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º DE PROCESOS Y PAGOS 2021\18 OCAS VIGENTES\PUBLICACION WEB LEY 19.862\"/>
    </mc:Choice>
  </mc:AlternateContent>
  <bookViews>
    <workbookView xWindow="0" yWindow="0" windowWidth="28800" windowHeight="12300" tabRatio="599"/>
  </bookViews>
  <sheets>
    <sheet name="MAYO 2021" sheetId="17" r:id="rId1"/>
    <sheet name="TRABAJO MAYO 2021" sheetId="6" state="hidden" r:id="rId2"/>
    <sheet name="BASE ACUMULADO MAYO" sheetId="13" state="hidden" r:id="rId3"/>
    <sheet name="BASE REGISTRO MAYO" sheetId="14" state="hidden" r:id="rId4"/>
    <sheet name="CORREGIR" sheetId="9" state="hidden" r:id="rId5"/>
    <sheet name="PROBLEMAS JURIDICO" sheetId="16" state="hidden" r:id="rId6"/>
  </sheets>
  <definedNames>
    <definedName name="_xlnm._FilterDatabase" localSheetId="2" hidden="1">'BASE ACUMULADO MAYO'!$A$1:$F$1035</definedName>
    <definedName name="_xlnm._FilterDatabase" localSheetId="3" hidden="1">'BASE REGISTRO MAYO'!$A$1:$AG$884</definedName>
    <definedName name="_xlnm._FilterDatabase" localSheetId="4" hidden="1">CORREGIR!$B$39:$G$80</definedName>
    <definedName name="_xlnm._FilterDatabase" localSheetId="0" hidden="1">'MAYO 2021'!$A$6:$AB$1042</definedName>
    <definedName name="_xlnm._FilterDatabase" localSheetId="1" hidden="1">'TRABAJO MAYO 2021'!$A$7:$AA$1040</definedName>
    <definedName name="Listado_web">#REF!</definedName>
  </definedNames>
  <calcPr calcId="162913"/>
  <pivotCaches>
    <pivotCache cacheId="6"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9" i="6" l="1"/>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D8" i="6"/>
  <c r="C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8" i="6"/>
  <c r="O813" i="14"/>
  <c r="O720" i="14"/>
</calcChain>
</file>

<file path=xl/sharedStrings.xml><?xml version="1.0" encoding="utf-8"?>
<sst xmlns="http://schemas.openxmlformats.org/spreadsheetml/2006/main" count="36823" uniqueCount="8829">
  <si>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</si>
  <si>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</si>
  <si>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</si>
  <si>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</si>
  <si>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</si>
  <si>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</si>
  <si>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</si>
  <si>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</si>
  <si>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</si>
  <si>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</si>
  <si>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</si>
  <si>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</si>
  <si>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</si>
  <si>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</si>
  <si>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</si>
  <si>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</si>
  <si>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</si>
  <si>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</si>
  <si>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</si>
  <si>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</si>
  <si>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</si>
  <si>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</si>
  <si>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</si>
  <si>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</si>
  <si>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Comunitá Papa Giovanni XXIII</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</si>
  <si>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</si>
  <si>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</si>
  <si>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</si>
  <si>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</si>
  <si>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</si>
  <si>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</si>
  <si>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</si>
  <si>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</si>
  <si>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</si>
  <si>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</si>
  <si>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</si>
  <si>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</si>
  <si>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</si>
  <si>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</si>
  <si>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</si>
  <si>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</si>
  <si>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</si>
  <si>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</si>
  <si>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</si>
  <si>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</si>
  <si>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</si>
  <si>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</si>
  <si>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</si>
  <si>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</si>
  <si>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</si>
  <si>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</si>
  <si>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 xml:space="preserve">Asociación Trascender </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</si>
  <si>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</si>
  <si>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</si>
  <si>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</si>
  <si>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</si>
  <si>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</si>
  <si>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</si>
  <si>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</si>
  <si>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</si>
  <si>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</si>
  <si>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</si>
  <si>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</si>
  <si>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</si>
  <si>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</si>
  <si>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</si>
  <si>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</si>
  <si>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</si>
  <si>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</si>
  <si>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</si>
  <si>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</si>
  <si>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</si>
  <si>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</si>
  <si>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</si>
  <si>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</si>
  <si>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</si>
  <si>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</si>
  <si>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Aldeas Infantiles S.O.S.  -Concepción</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</si>
  <si>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</si>
  <si>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</si>
  <si>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</si>
  <si>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</si>
  <si>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</si>
  <si>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</si>
  <si>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</si>
  <si>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</si>
  <si>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</si>
  <si>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</si>
  <si>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</si>
  <si>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</si>
  <si>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</si>
  <si>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</si>
  <si>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</si>
  <si>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</si>
  <si>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</si>
  <si>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</si>
  <si>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</si>
  <si>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</si>
  <si>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</si>
  <si>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</si>
  <si>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</si>
  <si>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</si>
  <si>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</si>
  <si>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</si>
  <si>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</si>
  <si>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</si>
  <si>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</si>
  <si>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</si>
  <si>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</si>
  <si>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</si>
  <si>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</si>
  <si>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</si>
  <si>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</si>
  <si>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</si>
  <si>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</si>
  <si>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</si>
  <si>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</si>
  <si>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</si>
  <si>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</si>
  <si>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</si>
  <si>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</si>
  <si>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</si>
  <si>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</si>
  <si>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</si>
  <si>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</si>
  <si>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</si>
  <si>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</si>
  <si>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</si>
  <si>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</si>
  <si>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</si>
  <si>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</si>
  <si>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</si>
  <si>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</si>
  <si>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</si>
  <si>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</si>
  <si>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</si>
  <si>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</si>
  <si>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</si>
  <si>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</si>
  <si>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</si>
  <si>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</si>
  <si>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</si>
  <si>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</si>
  <si>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</si>
  <si>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</si>
  <si>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</si>
  <si>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</si>
  <si>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</si>
  <si>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</si>
  <si>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</si>
  <si>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</si>
  <si>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</si>
  <si>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</si>
  <si>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</si>
  <si>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</si>
  <si>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Arzobispado de Concepción</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</si>
  <si>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</si>
  <si>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</si>
  <si>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</si>
  <si>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</si>
  <si>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</si>
  <si>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</si>
  <si>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</si>
  <si>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</si>
  <si>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</si>
  <si>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</si>
  <si>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</si>
  <si>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</si>
  <si>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</si>
  <si>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</si>
  <si>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</si>
  <si>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</si>
  <si>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</si>
  <si>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</si>
  <si>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</si>
  <si>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</si>
  <si>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</si>
  <si>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</si>
  <si>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</si>
  <si>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</si>
  <si>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</si>
  <si>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</si>
  <si>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</si>
  <si>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</si>
  <si>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</si>
  <si>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</si>
  <si>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</si>
  <si>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</si>
  <si>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</si>
  <si>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</si>
  <si>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</si>
  <si>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</si>
  <si>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</si>
  <si>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</si>
  <si>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</si>
  <si>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</si>
  <si>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</si>
  <si>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</si>
  <si>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</si>
  <si>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</si>
  <si>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</si>
  <si>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</si>
  <si>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</si>
  <si>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</si>
  <si>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</si>
  <si>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</si>
  <si>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</si>
  <si>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</si>
  <si>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</si>
  <si>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</si>
  <si>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</si>
  <si>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</si>
  <si>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</si>
  <si>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</si>
  <si>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</si>
  <si>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</si>
  <si>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</si>
  <si>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</si>
  <si>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</si>
  <si>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</si>
  <si>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</si>
  <si>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</si>
  <si>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</si>
  <si>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</si>
  <si>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</si>
  <si>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</si>
  <si>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</si>
  <si>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</si>
  <si>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</si>
  <si>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</si>
  <si>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</si>
  <si>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</si>
  <si>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</si>
  <si>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</si>
  <si>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</si>
  <si>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</si>
  <si>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</si>
  <si>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</si>
  <si>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</si>
  <si>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</si>
  <si>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</si>
  <si>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</si>
  <si>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</si>
  <si>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</si>
  <si>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</si>
  <si>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</si>
  <si>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</si>
  <si>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</si>
  <si>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</si>
  <si>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</si>
  <si>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</si>
  <si>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</si>
  <si>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</si>
  <si>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</si>
  <si>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</si>
  <si>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</si>
  <si>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</si>
  <si>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</si>
  <si>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</si>
  <si>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</si>
  <si>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</si>
  <si>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</si>
  <si>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</si>
  <si>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</si>
  <si>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</si>
  <si>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</si>
  <si>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</si>
  <si>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</si>
  <si>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</si>
  <si>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</si>
  <si>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</si>
  <si>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Congregación  del Amor Misericordioso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</si>
  <si>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</si>
  <si>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</si>
  <si>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</si>
  <si>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</si>
  <si>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</si>
  <si>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</si>
  <si>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</si>
  <si>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</si>
  <si>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</si>
  <si>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</si>
  <si>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</si>
  <si>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</si>
  <si>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</si>
  <si>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</si>
  <si>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</si>
  <si>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</si>
  <si>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</si>
  <si>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</si>
  <si>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</si>
  <si>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</si>
  <si>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</si>
  <si>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</si>
  <si>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</si>
  <si>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</si>
  <si>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</si>
  <si>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</si>
  <si>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</si>
  <si>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</si>
  <si>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Congregación  Hermanas Carmelitas Teresas de San José </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</si>
  <si>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</si>
  <si>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</si>
  <si>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</si>
  <si>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</si>
  <si>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</si>
  <si>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</si>
  <si>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</si>
  <si>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</si>
  <si>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</si>
  <si>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</si>
  <si>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</si>
  <si>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</si>
  <si>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</si>
  <si>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</si>
  <si>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</si>
  <si>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</si>
  <si>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</si>
  <si>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</si>
  <si>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</si>
  <si>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</si>
  <si>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</si>
  <si>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</si>
  <si>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</si>
  <si>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</si>
  <si>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</si>
  <si>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</si>
  <si>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</si>
  <si>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</si>
  <si>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</si>
  <si>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</si>
  <si>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</si>
  <si>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</si>
  <si>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</si>
  <si>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</si>
  <si>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</si>
  <si>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</si>
  <si>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</si>
  <si>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</si>
  <si>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</si>
  <si>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</si>
  <si>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</si>
  <si>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</si>
  <si>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</si>
  <si>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</si>
  <si>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</si>
  <si>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</si>
  <si>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</si>
  <si>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</si>
  <si>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</si>
  <si>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</si>
  <si>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</si>
  <si>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</si>
  <si>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</si>
  <si>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</si>
  <si>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</si>
  <si>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</si>
  <si>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</si>
  <si>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</si>
  <si>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</si>
  <si>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</si>
  <si>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</si>
  <si>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</si>
  <si>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</si>
  <si>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 xml:space="preserve">Congregación de las Religiosas Franciscanas Misioneras del Sagrado Corazón  </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</si>
  <si>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</si>
  <si>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</si>
  <si>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</si>
  <si>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</si>
  <si>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</si>
  <si>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</si>
  <si>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</si>
  <si>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</si>
  <si>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</si>
  <si>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</si>
  <si>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</si>
  <si>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</si>
  <si>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</si>
  <si>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</si>
  <si>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</si>
  <si>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</si>
  <si>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</si>
  <si>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</si>
  <si>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</si>
  <si>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</si>
  <si>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</si>
  <si>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</si>
  <si>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</si>
  <si>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</si>
  <si>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</si>
  <si>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</si>
  <si>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</si>
  <si>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</si>
  <si>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</si>
  <si>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</si>
  <si>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</si>
  <si>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</si>
  <si>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</si>
  <si>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</si>
  <si>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</si>
  <si>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</si>
  <si>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</si>
  <si>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</si>
  <si>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</si>
  <si>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</si>
  <si>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</si>
  <si>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</si>
  <si>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</si>
  <si>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</si>
  <si>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</si>
  <si>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</si>
  <si>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</si>
  <si>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</si>
  <si>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</si>
  <si>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</si>
  <si>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</si>
  <si>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</si>
  <si>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</si>
  <si>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</si>
  <si>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</si>
  <si>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</si>
  <si>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</si>
  <si>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</si>
  <si>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</si>
  <si>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</si>
  <si>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</si>
  <si>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</si>
  <si>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</si>
  <si>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</si>
  <si>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</si>
  <si>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</si>
  <si>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</si>
  <si>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</si>
  <si>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</si>
  <si>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</si>
  <si>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</si>
  <si>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</si>
  <si>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</si>
  <si>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</si>
  <si>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</si>
  <si>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</si>
  <si>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</si>
  <si>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</si>
  <si>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</si>
  <si>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</si>
  <si>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</si>
  <si>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</si>
  <si>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</si>
  <si>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</si>
  <si>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</si>
  <si>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</si>
  <si>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</si>
  <si>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</si>
  <si>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</si>
  <si>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</si>
  <si>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</si>
  <si>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</si>
  <si>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</si>
  <si>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</si>
  <si>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</si>
  <si>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</si>
  <si>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</si>
  <si>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</si>
  <si>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</si>
  <si>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</si>
  <si>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</si>
  <si>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</si>
  <si>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</si>
  <si>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</si>
  <si>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</si>
  <si>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</si>
  <si>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</si>
  <si>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</si>
  <si>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</si>
  <si>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</si>
  <si>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</si>
  <si>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</si>
  <si>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</si>
  <si>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</si>
  <si>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</si>
  <si>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</si>
  <si>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</si>
  <si>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</si>
  <si>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</si>
  <si>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</si>
  <si>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</si>
  <si>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</si>
  <si>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</si>
  <si>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</si>
  <si>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</si>
  <si>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</si>
  <si>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</si>
  <si>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</si>
  <si>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</si>
  <si>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</si>
  <si>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</si>
  <si>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</si>
  <si>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</si>
  <si>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</si>
  <si>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</si>
  <si>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</si>
  <si>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</si>
  <si>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</si>
  <si>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</si>
  <si>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</si>
  <si>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</si>
  <si>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</si>
  <si>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</si>
  <si>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</si>
  <si>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</si>
  <si>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</si>
  <si>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</si>
  <si>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</si>
  <si>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</si>
  <si>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</si>
  <si>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</si>
  <si>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</si>
  <si>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</si>
  <si>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</si>
  <si>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</si>
  <si>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</si>
  <si>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</si>
  <si>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</si>
  <si>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</si>
  <si>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</si>
  <si>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</si>
  <si>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</si>
  <si>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</si>
  <si>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</si>
  <si>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</si>
  <si>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</si>
  <si>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</si>
  <si>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</si>
  <si>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</si>
  <si>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</si>
  <si>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</si>
  <si>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</si>
  <si>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</si>
  <si>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</si>
  <si>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</si>
  <si>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</si>
  <si>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</si>
  <si>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</si>
  <si>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</si>
  <si>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</si>
  <si>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</si>
  <si>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</si>
  <si>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</si>
  <si>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</si>
  <si>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</si>
  <si>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</si>
  <si>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</si>
  <si>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</si>
  <si>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</si>
  <si>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</si>
  <si>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</si>
  <si>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</si>
  <si>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</si>
  <si>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</si>
  <si>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</si>
  <si>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</si>
  <si>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</si>
  <si>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</si>
  <si>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</si>
  <si>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</si>
  <si>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</si>
  <si>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</si>
  <si>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</si>
  <si>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</si>
  <si>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</si>
  <si>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</si>
  <si>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</si>
  <si>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</si>
  <si>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</si>
  <si>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</si>
  <si>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</si>
  <si>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</si>
  <si>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</si>
  <si>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</si>
  <si>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</si>
  <si>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</si>
  <si>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</si>
  <si>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</si>
  <si>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</si>
  <si>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</si>
  <si>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</si>
  <si>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</si>
  <si>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</si>
  <si>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</si>
  <si>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</si>
  <si>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</si>
  <si>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</si>
  <si>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</si>
  <si>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</si>
  <si>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</si>
  <si>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</si>
  <si>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</si>
  <si>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</si>
  <si>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</si>
  <si>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</si>
  <si>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</si>
  <si>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</si>
  <si>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</si>
  <si>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</si>
  <si>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</si>
  <si>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</si>
  <si>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</si>
  <si>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</si>
  <si>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</si>
  <si>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</si>
  <si>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</si>
  <si>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</si>
  <si>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</si>
  <si>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</si>
  <si>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</si>
  <si>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</si>
  <si>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</si>
  <si>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</si>
  <si>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</si>
  <si>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</si>
  <si>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</si>
  <si>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</si>
  <si>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</si>
  <si>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</si>
  <si>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</si>
  <si>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</si>
  <si>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</si>
  <si>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</si>
  <si>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</si>
  <si>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</si>
  <si>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</si>
  <si>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</si>
  <si>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</si>
  <si>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</si>
  <si>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</si>
  <si>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</si>
  <si>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</si>
  <si>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</si>
  <si>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</si>
  <si>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</si>
  <si>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</si>
  <si>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</si>
  <si>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</si>
  <si>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</si>
  <si>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</si>
  <si>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</si>
  <si>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</si>
  <si>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</si>
  <si>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</si>
  <si>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</si>
  <si>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</si>
  <si>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</si>
  <si>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</si>
  <si>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</si>
  <si>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</si>
  <si>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</si>
  <si>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</si>
  <si>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</si>
  <si>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</si>
  <si>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</si>
  <si>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</si>
  <si>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</si>
  <si>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</si>
  <si>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</si>
  <si>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</si>
  <si>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</si>
  <si>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</si>
  <si>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</si>
  <si>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</si>
  <si>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</si>
  <si>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</si>
  <si>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</si>
  <si>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</si>
  <si>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</si>
  <si>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</si>
  <si>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</si>
  <si>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</si>
  <si>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</si>
  <si>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</si>
  <si>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</si>
  <si>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</si>
  <si>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</si>
  <si>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</si>
  <si>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</si>
  <si>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</si>
  <si>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</si>
  <si>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</si>
  <si>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</si>
  <si>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</si>
  <si>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</si>
  <si>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</si>
  <si>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</si>
  <si>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</si>
  <si>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</si>
  <si>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</si>
  <si>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</si>
  <si>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</si>
  <si>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</si>
  <si>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</si>
  <si>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</si>
  <si>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</si>
  <si>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</si>
  <si>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</si>
  <si>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</si>
  <si>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</si>
  <si>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</si>
  <si>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</si>
  <si>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</si>
  <si>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</si>
  <si>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</si>
  <si>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</si>
  <si>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</si>
  <si>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</si>
  <si>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</si>
  <si>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</si>
  <si>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</si>
  <si>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</si>
  <si>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</si>
  <si>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</si>
  <si>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</si>
  <si>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</si>
  <si>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</si>
  <si>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</si>
  <si>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</si>
  <si>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</si>
  <si>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</si>
  <si>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</si>
  <si>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</si>
  <si>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</si>
  <si>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</si>
  <si>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</si>
  <si>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</si>
  <si>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</si>
  <si>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</si>
  <si>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</si>
  <si>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</si>
  <si>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</si>
  <si>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</si>
  <si>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</si>
  <si>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</si>
  <si>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</si>
  <si>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</si>
  <si>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</si>
  <si>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</si>
  <si>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</si>
  <si>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</si>
  <si>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</si>
  <si>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</si>
  <si>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</si>
  <si>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</si>
  <si>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</si>
  <si>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</si>
  <si>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</si>
  <si>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</si>
  <si>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</si>
  <si>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</si>
  <si>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</si>
  <si>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</si>
  <si>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</si>
  <si>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</si>
  <si>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</si>
  <si>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</si>
  <si>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</si>
  <si>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</si>
  <si>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</si>
  <si>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</si>
  <si>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</si>
  <si>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</si>
  <si>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</si>
  <si>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</si>
  <si>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</si>
  <si>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</si>
  <si>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</si>
  <si>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</si>
  <si>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</si>
  <si>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</si>
  <si>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</si>
  <si>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</si>
  <si>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</si>
  <si>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</si>
  <si>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</si>
  <si>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</si>
  <si>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</si>
  <si>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</si>
  <si>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</si>
  <si>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</si>
  <si>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</si>
  <si>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</si>
  <si>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</si>
  <si>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</si>
  <si>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</si>
  <si>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</si>
  <si>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</si>
  <si>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</si>
  <si>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</si>
  <si>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</si>
  <si>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</si>
  <si>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</si>
  <si>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</si>
  <si>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</si>
  <si>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</si>
  <si>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</si>
  <si>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</si>
  <si>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</si>
  <si>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</si>
  <si>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</si>
  <si>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</si>
  <si>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</si>
  <si>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</si>
  <si>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</si>
  <si>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</si>
  <si>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</si>
  <si>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</si>
  <si>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</si>
  <si>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</si>
  <si>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</si>
  <si>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</si>
  <si>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</si>
  <si>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</si>
  <si>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</si>
  <si>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</si>
  <si>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</si>
  <si>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</si>
  <si>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</si>
  <si>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</si>
  <si>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</si>
  <si>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</si>
  <si>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</si>
  <si>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</si>
  <si>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</si>
  <si>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</si>
  <si>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</si>
  <si>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</si>
  <si>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</si>
  <si>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</si>
  <si>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</si>
  <si>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</si>
  <si>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</si>
  <si>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</si>
  <si>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</si>
  <si>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</si>
  <si>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</si>
  <si>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</si>
  <si>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</si>
  <si>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</si>
  <si>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</si>
  <si>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</si>
  <si>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</si>
  <si>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</si>
  <si>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</si>
  <si>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</si>
  <si>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</si>
  <si>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</si>
  <si>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</si>
  <si>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</si>
  <si>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</si>
  <si>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</si>
  <si>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</si>
  <si>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</si>
  <si>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</si>
  <si>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</si>
  <si>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</si>
  <si>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</si>
  <si>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</si>
  <si>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</si>
  <si>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</si>
  <si>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</si>
  <si>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</si>
  <si>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</si>
  <si>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</si>
  <si>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</si>
  <si>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</si>
  <si>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</si>
  <si>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</si>
  <si>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</si>
  <si>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</si>
  <si>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</si>
  <si>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</si>
  <si>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</si>
  <si>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</si>
  <si>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</si>
  <si>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</si>
  <si>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</si>
  <si>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</si>
  <si>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</si>
  <si>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</si>
  <si>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</si>
  <si>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</si>
  <si>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</si>
  <si>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</si>
  <si>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</si>
  <si>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</si>
  <si>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</si>
  <si>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</si>
  <si>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</si>
  <si>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</si>
  <si>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</si>
  <si>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</si>
  <si>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</si>
  <si>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</si>
  <si>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</si>
  <si>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</si>
  <si>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</si>
  <si>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</si>
  <si>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</si>
  <si>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</si>
  <si>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</si>
  <si>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</si>
  <si>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</si>
  <si>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</si>
  <si>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</si>
  <si>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</si>
  <si>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</si>
  <si>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</si>
  <si>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</si>
  <si>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</si>
  <si>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</si>
  <si>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</si>
  <si>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</si>
  <si>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</si>
  <si>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</si>
  <si>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</si>
  <si>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</si>
  <si>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</si>
  <si>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</si>
  <si>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</si>
  <si>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</si>
  <si>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</si>
  <si>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</si>
  <si>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</si>
  <si>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</si>
  <si>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</si>
  <si>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</si>
  <si>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</si>
  <si>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</si>
  <si>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</si>
  <si>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</si>
  <si>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</si>
  <si>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</si>
  <si>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</si>
  <si>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</si>
  <si>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</si>
  <si>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</si>
  <si>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</si>
  <si>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</si>
  <si>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</si>
  <si>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</si>
  <si>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</si>
  <si>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</si>
  <si>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</si>
  <si>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</si>
  <si>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</si>
  <si>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</si>
  <si>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</si>
  <si>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</si>
  <si>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</si>
  <si>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</si>
  <si>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</si>
  <si>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</si>
  <si>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</si>
  <si>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</si>
  <si>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</si>
  <si>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</si>
  <si>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</si>
  <si>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</si>
  <si>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</si>
  <si>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</si>
  <si>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</si>
  <si>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</si>
  <si>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</si>
  <si>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</si>
  <si>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</si>
  <si>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</si>
  <si>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</si>
  <si>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</si>
  <si>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</si>
  <si>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</si>
  <si>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</si>
  <si>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</si>
  <si>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</si>
  <si>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</si>
  <si>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</si>
  <si>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</si>
  <si>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</si>
  <si>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</si>
  <si>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</si>
  <si>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</si>
  <si>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</si>
  <si>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</si>
  <si>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</si>
  <si>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</si>
  <si>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</si>
  <si>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</si>
  <si>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</si>
  <si>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</si>
  <si>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</si>
  <si>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</si>
  <si>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</si>
  <si>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</si>
  <si>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</si>
  <si>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</si>
  <si>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</si>
  <si>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</si>
  <si>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</si>
  <si>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</si>
  <si>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</si>
  <si>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</si>
  <si>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</si>
  <si>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</si>
  <si>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</si>
  <si>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</si>
  <si>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</si>
  <si>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</si>
  <si>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</si>
  <si>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</si>
  <si>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</si>
  <si>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</si>
  <si>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</si>
  <si>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</si>
  <si>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</si>
  <si>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</si>
  <si>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</si>
  <si>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</si>
  <si>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</si>
  <si>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</si>
  <si>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</si>
  <si>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</si>
  <si>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</si>
  <si>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</si>
  <si>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</si>
  <si>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</si>
  <si>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</si>
  <si>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</si>
  <si>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</si>
  <si>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</si>
  <si>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</si>
  <si>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</si>
  <si>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</si>
  <si>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</si>
  <si>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</si>
  <si>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</si>
  <si>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</si>
  <si>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</si>
  <si>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</si>
  <si>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</si>
  <si>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</si>
  <si>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</si>
  <si>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</si>
  <si>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</si>
  <si>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</si>
  <si>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</si>
  <si>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</si>
  <si>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</si>
  <si>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</si>
  <si>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</si>
  <si>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</si>
  <si>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</si>
  <si>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</si>
  <si>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</si>
  <si>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</si>
  <si>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</si>
  <si>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</si>
  <si>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</si>
  <si>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</si>
  <si>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</si>
  <si>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</si>
  <si>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</si>
  <si>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</si>
  <si>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</si>
  <si>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</si>
  <si>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</si>
  <si>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</si>
  <si>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</si>
  <si>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</si>
  <si>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</si>
  <si>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</si>
  <si>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</si>
  <si>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</si>
  <si>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</si>
  <si>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</si>
  <si>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</si>
  <si>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</si>
  <si>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</si>
  <si>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</si>
  <si>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</si>
  <si>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</si>
  <si>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</si>
  <si>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</si>
  <si>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</si>
  <si>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</si>
  <si>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</si>
  <si>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</si>
  <si>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</si>
  <si>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</si>
  <si>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</si>
  <si>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</si>
  <si>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</si>
  <si>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</si>
  <si>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</si>
  <si>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</si>
  <si>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</si>
  <si>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</si>
  <si>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</si>
  <si>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</si>
  <si>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</si>
  <si>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</si>
  <si>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</si>
  <si>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</si>
  <si>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</si>
  <si>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</si>
  <si>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</si>
  <si>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</si>
  <si>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</si>
  <si>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</si>
  <si>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</si>
  <si>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</si>
  <si>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</si>
  <si>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</si>
  <si>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</si>
  <si>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</si>
  <si>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</si>
  <si>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</si>
  <si>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</si>
  <si>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</si>
  <si>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</si>
  <si>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</si>
  <si>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</si>
  <si>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</si>
  <si>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</si>
  <si>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</si>
  <si>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</si>
  <si>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</si>
  <si>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</si>
  <si>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</si>
  <si>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</si>
  <si>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</si>
  <si>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</si>
  <si>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</si>
  <si>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</si>
  <si>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</si>
  <si>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</si>
  <si>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</si>
  <si>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</si>
  <si>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</si>
  <si>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</si>
  <si>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</si>
  <si>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</si>
  <si>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</si>
  <si>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</si>
  <si>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</si>
  <si>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</si>
  <si>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</si>
  <si>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</si>
  <si>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</si>
  <si>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</si>
  <si>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</si>
  <si>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</si>
  <si>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</si>
  <si>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</si>
  <si>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</si>
  <si>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</si>
  <si>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</si>
  <si>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</si>
  <si>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</si>
  <si>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</si>
  <si>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</si>
  <si>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</si>
  <si>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</si>
  <si>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</si>
  <si>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</si>
  <si>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</si>
  <si>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</si>
  <si>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</si>
  <si>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</si>
  <si>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</si>
  <si>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</si>
  <si>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</si>
  <si>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</si>
  <si>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</si>
  <si>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</si>
  <si>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</si>
  <si>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</si>
  <si>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</si>
  <si>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</si>
  <si>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</si>
  <si>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</si>
  <si>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</si>
  <si>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</si>
  <si>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</si>
  <si>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</si>
  <si>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</si>
  <si>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</si>
  <si>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</si>
  <si>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</si>
  <si>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</si>
  <si>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</si>
  <si>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</si>
  <si>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</si>
  <si>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</si>
  <si>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</si>
  <si>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</si>
  <si>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</si>
  <si>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</si>
  <si>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</si>
  <si>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</si>
  <si>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</si>
  <si>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</si>
  <si>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</si>
  <si>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</si>
  <si>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</si>
  <si>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</si>
  <si>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</si>
  <si>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</si>
  <si>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</si>
  <si>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</si>
  <si>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</si>
  <si>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</si>
  <si>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</si>
  <si>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</si>
  <si>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</si>
  <si>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</si>
  <si>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</si>
  <si>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</si>
  <si>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</si>
  <si>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</si>
  <si>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</si>
  <si>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</si>
  <si>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</si>
  <si>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</si>
  <si>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</si>
  <si>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</si>
  <si>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</si>
  <si>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</si>
  <si>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</si>
  <si>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</si>
  <si>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</si>
  <si>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</si>
  <si>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</si>
  <si>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</si>
  <si>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</si>
  <si>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</si>
  <si>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</si>
  <si>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</si>
  <si>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</si>
  <si>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</si>
  <si>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</si>
  <si>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</si>
  <si>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</si>
  <si>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</si>
  <si>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</si>
  <si>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</si>
  <si>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</si>
  <si>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</si>
  <si>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</si>
  <si>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</si>
  <si>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</si>
  <si>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</si>
  <si>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</si>
  <si>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</si>
  <si>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</si>
  <si>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</si>
  <si>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</si>
  <si>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</si>
  <si>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</si>
  <si>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</si>
  <si>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</si>
  <si>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</si>
  <si>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</si>
  <si>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</si>
  <si>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</si>
  <si>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</si>
  <si>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</si>
  <si>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</si>
  <si>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</si>
  <si>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</si>
  <si>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</si>
  <si>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</si>
  <si>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</si>
  <si>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</si>
  <si>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</si>
  <si>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</si>
  <si>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</si>
  <si>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</si>
  <si>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</si>
  <si>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</si>
  <si>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</si>
  <si>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</si>
  <si>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</si>
  <si>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</si>
  <si>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</si>
  <si>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</si>
  <si>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</si>
  <si>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</si>
  <si>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</si>
  <si>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</si>
  <si>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</si>
  <si>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</si>
  <si>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</si>
  <si>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</si>
  <si>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</si>
  <si>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</si>
  <si>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</si>
  <si>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</si>
  <si>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</si>
  <si>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</si>
  <si>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</si>
  <si>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</si>
  <si>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</si>
  <si>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</si>
  <si>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</si>
  <si>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</si>
  <si>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</si>
  <si>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</si>
  <si>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</si>
  <si>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</si>
  <si>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</si>
  <si>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</si>
  <si>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</si>
  <si>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</si>
  <si>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</si>
  <si>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</si>
  <si>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</si>
  <si>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</si>
  <si>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</si>
  <si>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</si>
  <si>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</si>
  <si>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</si>
  <si>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</si>
  <si>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</si>
  <si>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</si>
  <si>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</si>
  <si>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</si>
  <si>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</si>
  <si>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</si>
  <si>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</si>
  <si>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</si>
  <si>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</si>
  <si>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</si>
  <si>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</si>
  <si>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</si>
  <si>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</si>
  <si>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</si>
  <si>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</si>
  <si>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</si>
  <si>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</si>
  <si>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</si>
  <si>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</si>
  <si>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</si>
  <si>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</si>
  <si>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</si>
  <si>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</si>
  <si>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</si>
  <si>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</si>
  <si>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</si>
  <si>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</si>
  <si>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</si>
  <si>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</si>
  <si>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</si>
  <si>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</si>
  <si>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</si>
  <si>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</si>
  <si>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</si>
  <si>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</si>
  <si>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</si>
  <si>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</si>
  <si>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</si>
  <si>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</si>
  <si>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</si>
  <si>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</si>
  <si>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</si>
  <si>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</si>
  <si>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</si>
  <si>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</si>
  <si>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</si>
  <si>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</si>
  <si>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</si>
  <si>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</si>
  <si>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</si>
  <si>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</si>
  <si>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</si>
  <si>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</si>
  <si>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</si>
  <si>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</si>
  <si>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</si>
  <si>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</si>
  <si>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</si>
  <si>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</si>
  <si>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</si>
  <si>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</si>
  <si>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</si>
  <si>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</si>
  <si>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</si>
  <si>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</si>
  <si>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</si>
  <si>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</si>
  <si>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</si>
  <si>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</si>
  <si>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</si>
  <si>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</si>
  <si>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</si>
  <si>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</si>
  <si>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</si>
  <si>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</si>
  <si>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</si>
  <si>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</si>
  <si>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</si>
  <si>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</si>
  <si>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</si>
  <si>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</si>
  <si>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</si>
  <si>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</si>
  <si>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</si>
  <si>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</si>
  <si>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</si>
  <si>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</si>
  <si>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</si>
  <si>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</si>
  <si>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</si>
  <si>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</si>
  <si>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</si>
  <si>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</si>
  <si>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</si>
  <si>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</si>
  <si>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</si>
  <si>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</si>
  <si>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</si>
  <si>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</si>
  <si>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</si>
  <si>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</si>
  <si>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</si>
  <si>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</si>
  <si>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</si>
  <si>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</si>
  <si>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</si>
  <si>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</si>
  <si>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</si>
  <si>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</si>
  <si>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</si>
  <si>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</si>
  <si>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</si>
  <si>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</si>
  <si>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</si>
  <si>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</si>
  <si>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</si>
  <si>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</si>
  <si>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</si>
  <si>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</si>
  <si>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</si>
  <si>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</si>
  <si>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</si>
  <si>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</si>
  <si>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</si>
  <si>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</si>
  <si>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</si>
  <si>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</si>
  <si>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</si>
  <si>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</si>
  <si>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</si>
  <si>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</si>
  <si>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</si>
  <si>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</si>
  <si>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</si>
  <si>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</si>
  <si>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</si>
  <si>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</si>
  <si>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</si>
  <si>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</si>
  <si>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</si>
  <si>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</si>
  <si>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</si>
  <si>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</si>
  <si>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</si>
  <si>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</si>
  <si>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</si>
  <si>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</si>
  <si>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</si>
  <si>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</si>
  <si>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</si>
  <si>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</si>
  <si>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</si>
  <si>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</si>
  <si>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</si>
  <si>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</si>
  <si>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</si>
  <si>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</si>
  <si>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</si>
  <si>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</si>
  <si>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</si>
  <si>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</si>
  <si>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</si>
  <si>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</si>
  <si>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</si>
  <si>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</si>
  <si>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</si>
  <si>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</si>
  <si>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</si>
  <si>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</si>
  <si>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</si>
  <si>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</si>
  <si>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</si>
  <si>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</si>
  <si>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</si>
  <si>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</si>
  <si>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</si>
  <si>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</si>
  <si>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</si>
  <si>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</si>
  <si>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</si>
  <si>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</si>
  <si>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</si>
  <si>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</si>
  <si>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</si>
  <si>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</si>
  <si>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</si>
  <si>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</si>
  <si>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</si>
  <si>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</si>
  <si>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</si>
  <si>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</si>
  <si>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</si>
  <si>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</si>
  <si>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</si>
  <si>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</si>
  <si>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</si>
  <si>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</si>
  <si>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</si>
  <si>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</si>
  <si>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</si>
  <si>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</si>
  <si>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</si>
  <si>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</si>
  <si>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</si>
  <si>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</si>
  <si>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</si>
  <si>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</si>
  <si>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</si>
  <si>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</si>
  <si>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</si>
  <si>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</si>
  <si>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</si>
  <si>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</si>
  <si>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</si>
  <si>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</si>
  <si>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</si>
  <si>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</si>
  <si>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</si>
  <si>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</si>
  <si>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</si>
  <si>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</si>
  <si>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</si>
  <si>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</si>
  <si>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</si>
  <si>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</si>
  <si>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</si>
  <si>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</si>
  <si>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</si>
  <si>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</si>
  <si>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</si>
  <si>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</si>
  <si>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</si>
  <si>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</si>
  <si>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</si>
  <si>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</si>
  <si>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</si>
  <si>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</si>
  <si>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</si>
  <si>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</si>
  <si>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</si>
  <si>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</si>
  <si>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</si>
  <si>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</si>
  <si>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</si>
  <si>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</si>
  <si>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</si>
  <si>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</si>
  <si>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</si>
  <si>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</si>
  <si>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</si>
  <si>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</si>
  <si>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</si>
  <si>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</si>
  <si>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</si>
  <si>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</si>
  <si>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</si>
  <si>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</si>
  <si>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</si>
  <si>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</si>
  <si>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</si>
  <si>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</si>
  <si>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</si>
  <si>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</si>
  <si>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</si>
  <si>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</si>
  <si>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</si>
  <si>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</si>
  <si>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</si>
  <si>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</si>
  <si>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</si>
  <si>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</si>
  <si>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</si>
  <si>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</si>
  <si>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</si>
  <si>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</si>
  <si>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</si>
  <si>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</si>
  <si>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</si>
  <si>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</si>
  <si>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</si>
  <si>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</si>
  <si>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</si>
  <si>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</si>
  <si>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</si>
  <si>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</si>
  <si>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</si>
  <si>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</si>
  <si>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</si>
  <si>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</si>
  <si>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</si>
  <si>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</si>
  <si>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</si>
  <si>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</si>
  <si>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</si>
  <si>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</si>
  <si>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</si>
  <si>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</si>
  <si>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</si>
  <si>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</si>
  <si>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</si>
  <si>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</si>
  <si>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</si>
  <si>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</si>
  <si>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</si>
  <si>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</si>
  <si>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</si>
  <si>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</si>
  <si>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</si>
  <si>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</si>
  <si>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</si>
  <si>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</si>
  <si>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</si>
  <si>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</si>
  <si>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</si>
  <si>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</si>
  <si>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</si>
  <si>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</si>
  <si>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</si>
  <si>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</si>
  <si>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</si>
  <si>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</si>
  <si>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</si>
  <si>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</si>
  <si>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</si>
  <si>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</si>
  <si>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</si>
  <si>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</si>
  <si>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</si>
  <si>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</si>
  <si>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</si>
  <si>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</si>
  <si>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</si>
  <si>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</si>
  <si>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</si>
  <si>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</si>
  <si>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</si>
  <si>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</si>
  <si>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</si>
  <si>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</si>
  <si>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</si>
  <si>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</si>
  <si>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</si>
  <si>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</si>
  <si>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</si>
  <si>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</si>
  <si>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</si>
  <si>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</si>
  <si>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</si>
  <si>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</si>
  <si>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</si>
  <si>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</si>
  <si>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</si>
  <si>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</si>
  <si>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</si>
  <si>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</si>
  <si>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</si>
  <si>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</si>
  <si>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</si>
  <si>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</si>
  <si>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</si>
  <si>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</si>
  <si>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</si>
  <si>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</si>
  <si>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</si>
  <si>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</si>
  <si>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</si>
  <si>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</si>
  <si>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</si>
  <si>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</si>
  <si>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</si>
  <si>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</si>
  <si>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</si>
  <si>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</si>
  <si>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</si>
  <si>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</si>
  <si>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</si>
  <si>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</si>
  <si>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</si>
  <si>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</si>
  <si>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</si>
  <si>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</si>
  <si>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</si>
  <si>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</si>
  <si>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</si>
  <si>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</si>
  <si>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</si>
  <si>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</si>
  <si>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</si>
  <si>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</si>
  <si>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</si>
  <si>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</si>
  <si>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</si>
  <si>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</si>
  <si>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</si>
  <si>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</si>
  <si>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</si>
  <si>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</si>
  <si>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</si>
  <si>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</si>
  <si>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</si>
  <si>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</si>
  <si>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</si>
  <si>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</si>
  <si>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</si>
  <si>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</si>
  <si>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</si>
  <si>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</si>
  <si>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</si>
  <si>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</si>
  <si>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</si>
  <si>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</si>
  <si>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</si>
  <si>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</si>
  <si>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</si>
  <si>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</si>
  <si>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</si>
  <si>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</si>
  <si>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</si>
  <si>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</si>
  <si>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</si>
  <si>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</si>
  <si>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</si>
  <si>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</si>
  <si>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</si>
  <si>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</si>
  <si>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</si>
  <si>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</si>
  <si>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</si>
  <si>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</si>
  <si>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</si>
  <si>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</si>
  <si>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</si>
  <si>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</si>
  <si>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</si>
  <si>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</si>
  <si>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</si>
  <si>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</si>
  <si>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</si>
  <si>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</si>
  <si>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</si>
  <si>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</si>
  <si>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</si>
  <si>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</si>
  <si>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</si>
  <si>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</si>
  <si>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</si>
  <si>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</si>
  <si>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</si>
  <si>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</si>
  <si>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</si>
  <si>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</si>
  <si>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</si>
  <si>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</si>
  <si>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</si>
  <si>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</si>
  <si>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</si>
  <si>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</si>
  <si>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</si>
  <si>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</si>
  <si>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</si>
  <si>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</si>
  <si>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</si>
  <si>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</si>
  <si>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</si>
  <si>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</si>
  <si>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</si>
  <si>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</si>
  <si>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</si>
  <si>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</si>
  <si>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</si>
  <si>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</si>
  <si>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</si>
  <si>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</si>
  <si>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</si>
  <si>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</si>
  <si>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</si>
  <si>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</si>
  <si>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</si>
  <si>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</si>
  <si>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</si>
  <si>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</si>
  <si>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</si>
  <si>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</si>
  <si>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</si>
  <si>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</si>
  <si>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</si>
  <si>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</si>
  <si>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</si>
  <si>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</si>
  <si>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</si>
  <si>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</si>
  <si>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</si>
  <si>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</si>
  <si>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</si>
  <si>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</si>
  <si>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</si>
  <si>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</si>
  <si>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</si>
  <si>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</si>
  <si>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</si>
  <si>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</si>
  <si>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</si>
  <si>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</si>
  <si>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</si>
  <si>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</si>
  <si>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</si>
  <si>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</si>
  <si>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</si>
  <si>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</si>
  <si>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</si>
  <si>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</si>
  <si>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</si>
  <si>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</si>
  <si>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</si>
  <si>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</si>
  <si>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</si>
  <si>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</si>
  <si>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</si>
  <si>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</si>
  <si>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</si>
  <si>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</si>
  <si>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</si>
  <si>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</si>
  <si>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</si>
  <si>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</si>
  <si>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</si>
  <si>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</si>
  <si>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</si>
  <si>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</si>
  <si>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</si>
  <si>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</si>
  <si>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</si>
  <si>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</si>
  <si>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</si>
  <si>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</si>
  <si>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</si>
  <si>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</si>
  <si>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</si>
  <si>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</si>
  <si>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</si>
  <si>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</si>
  <si>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</si>
  <si>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</si>
  <si>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</si>
  <si>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</si>
  <si>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</si>
  <si>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</si>
  <si>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</si>
  <si>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</si>
  <si>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</si>
  <si>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</si>
  <si>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</si>
  <si>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</si>
  <si>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</si>
  <si>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</si>
  <si>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</si>
  <si>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</si>
  <si>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</si>
  <si>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</si>
  <si>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</si>
  <si>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</si>
  <si>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</si>
  <si>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</si>
  <si>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</si>
  <si>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</si>
  <si>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</si>
  <si>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</si>
  <si>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</si>
  <si>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</si>
  <si>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</si>
  <si>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</si>
  <si>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</si>
  <si>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</si>
  <si>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</si>
  <si>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</si>
  <si>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</si>
  <si>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</si>
  <si>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</si>
  <si>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</si>
  <si>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</si>
  <si>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</si>
  <si>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</si>
  <si>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</si>
  <si>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</si>
  <si>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</si>
  <si>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</si>
  <si>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</si>
  <si>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</si>
  <si>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</si>
  <si>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</si>
  <si>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</si>
  <si>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</si>
  <si>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</si>
  <si>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</si>
  <si>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</si>
  <si>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</si>
  <si>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</si>
  <si>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</si>
  <si>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</si>
  <si>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</si>
  <si>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</si>
  <si>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</si>
  <si>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</si>
  <si>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</si>
  <si>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</si>
  <si>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</si>
  <si>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</si>
  <si>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</si>
  <si>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</si>
  <si>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</si>
  <si>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</si>
  <si>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</si>
  <si>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</si>
  <si>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</si>
  <si>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</si>
  <si>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</si>
  <si>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</si>
  <si>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</si>
  <si>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</si>
  <si>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</si>
  <si>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</si>
  <si>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</si>
  <si>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</si>
  <si>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</si>
  <si>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</si>
  <si>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</si>
  <si>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</si>
  <si>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</si>
  <si>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</si>
  <si>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</si>
  <si>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</si>
  <si>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</si>
  <si>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</si>
  <si>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</si>
  <si>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</si>
  <si>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</si>
  <si>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</si>
  <si>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</si>
  <si>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</si>
  <si>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</si>
  <si>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</si>
  <si>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</si>
  <si>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</si>
  <si>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</si>
  <si>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</si>
  <si>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</si>
  <si>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</si>
  <si>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</si>
  <si>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</si>
  <si>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</si>
  <si>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</si>
  <si>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</si>
  <si>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</si>
  <si>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</si>
  <si>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</si>
  <si>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</si>
  <si>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</si>
  <si>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</si>
  <si>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</si>
  <si>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</si>
  <si>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</si>
  <si>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</si>
  <si>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</si>
  <si>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</si>
  <si>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</si>
  <si>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</si>
  <si>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</si>
  <si>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</si>
  <si>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</si>
  <si>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</si>
  <si>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</si>
  <si>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</si>
  <si>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</si>
  <si>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</si>
  <si>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</si>
  <si>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</si>
  <si>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</si>
  <si>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</si>
  <si>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</si>
  <si>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</si>
  <si>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</si>
  <si>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</si>
  <si>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</si>
  <si>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</si>
  <si>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</si>
  <si>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</si>
  <si>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</si>
  <si>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</si>
  <si>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</si>
  <si>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</si>
  <si>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</si>
  <si>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</si>
  <si>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</si>
  <si>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</si>
  <si>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</si>
  <si>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</si>
  <si>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</si>
  <si>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</si>
  <si>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</si>
  <si>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</si>
  <si>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</si>
  <si>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</si>
  <si>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</si>
  <si>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</si>
  <si>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</si>
  <si>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</si>
  <si>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</si>
  <si>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</si>
  <si>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</si>
  <si>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</si>
  <si>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</si>
  <si>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</si>
  <si>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</si>
  <si>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</si>
  <si>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</si>
  <si>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</si>
  <si>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</si>
  <si>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</si>
  <si>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</si>
  <si>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</si>
  <si>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</si>
  <si>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</si>
  <si>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</si>
  <si>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</si>
  <si>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</si>
  <si>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</si>
  <si>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</si>
  <si>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</si>
  <si>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</si>
  <si>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</si>
  <si>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</si>
  <si>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</si>
  <si>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</si>
  <si>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</si>
  <si>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</si>
  <si>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</si>
  <si>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</si>
  <si>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</si>
  <si>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</si>
  <si>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</si>
  <si>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</si>
  <si>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</si>
  <si>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</si>
  <si>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</si>
  <si>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</si>
  <si>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</si>
  <si>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</si>
  <si>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</si>
  <si>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</si>
  <si>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</si>
  <si>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</si>
  <si>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</si>
  <si>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</si>
  <si>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</si>
  <si>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</si>
  <si>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</si>
  <si>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</si>
  <si>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</si>
  <si>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</si>
  <si>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</si>
  <si>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</si>
  <si>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</si>
  <si>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</si>
  <si>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</si>
  <si>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</si>
  <si>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</si>
  <si>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</si>
  <si>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</si>
  <si>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</si>
  <si>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</si>
  <si>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</si>
  <si>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</si>
  <si>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</si>
  <si>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</si>
  <si>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</si>
  <si>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</si>
  <si>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</si>
  <si>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</si>
  <si>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</si>
  <si>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</si>
  <si>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</si>
  <si>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</si>
  <si>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</si>
  <si>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</si>
  <si>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</si>
  <si>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</si>
  <si>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</si>
  <si>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</si>
  <si>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</si>
  <si>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</si>
  <si>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</si>
  <si>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</si>
  <si>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</si>
  <si>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</si>
  <si>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</si>
  <si>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</si>
  <si>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</si>
  <si>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</si>
  <si>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</si>
  <si>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</si>
  <si>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</si>
  <si>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</si>
  <si>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</si>
  <si>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</si>
  <si>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</si>
  <si>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</si>
  <si>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</si>
  <si>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</si>
  <si>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</si>
  <si>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</si>
  <si>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</si>
  <si>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</si>
  <si>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</si>
  <si>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</si>
  <si>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</si>
  <si>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</si>
  <si>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</si>
  <si>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</si>
  <si>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</si>
  <si>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</si>
  <si>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</si>
  <si>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</si>
  <si>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</si>
  <si>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</si>
  <si>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</si>
  <si>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</si>
  <si>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</si>
  <si>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</si>
  <si>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</si>
  <si>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</si>
  <si>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</si>
  <si>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</si>
  <si>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</si>
  <si>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</si>
  <si>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</si>
  <si>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</si>
  <si>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</si>
  <si>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</si>
  <si>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</si>
  <si>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</si>
  <si>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</si>
  <si>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</si>
  <si>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</si>
  <si>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</si>
  <si>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</si>
  <si>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</si>
  <si>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</si>
  <si>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</si>
  <si>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</si>
  <si>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</si>
  <si>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</si>
  <si>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</si>
  <si>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</si>
  <si>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</si>
  <si>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</si>
  <si>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</si>
  <si>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</si>
  <si>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</si>
  <si>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</si>
  <si>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</si>
  <si>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</si>
  <si>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</si>
  <si>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</si>
  <si>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</si>
  <si>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</si>
  <si>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</si>
  <si>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</si>
  <si>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</si>
  <si>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</si>
  <si>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</si>
  <si>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</si>
  <si>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</si>
  <si>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</si>
  <si>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</si>
  <si>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</si>
  <si>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</si>
  <si>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</si>
  <si>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</si>
  <si>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</si>
  <si>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</si>
  <si>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</si>
  <si>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</si>
  <si>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</si>
  <si>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</si>
  <si>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</si>
  <si>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</si>
  <si>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</si>
  <si>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</si>
  <si>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</si>
  <si>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</si>
  <si>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</si>
  <si>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</si>
  <si>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</si>
  <si>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</si>
  <si>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</si>
  <si>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</si>
  <si>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</si>
  <si>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</si>
  <si>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</si>
  <si>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</si>
  <si>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</si>
  <si>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</si>
  <si>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</si>
  <si>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</si>
  <si>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</si>
  <si>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</si>
  <si>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</si>
  <si>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</si>
  <si>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</si>
  <si>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</si>
  <si>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</si>
  <si>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</si>
  <si>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</si>
  <si>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</si>
  <si>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</si>
  <si>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</si>
  <si>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</si>
  <si>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</si>
  <si>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</si>
  <si>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</si>
  <si>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</si>
  <si>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</si>
  <si>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</si>
  <si>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</si>
  <si>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</si>
  <si>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</si>
  <si>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</si>
  <si>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</si>
  <si>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</si>
  <si>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</si>
  <si>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</si>
  <si>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</si>
  <si>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</si>
  <si>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</si>
  <si>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</si>
  <si>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</si>
  <si>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</si>
  <si>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</si>
  <si>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</si>
  <si>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</si>
  <si>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</si>
  <si>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</si>
  <si>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</si>
  <si>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</si>
  <si>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</si>
  <si>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</si>
  <si>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</si>
  <si>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</si>
  <si>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</si>
  <si>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</si>
  <si>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</si>
  <si>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</si>
  <si>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</si>
  <si>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</si>
  <si>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</si>
  <si>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</si>
  <si>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</si>
  <si>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</si>
  <si>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</si>
  <si>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</si>
  <si>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</si>
  <si>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</si>
  <si>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</si>
  <si>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</si>
  <si>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</si>
  <si>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</si>
  <si>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</si>
  <si>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</si>
  <si>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</si>
  <si>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</si>
  <si>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</si>
  <si>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</si>
  <si>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</si>
  <si>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</si>
  <si>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</si>
  <si>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</si>
  <si>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</si>
  <si>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</si>
  <si>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</si>
  <si>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</si>
  <si>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</si>
  <si>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</si>
  <si>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</si>
  <si>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</si>
  <si>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</si>
  <si>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</si>
  <si>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</si>
  <si>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</si>
  <si>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</si>
  <si>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</si>
  <si>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</si>
  <si>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</si>
  <si>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</si>
  <si>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</si>
  <si>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</si>
  <si>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</si>
  <si>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</si>
  <si>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</si>
  <si>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</si>
  <si>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</si>
  <si>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</si>
  <si>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</si>
  <si>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</si>
  <si>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</si>
  <si>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</si>
  <si>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</si>
  <si>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</si>
  <si>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</si>
  <si>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</si>
  <si>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</si>
  <si>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</si>
  <si>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</si>
  <si>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</si>
  <si>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</si>
  <si>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</si>
  <si>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</si>
  <si>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</si>
  <si>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</si>
  <si>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</si>
  <si>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</si>
  <si>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</si>
  <si>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</si>
  <si>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</si>
  <si>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</si>
  <si>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</si>
  <si>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</si>
  <si>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</si>
  <si>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</si>
  <si>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</si>
  <si>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</si>
  <si>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</si>
  <si>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</si>
  <si>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</si>
  <si>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</si>
  <si>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</si>
  <si>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</si>
  <si>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</si>
  <si>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</si>
  <si>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</si>
  <si>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</si>
  <si>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</si>
  <si>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</si>
  <si>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</si>
  <si>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</si>
  <si>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</si>
  <si>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</si>
  <si>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</si>
  <si>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</si>
  <si>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</si>
  <si>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</si>
  <si>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</si>
  <si>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</si>
  <si>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</si>
  <si>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</si>
  <si>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</si>
  <si>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</si>
  <si>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</si>
  <si>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</si>
  <si>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</si>
  <si>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</si>
  <si>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</si>
  <si>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</si>
  <si>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</si>
  <si>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</si>
  <si>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</si>
  <si>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</si>
  <si>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</si>
  <si>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</si>
  <si>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</si>
  <si>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</si>
  <si>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</si>
  <si>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</si>
  <si>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</si>
  <si>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</si>
  <si>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</si>
  <si>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</si>
  <si>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</si>
  <si>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</si>
  <si>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</si>
  <si>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</si>
  <si>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</si>
  <si>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</si>
  <si>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</si>
  <si>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</si>
  <si>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</si>
  <si>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</si>
  <si>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</si>
  <si>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</si>
  <si>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</si>
  <si>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</si>
  <si>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</si>
  <si>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</si>
  <si>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</si>
  <si>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</si>
  <si>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</si>
  <si>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</si>
  <si>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</si>
  <si>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</si>
  <si>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</si>
  <si>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</si>
  <si>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</si>
  <si>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</si>
  <si>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</si>
  <si>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</si>
  <si>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</si>
  <si>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</si>
  <si>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</si>
  <si>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</si>
  <si>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</si>
  <si>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</si>
  <si>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</si>
  <si>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</si>
  <si>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</si>
  <si>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</si>
  <si>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</si>
  <si>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</si>
  <si>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</si>
  <si>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</si>
  <si>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</si>
  <si>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</si>
  <si>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</si>
  <si>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</si>
  <si>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</si>
  <si>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</si>
  <si>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</si>
  <si>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</si>
  <si>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</si>
  <si>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</si>
  <si>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</si>
  <si>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</si>
  <si>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</si>
  <si>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</si>
  <si>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</si>
  <si>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</si>
  <si>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</si>
  <si>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</si>
  <si>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</si>
  <si>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</si>
  <si>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</si>
  <si>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</si>
  <si>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</si>
  <si>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</si>
  <si>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</si>
  <si>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</si>
  <si>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</si>
  <si>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</si>
  <si>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</si>
  <si>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</si>
  <si>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</si>
  <si>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</si>
  <si>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</si>
  <si>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</si>
  <si>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</si>
  <si>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</si>
  <si>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</si>
  <si>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</si>
  <si>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</si>
  <si>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</si>
  <si>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</si>
  <si>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</si>
  <si>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</si>
  <si>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</si>
  <si>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</si>
  <si>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</si>
  <si>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</si>
  <si>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</si>
  <si>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</si>
  <si>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</si>
  <si>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</si>
  <si>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</si>
  <si>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</si>
  <si>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</si>
  <si>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</si>
  <si>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</si>
  <si>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</si>
  <si>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</si>
  <si>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</si>
  <si>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</si>
  <si>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</si>
  <si>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</si>
  <si>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</si>
  <si>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</si>
  <si>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</si>
  <si>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</si>
  <si>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</si>
  <si>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</si>
  <si>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</si>
  <si>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</si>
  <si>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</si>
  <si>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</si>
  <si>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</si>
  <si>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</si>
  <si>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</si>
  <si>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</si>
  <si>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</si>
  <si>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</si>
  <si>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</si>
  <si>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</si>
  <si>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</si>
  <si>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</si>
  <si>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</si>
  <si>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</si>
  <si>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</si>
  <si>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</si>
  <si>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</si>
  <si>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</si>
  <si>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</si>
  <si>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</si>
  <si>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</si>
  <si>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</si>
  <si>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</si>
  <si>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</si>
  <si>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</si>
  <si>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</si>
  <si>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</si>
  <si>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</si>
  <si>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</si>
  <si>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</si>
  <si>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</si>
  <si>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</si>
  <si>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</si>
  <si>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</si>
  <si>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</si>
  <si>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</si>
  <si>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</si>
  <si>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</si>
  <si>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</si>
  <si>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</si>
  <si>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</si>
  <si>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</si>
  <si>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</si>
  <si>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</si>
  <si>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</si>
  <si>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</si>
  <si>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</si>
  <si>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</si>
  <si>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</si>
  <si>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</si>
  <si>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</si>
  <si>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</si>
  <si>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</si>
  <si>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</si>
  <si>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</si>
  <si>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</si>
  <si>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</si>
  <si>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</si>
  <si>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</si>
  <si>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</si>
  <si>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</si>
  <si>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</si>
  <si>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</si>
  <si>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</si>
  <si>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</si>
  <si>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</si>
  <si>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</si>
  <si>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</si>
  <si>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</si>
  <si>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</si>
  <si>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</si>
  <si>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</si>
  <si>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</si>
  <si>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</si>
  <si>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</si>
  <si>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</si>
  <si>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</si>
  <si>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</si>
  <si>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</si>
  <si>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</si>
  <si>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</si>
  <si>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</si>
  <si>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</si>
  <si>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</si>
  <si>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</si>
  <si>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</si>
  <si>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</si>
  <si>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</si>
  <si>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</si>
  <si>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</si>
  <si>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</si>
  <si>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</si>
  <si>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</si>
  <si>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</si>
  <si>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</si>
  <si>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</si>
  <si>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</si>
  <si>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</si>
  <si>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</si>
  <si>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</si>
  <si>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</si>
  <si>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</si>
  <si>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</si>
  <si>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</si>
  <si>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</si>
  <si>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</si>
  <si>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</si>
  <si>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</si>
  <si>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</si>
  <si>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</si>
  <si>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</si>
  <si>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</si>
  <si>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</si>
  <si>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</si>
  <si>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</si>
  <si>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</si>
  <si>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</si>
  <si>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</si>
  <si>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</si>
  <si>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</si>
  <si>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</si>
  <si>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</si>
  <si>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</si>
  <si>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</si>
  <si>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</si>
  <si>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</si>
  <si>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</si>
  <si>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</si>
  <si>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</si>
  <si>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</si>
  <si>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</si>
  <si>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</si>
  <si>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</si>
  <si>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</si>
  <si>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</si>
  <si>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</si>
  <si>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</si>
  <si>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</si>
  <si>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</si>
  <si>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</si>
  <si>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</si>
  <si>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</si>
  <si>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</si>
  <si>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</si>
  <si>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</si>
  <si>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</si>
  <si>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</si>
  <si>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</si>
  <si>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</si>
  <si>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</si>
  <si>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</si>
  <si>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</si>
  <si>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</si>
  <si>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</si>
  <si>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</si>
  <si>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</si>
  <si>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</si>
  <si>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</si>
  <si>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</si>
  <si>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</si>
  <si>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</si>
  <si>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</si>
  <si>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</si>
  <si>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</si>
  <si>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</si>
  <si>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</si>
  <si>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</si>
  <si>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</si>
  <si>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</si>
  <si>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</si>
  <si>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</si>
  <si>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</si>
  <si>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</si>
  <si>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</si>
  <si>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</si>
  <si>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</si>
  <si>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</si>
  <si>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</si>
  <si>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</si>
  <si>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</si>
  <si>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</si>
  <si>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</si>
  <si>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</si>
  <si>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</si>
  <si>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</si>
  <si>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</si>
  <si>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</si>
  <si>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</si>
  <si>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</si>
  <si>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</si>
  <si>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</si>
  <si>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</si>
  <si>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</si>
  <si>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</si>
  <si>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</si>
  <si>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</si>
  <si>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</si>
  <si>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</si>
  <si>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</si>
  <si>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</si>
  <si>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</si>
  <si>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</si>
  <si>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</si>
  <si>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</si>
  <si>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</si>
  <si>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</si>
  <si>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</si>
  <si>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</si>
  <si>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</si>
  <si>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</si>
  <si>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</si>
  <si>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</si>
  <si>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</si>
  <si>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</si>
  <si>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</si>
  <si>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</si>
  <si>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</si>
  <si>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</si>
  <si>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</si>
  <si>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</si>
  <si>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</si>
  <si>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</si>
  <si>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</si>
  <si>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</si>
  <si>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</si>
  <si>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</si>
  <si>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</si>
  <si>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</si>
  <si>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 xml:space="preserve">
Gobernación Provincial Aysén
</t>
  </si>
  <si>
    <t xml:space="preserve">Gobernador Provincial Titular: Paz Maritza Foitzich Sandoval, </t>
  </si>
  <si>
    <t xml:space="preserve">Calle Esmeralda Nº 810, comuna de Aysén, Región de Aysén.
</t>
  </si>
  <si>
    <t>Aysén</t>
  </si>
  <si>
    <t xml:space="preserve">
Gobernación Provincial Cachapoal 
</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</si>
  <si>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</si>
  <si>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</si>
  <si>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</si>
  <si>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</si>
  <si>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</si>
  <si>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 xml:space="preserve">Calle Esmeralda Nº 199, comuna de Cochrane, Región de Aysén.
</t>
  </si>
  <si>
    <t>Cochrane</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</si>
  <si>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</si>
  <si>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</si>
  <si>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</si>
  <si>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</si>
  <si>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</si>
  <si>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</si>
  <si>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</si>
  <si>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</si>
  <si>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</si>
  <si>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</si>
  <si>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</si>
  <si>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</si>
  <si>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</si>
  <si>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</si>
  <si>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Isla de Pascua
</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</si>
  <si>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</si>
  <si>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</si>
  <si>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</si>
  <si>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</si>
  <si>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</si>
  <si>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</si>
  <si>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</si>
  <si>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</si>
  <si>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</si>
  <si>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</si>
  <si>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</si>
  <si>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</si>
  <si>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</si>
  <si>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</si>
  <si>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</si>
  <si>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 xml:space="preserve">Manuel Rodríguez 800 Comuna de Quilpué, Región de Valparaíso.
</t>
  </si>
  <si>
    <t xml:space="preserve">
Gobernación Provincial Tocopilla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</si>
  <si>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</si>
  <si>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</si>
  <si>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</si>
  <si>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</si>
  <si>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</si>
  <si>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</si>
  <si>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</si>
  <si>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</si>
  <si>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</si>
  <si>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</si>
  <si>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</si>
  <si>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</si>
  <si>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</si>
  <si>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</si>
  <si>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</si>
  <si>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</si>
  <si>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</si>
  <si>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</si>
  <si>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</si>
  <si>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</si>
  <si>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</si>
  <si>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</si>
  <si>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</si>
  <si>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</si>
  <si>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</si>
  <si>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</si>
  <si>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</si>
  <si>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</si>
  <si>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</si>
  <si>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</si>
  <si>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</si>
  <si>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</si>
  <si>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</si>
  <si>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</si>
  <si>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</si>
  <si>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</si>
  <si>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</si>
  <si>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</si>
  <si>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</si>
  <si>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</si>
  <si>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</si>
  <si>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</si>
  <si>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</si>
  <si>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</si>
  <si>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</si>
  <si>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</si>
  <si>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</si>
  <si>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</si>
  <si>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</si>
  <si>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</si>
  <si>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</si>
  <si>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</si>
  <si>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</si>
  <si>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</si>
  <si>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</si>
  <si>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</si>
  <si>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</si>
  <si>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</si>
  <si>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</si>
  <si>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</si>
  <si>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</si>
  <si>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</si>
  <si>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</si>
  <si>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</si>
  <si>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</si>
  <si>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</si>
  <si>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</si>
  <si>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</si>
  <si>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</si>
  <si>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</si>
  <si>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</si>
  <si>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</si>
  <si>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</si>
  <si>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</si>
  <si>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</si>
  <si>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</si>
  <si>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</si>
  <si>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</si>
  <si>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</si>
  <si>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</si>
  <si>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</si>
  <si>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</si>
  <si>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</si>
  <si>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</si>
  <si>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</si>
  <si>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</si>
  <si>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</si>
  <si>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</si>
  <si>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</si>
  <si>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</si>
  <si>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</si>
  <si>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</si>
  <si>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</si>
  <si>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</si>
  <si>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</si>
  <si>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</si>
  <si>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</si>
  <si>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</si>
  <si>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</si>
  <si>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</si>
  <si>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</si>
  <si>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</si>
  <si>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</si>
  <si>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</si>
  <si>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</si>
  <si>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</si>
  <si>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</si>
  <si>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</si>
  <si>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</si>
  <si>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</si>
  <si>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</si>
  <si>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</si>
  <si>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</si>
  <si>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</si>
  <si>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</si>
  <si>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</si>
  <si>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</si>
  <si>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</si>
  <si>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</si>
  <si>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</si>
  <si>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</si>
  <si>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</si>
  <si>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</si>
  <si>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</si>
  <si>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</si>
  <si>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</si>
  <si>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</si>
  <si>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</si>
  <si>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</si>
  <si>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</si>
  <si>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</si>
  <si>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</si>
  <si>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</si>
  <si>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</si>
  <si>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</si>
  <si>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</si>
  <si>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</si>
  <si>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</si>
  <si>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</si>
  <si>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</si>
  <si>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</si>
  <si>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</si>
  <si>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</si>
  <si>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</si>
  <si>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</si>
  <si>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</si>
  <si>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</si>
  <si>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</si>
  <si>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</si>
  <si>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</si>
  <si>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</si>
  <si>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</si>
  <si>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</si>
  <si>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</si>
  <si>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</si>
  <si>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</si>
  <si>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</si>
  <si>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</si>
  <si>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</si>
  <si>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</si>
  <si>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</si>
  <si>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</si>
  <si>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</si>
  <si>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</si>
  <si>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</si>
  <si>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</si>
  <si>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</si>
  <si>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</si>
  <si>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</si>
  <si>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</si>
  <si>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</si>
  <si>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</si>
  <si>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</si>
  <si>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</si>
  <si>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</si>
  <si>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</si>
  <si>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</si>
  <si>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</si>
  <si>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</si>
  <si>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</si>
  <si>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</si>
  <si>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</si>
  <si>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</si>
  <si>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</si>
  <si>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</si>
  <si>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</si>
  <si>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</si>
  <si>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</si>
  <si>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</si>
  <si>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</si>
  <si>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</si>
  <si>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</si>
  <si>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</si>
  <si>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</si>
  <si>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</si>
  <si>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</si>
  <si>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</si>
  <si>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</si>
  <si>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</si>
  <si>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</si>
  <si>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</si>
  <si>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</si>
  <si>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</si>
  <si>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</si>
  <si>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</si>
  <si>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</si>
  <si>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</si>
  <si>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</si>
  <si>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</si>
  <si>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</si>
  <si>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</si>
  <si>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</si>
  <si>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</si>
  <si>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</si>
  <si>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</si>
  <si>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</si>
  <si>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</si>
  <si>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</si>
  <si>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</si>
  <si>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</si>
  <si>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</si>
  <si>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</si>
  <si>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</si>
  <si>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</si>
  <si>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</si>
  <si>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</si>
  <si>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</si>
  <si>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</si>
  <si>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</si>
  <si>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</si>
  <si>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</si>
  <si>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</si>
  <si>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</si>
  <si>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</si>
  <si>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</si>
  <si>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</si>
  <si>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</si>
  <si>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</si>
  <si>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</si>
  <si>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</si>
  <si>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</si>
  <si>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</si>
  <si>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</si>
  <si>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</si>
  <si>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</si>
  <si>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</si>
  <si>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</si>
  <si>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</si>
  <si>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</si>
  <si>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</si>
  <si>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</si>
  <si>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</si>
  <si>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</si>
  <si>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</si>
  <si>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</si>
  <si>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</si>
  <si>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</si>
  <si>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</si>
  <si>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</si>
  <si>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</si>
  <si>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</si>
  <si>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</si>
  <si>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</si>
  <si>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</si>
  <si>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</si>
  <si>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</si>
  <si>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</si>
  <si>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</si>
  <si>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</si>
  <si>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</si>
  <si>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</si>
  <si>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</si>
  <si>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</si>
  <si>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</si>
  <si>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</si>
  <si>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</si>
  <si>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</si>
  <si>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</si>
  <si>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</si>
  <si>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</si>
  <si>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</si>
  <si>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</si>
  <si>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</si>
  <si>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</si>
  <si>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</si>
  <si>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</si>
  <si>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</si>
  <si>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</si>
  <si>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</si>
  <si>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</si>
  <si>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</si>
  <si>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</si>
  <si>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</si>
  <si>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</si>
  <si>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</si>
  <si>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</si>
  <si>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</si>
  <si>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</si>
  <si>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</si>
  <si>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</si>
  <si>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</si>
  <si>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</si>
  <si>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</si>
  <si>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</si>
  <si>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</si>
  <si>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</si>
  <si>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</si>
  <si>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</si>
  <si>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</si>
  <si>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</si>
  <si>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</si>
  <si>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</si>
  <si>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</si>
  <si>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</si>
  <si>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</si>
  <si>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</si>
  <si>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</si>
  <si>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</si>
  <si>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</si>
  <si>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</si>
  <si>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</si>
  <si>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</si>
  <si>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</si>
  <si>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</si>
  <si>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</si>
  <si>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</si>
  <si>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</si>
  <si>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</si>
  <si>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</si>
  <si>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</si>
  <si>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</si>
  <si>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</si>
  <si>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</si>
  <si>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</si>
  <si>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</si>
  <si>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</si>
  <si>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</si>
  <si>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</si>
  <si>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</si>
  <si>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</si>
  <si>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</si>
  <si>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</si>
  <si>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</si>
  <si>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</si>
  <si>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</si>
  <si>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</si>
  <si>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</si>
  <si>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</si>
  <si>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</si>
  <si>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</si>
  <si>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</si>
  <si>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</si>
  <si>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</si>
  <si>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</si>
  <si>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</si>
  <si>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</si>
  <si>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</si>
  <si>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</si>
  <si>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</si>
  <si>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</si>
  <si>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</si>
  <si>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</si>
  <si>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</si>
  <si>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</si>
  <si>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</si>
  <si>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</si>
  <si>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</si>
  <si>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</si>
  <si>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</si>
  <si>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</si>
  <si>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</si>
  <si>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</si>
  <si>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</si>
  <si>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</si>
  <si>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</si>
  <si>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</si>
  <si>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</si>
  <si>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</si>
  <si>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</si>
  <si>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</si>
  <si>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</si>
  <si>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</si>
  <si>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</si>
  <si>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</si>
  <si>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</si>
  <si>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</si>
  <si>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</si>
  <si>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</si>
  <si>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</si>
  <si>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</si>
  <si>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</si>
  <si>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</si>
  <si>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</si>
  <si>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</si>
  <si>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</si>
  <si>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</si>
  <si>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</si>
  <si>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</si>
  <si>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</si>
  <si>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</si>
  <si>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</si>
  <si>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</si>
  <si>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</si>
  <si>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</si>
  <si>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</si>
  <si>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</si>
  <si>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</si>
  <si>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</si>
  <si>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</si>
  <si>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</si>
  <si>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</si>
  <si>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</si>
  <si>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</si>
  <si>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</si>
  <si>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</si>
  <si>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</si>
  <si>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</si>
  <si>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</si>
  <si>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</si>
  <si>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</si>
  <si>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</si>
  <si>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</si>
  <si>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</si>
  <si>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</si>
  <si>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</si>
  <si>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</si>
  <si>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</si>
  <si>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</si>
  <si>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</si>
  <si>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</si>
  <si>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</si>
  <si>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</si>
  <si>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</si>
  <si>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</si>
  <si>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</si>
  <si>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</si>
  <si>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</si>
  <si>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</si>
  <si>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</si>
  <si>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</si>
  <si>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</si>
  <si>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</si>
  <si>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</si>
  <si>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</si>
  <si>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</si>
  <si>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</si>
  <si>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</si>
  <si>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</si>
  <si>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</si>
  <si>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</si>
  <si>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</si>
  <si>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</si>
  <si>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
I. Municipalidad de Hualañé
</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</si>
  <si>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</si>
  <si>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</si>
  <si>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</si>
  <si>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</si>
  <si>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</si>
  <si>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</si>
  <si>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</si>
  <si>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</si>
  <si>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</si>
  <si>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</si>
  <si>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</si>
  <si>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</si>
  <si>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</si>
  <si>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</si>
  <si>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</si>
  <si>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</si>
  <si>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</si>
  <si>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</si>
  <si>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</si>
  <si>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</si>
  <si>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</si>
  <si>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</si>
  <si>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</si>
  <si>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</si>
  <si>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</si>
  <si>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</si>
  <si>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</si>
  <si>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</si>
  <si>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</si>
  <si>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</si>
  <si>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</si>
  <si>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</si>
  <si>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</si>
  <si>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</si>
  <si>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</si>
  <si>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</si>
  <si>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</si>
  <si>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</si>
  <si>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</si>
  <si>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</si>
  <si>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</si>
  <si>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</si>
  <si>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</si>
  <si>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</si>
  <si>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</si>
  <si>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</si>
  <si>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</si>
  <si>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</si>
  <si>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</si>
  <si>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</si>
  <si>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</si>
  <si>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</si>
  <si>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</si>
  <si>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</si>
  <si>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</si>
  <si>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</si>
  <si>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</si>
  <si>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</si>
  <si>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</si>
  <si>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</si>
  <si>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</si>
  <si>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</si>
  <si>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</si>
  <si>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</si>
  <si>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</si>
  <si>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</si>
  <si>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</si>
  <si>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</si>
  <si>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</si>
  <si>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</si>
  <si>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</si>
  <si>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</si>
  <si>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</si>
  <si>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</si>
  <si>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</si>
  <si>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</si>
  <si>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</si>
  <si>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</si>
  <si>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</si>
  <si>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</si>
  <si>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</si>
  <si>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</si>
  <si>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</si>
  <si>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</si>
  <si>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</si>
  <si>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</si>
  <si>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</si>
  <si>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</si>
  <si>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</si>
  <si>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</si>
  <si>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</si>
  <si>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</si>
  <si>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</si>
  <si>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</si>
  <si>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</si>
  <si>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</si>
  <si>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</si>
  <si>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</si>
  <si>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</si>
  <si>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</si>
  <si>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</si>
  <si>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</si>
  <si>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</si>
  <si>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</si>
  <si>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</si>
  <si>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</si>
  <si>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</si>
  <si>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</si>
  <si>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</si>
  <si>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</si>
  <si>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</si>
  <si>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</si>
  <si>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</si>
  <si>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</si>
  <si>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</si>
  <si>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</si>
  <si>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</si>
  <si>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</si>
  <si>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</si>
  <si>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</si>
  <si>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</si>
  <si>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</si>
  <si>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</si>
  <si>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</si>
  <si>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</si>
  <si>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</si>
  <si>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</si>
  <si>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</si>
  <si>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</si>
  <si>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</si>
  <si>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</si>
  <si>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</si>
  <si>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</si>
  <si>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</si>
  <si>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</si>
  <si>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</si>
  <si>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</si>
  <si>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</si>
  <si>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</si>
  <si>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</si>
  <si>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</si>
  <si>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</si>
  <si>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</si>
  <si>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</si>
  <si>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</si>
  <si>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</si>
  <si>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</si>
  <si>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</si>
  <si>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</si>
  <si>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</si>
  <si>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</si>
  <si>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</si>
  <si>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</si>
  <si>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</si>
  <si>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</si>
  <si>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</si>
  <si>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</si>
  <si>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</si>
  <si>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Teléfono: 29636606</t>
  </si>
  <si>
    <t>Lo Espejo</t>
  </si>
  <si>
    <t xml:space="preserve">
I. Municipalidad de  Longaví
</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</si>
  <si>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</si>
  <si>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</si>
  <si>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</si>
  <si>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</si>
  <si>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</si>
  <si>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</si>
  <si>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</si>
  <si>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
I. Municipalidad de Los Álamos.
</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</si>
  <si>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</si>
  <si>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</si>
  <si>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</si>
  <si>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</si>
  <si>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</si>
  <si>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</si>
  <si>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</si>
  <si>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</si>
  <si>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</si>
  <si>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</si>
  <si>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</si>
  <si>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</si>
  <si>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</si>
  <si>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</si>
  <si>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</si>
  <si>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</si>
  <si>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</si>
  <si>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</si>
  <si>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</si>
  <si>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</si>
  <si>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</si>
  <si>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</si>
  <si>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</si>
  <si>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</si>
  <si>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</si>
  <si>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</si>
  <si>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</si>
  <si>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</si>
  <si>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</si>
  <si>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</si>
  <si>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</si>
  <si>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</si>
  <si>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</si>
  <si>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</si>
  <si>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</si>
  <si>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</si>
  <si>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</si>
  <si>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</si>
  <si>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</si>
  <si>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</si>
  <si>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</si>
  <si>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</si>
  <si>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</si>
  <si>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</si>
  <si>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</si>
  <si>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</si>
  <si>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</si>
  <si>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</si>
  <si>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</si>
  <si>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</si>
  <si>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</si>
  <si>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</si>
  <si>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</si>
  <si>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</si>
  <si>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</si>
  <si>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</si>
  <si>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</si>
  <si>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</si>
  <si>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</si>
  <si>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</si>
  <si>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</si>
  <si>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</si>
  <si>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</si>
  <si>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</si>
  <si>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</si>
  <si>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</si>
  <si>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</si>
  <si>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</si>
  <si>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</si>
  <si>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</si>
  <si>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</si>
  <si>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</si>
  <si>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</si>
  <si>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</si>
  <si>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</si>
  <si>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</si>
  <si>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</si>
  <si>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</si>
  <si>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</si>
  <si>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</si>
  <si>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</si>
  <si>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</si>
  <si>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</si>
  <si>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</si>
  <si>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</si>
  <si>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</si>
  <si>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</si>
  <si>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</si>
  <si>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</si>
  <si>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</si>
  <si>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</si>
  <si>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</si>
  <si>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</si>
  <si>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</si>
  <si>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</si>
  <si>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</si>
  <si>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</si>
  <si>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</si>
  <si>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</si>
  <si>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</si>
  <si>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</si>
  <si>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</si>
  <si>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</si>
  <si>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</si>
  <si>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</si>
  <si>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</si>
  <si>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</si>
  <si>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</si>
  <si>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</si>
  <si>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</si>
  <si>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</si>
  <si>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</si>
  <si>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</si>
  <si>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</si>
  <si>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</si>
  <si>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</si>
  <si>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</si>
  <si>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</si>
  <si>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</si>
  <si>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</si>
  <si>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</si>
  <si>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</si>
  <si>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</si>
  <si>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</si>
  <si>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Ninhué
</t>
  </si>
  <si>
    <t>Luis Alberto Molina Melo,</t>
  </si>
  <si>
    <t xml:space="preserve">Arturo Prat Nº 405, Casilla 17
</t>
  </si>
  <si>
    <t>Fono (42) 1972986- 1972988</t>
  </si>
  <si>
    <t xml:space="preserve">
I. Municipalidad de Ñiquén
</t>
  </si>
  <si>
    <t>Manuel Alejandro Pino Turra</t>
  </si>
  <si>
    <t>correoniquen@yahoo.com</t>
  </si>
  <si>
    <t>Ñiquén</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</si>
  <si>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</si>
  <si>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</si>
  <si>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</si>
  <si>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</si>
  <si>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</si>
  <si>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</si>
  <si>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</si>
  <si>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</si>
  <si>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</si>
  <si>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</si>
  <si>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</si>
  <si>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</si>
  <si>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</si>
  <si>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</si>
  <si>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</si>
  <si>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</si>
  <si>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</si>
  <si>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</si>
  <si>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</si>
  <si>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</si>
  <si>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</si>
  <si>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</si>
  <si>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</si>
  <si>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</si>
  <si>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</si>
  <si>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</si>
  <si>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</si>
  <si>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</si>
  <si>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</si>
  <si>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</si>
  <si>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</si>
  <si>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</si>
  <si>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</si>
  <si>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</si>
  <si>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</si>
  <si>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</si>
  <si>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</si>
  <si>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</si>
  <si>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</si>
  <si>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</si>
  <si>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</si>
  <si>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</si>
  <si>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</si>
  <si>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</si>
  <si>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</si>
  <si>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</si>
  <si>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</si>
  <si>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</si>
  <si>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</si>
  <si>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</si>
  <si>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</si>
  <si>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</si>
  <si>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</si>
  <si>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</si>
  <si>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</si>
  <si>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</si>
  <si>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</si>
  <si>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</si>
  <si>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</si>
  <si>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</si>
  <si>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</si>
  <si>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</si>
  <si>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</si>
  <si>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</si>
  <si>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</si>
  <si>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</si>
  <si>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</si>
  <si>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</si>
  <si>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</si>
  <si>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</si>
  <si>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</si>
  <si>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</si>
  <si>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</si>
  <si>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</si>
  <si>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</si>
  <si>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</si>
  <si>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</si>
  <si>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</si>
  <si>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</si>
  <si>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</si>
  <si>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</si>
  <si>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</si>
  <si>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</si>
  <si>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</si>
  <si>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</si>
  <si>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</si>
  <si>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</si>
  <si>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</si>
  <si>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</si>
  <si>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</si>
  <si>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</si>
  <si>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</si>
  <si>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</si>
  <si>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</si>
  <si>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</si>
  <si>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</si>
  <si>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</si>
  <si>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</si>
  <si>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</si>
  <si>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</si>
  <si>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</si>
  <si>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</si>
  <si>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</si>
  <si>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</si>
  <si>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</si>
  <si>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</si>
  <si>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</si>
  <si>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</si>
  <si>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</si>
  <si>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</si>
  <si>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</si>
  <si>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</si>
  <si>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</si>
  <si>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</si>
  <si>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</si>
  <si>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</si>
  <si>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</si>
  <si>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</si>
  <si>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</si>
  <si>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</si>
  <si>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</si>
  <si>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</si>
  <si>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</si>
  <si>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</si>
  <si>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</si>
  <si>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</si>
  <si>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</si>
  <si>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</si>
  <si>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</si>
  <si>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</si>
  <si>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</si>
  <si>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</si>
  <si>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</si>
  <si>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</si>
  <si>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</si>
  <si>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</si>
  <si>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</si>
  <si>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</si>
  <si>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</si>
  <si>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</si>
  <si>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</si>
  <si>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</si>
  <si>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</si>
  <si>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</si>
  <si>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</si>
  <si>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</si>
  <si>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</si>
  <si>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</si>
  <si>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</si>
  <si>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</si>
  <si>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</si>
  <si>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</si>
  <si>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</si>
  <si>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</si>
  <si>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</si>
  <si>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</si>
  <si>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</si>
  <si>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</si>
  <si>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</si>
  <si>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</si>
  <si>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</si>
  <si>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</si>
  <si>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</si>
  <si>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</si>
  <si>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</si>
  <si>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</si>
  <si>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</si>
  <si>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</si>
  <si>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</si>
  <si>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</si>
  <si>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</si>
  <si>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</si>
  <si>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</si>
  <si>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</si>
  <si>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</si>
  <si>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</si>
  <si>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</si>
  <si>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</si>
  <si>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</si>
  <si>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</si>
  <si>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</si>
  <si>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</si>
  <si>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</si>
  <si>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</si>
  <si>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</si>
  <si>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</si>
  <si>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</si>
  <si>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</si>
  <si>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</si>
  <si>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</si>
  <si>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</si>
  <si>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</si>
  <si>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</si>
  <si>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</si>
  <si>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</si>
  <si>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</si>
  <si>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</si>
  <si>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</si>
  <si>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</si>
  <si>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</si>
  <si>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</si>
  <si>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</si>
  <si>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</si>
  <si>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</si>
  <si>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</si>
  <si>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</si>
  <si>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</si>
  <si>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</si>
  <si>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</si>
  <si>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</si>
  <si>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</si>
  <si>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</si>
  <si>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Quilpué.
</t>
  </si>
  <si>
    <t xml:space="preserve">Mauricio Viñambres Adasme, </t>
  </si>
  <si>
    <t xml:space="preserve">Benjamín Vucña Mackenna Nº 684, comuna de Quilpué, Quinta Región
</t>
  </si>
  <si>
    <t>Fonos (32) 2910080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</si>
  <si>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</si>
  <si>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</si>
  <si>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</si>
  <si>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</si>
  <si>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</si>
  <si>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</si>
  <si>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</si>
  <si>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</si>
  <si>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</si>
  <si>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</si>
  <si>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</si>
  <si>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</si>
  <si>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</si>
  <si>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</si>
  <si>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</si>
  <si>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</si>
  <si>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</si>
  <si>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</si>
  <si>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</si>
  <si>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</si>
  <si>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</si>
  <si>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</si>
  <si>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</si>
  <si>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</si>
  <si>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</si>
  <si>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</si>
  <si>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</si>
  <si>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</si>
  <si>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</si>
  <si>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</si>
  <si>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</si>
  <si>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</si>
  <si>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</si>
  <si>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</si>
  <si>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</si>
  <si>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</si>
  <si>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</si>
  <si>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</si>
  <si>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</si>
  <si>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</si>
  <si>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</si>
  <si>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</si>
  <si>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</si>
  <si>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</si>
  <si>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</si>
  <si>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</si>
  <si>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</si>
  <si>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</si>
  <si>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</si>
  <si>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</si>
  <si>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</si>
  <si>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</si>
  <si>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</si>
  <si>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</si>
  <si>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</si>
  <si>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</si>
  <si>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</si>
  <si>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</si>
  <si>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</si>
  <si>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</si>
  <si>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</si>
  <si>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</si>
  <si>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</si>
  <si>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</si>
  <si>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</si>
  <si>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</si>
  <si>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</si>
  <si>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</si>
  <si>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</si>
  <si>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</si>
  <si>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</si>
  <si>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</si>
  <si>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</si>
  <si>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</si>
  <si>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</si>
  <si>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</si>
  <si>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</si>
  <si>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</si>
  <si>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</si>
  <si>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</si>
  <si>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</si>
  <si>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</si>
  <si>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</si>
  <si>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</si>
  <si>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</si>
  <si>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</si>
  <si>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</si>
  <si>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</si>
  <si>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</si>
  <si>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</si>
  <si>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</si>
  <si>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</si>
  <si>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</si>
  <si>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</si>
  <si>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</si>
  <si>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</si>
  <si>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</si>
  <si>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</si>
  <si>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</si>
  <si>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</si>
  <si>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</si>
  <si>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</si>
  <si>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</si>
  <si>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</si>
  <si>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</si>
  <si>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</si>
  <si>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</si>
  <si>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</si>
  <si>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</si>
  <si>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</si>
  <si>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</si>
  <si>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</si>
  <si>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</si>
  <si>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</si>
  <si>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</si>
  <si>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</si>
  <si>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</si>
  <si>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</si>
  <si>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</si>
  <si>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</si>
  <si>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</si>
  <si>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</si>
  <si>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 xml:space="preserve">
I. Municipalidad de Río Bueno
</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</si>
  <si>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</si>
  <si>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</si>
  <si>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</si>
  <si>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</si>
  <si>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</si>
  <si>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</si>
  <si>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</si>
  <si>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</si>
  <si>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</si>
  <si>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</si>
  <si>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</si>
  <si>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</si>
  <si>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</si>
  <si>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</si>
  <si>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</si>
  <si>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</si>
  <si>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</si>
  <si>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</si>
  <si>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</si>
  <si>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</si>
  <si>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</si>
  <si>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</si>
  <si>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</si>
  <si>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</si>
  <si>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</si>
  <si>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Joaquín. 
</t>
  </si>
  <si>
    <t xml:space="preserve">Sergio Rigoberto Echeverría García.
</t>
  </si>
  <si>
    <t xml:space="preserve">Av. Santa Rosa 2606, San Joaquín. Santiago
</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</si>
  <si>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</si>
  <si>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</si>
  <si>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</si>
  <si>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</si>
  <si>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</si>
  <si>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</si>
  <si>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</si>
  <si>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</si>
  <si>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</si>
  <si>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</si>
  <si>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</si>
  <si>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</si>
  <si>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</si>
  <si>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</si>
  <si>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</si>
  <si>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</si>
  <si>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</si>
  <si>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</si>
  <si>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</si>
  <si>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</si>
  <si>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</si>
  <si>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</si>
  <si>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</si>
  <si>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</si>
  <si>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</si>
  <si>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</si>
  <si>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</si>
  <si>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</si>
  <si>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</si>
  <si>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</si>
  <si>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</si>
  <si>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</si>
  <si>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</si>
  <si>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</si>
  <si>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</si>
  <si>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</si>
  <si>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</si>
  <si>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</si>
  <si>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</si>
  <si>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</si>
  <si>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</si>
  <si>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</si>
  <si>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</si>
  <si>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</si>
  <si>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</si>
  <si>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</si>
  <si>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</si>
  <si>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</si>
  <si>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</si>
  <si>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</si>
  <si>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</si>
  <si>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</si>
  <si>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</si>
  <si>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</si>
  <si>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</si>
  <si>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</si>
  <si>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</si>
  <si>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</si>
  <si>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</si>
  <si>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</si>
  <si>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</si>
  <si>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</si>
  <si>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</si>
  <si>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</si>
  <si>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</si>
  <si>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</si>
  <si>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</si>
  <si>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</si>
  <si>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</si>
  <si>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</si>
  <si>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</si>
  <si>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</si>
  <si>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</si>
  <si>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</si>
  <si>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</si>
  <si>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</si>
  <si>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</si>
  <si>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</si>
  <si>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</si>
  <si>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</si>
  <si>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</si>
  <si>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</si>
  <si>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</si>
  <si>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</si>
  <si>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</si>
  <si>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</si>
  <si>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</si>
  <si>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</si>
  <si>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</si>
  <si>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</si>
  <si>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</si>
  <si>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</si>
  <si>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</si>
  <si>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</si>
  <si>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</si>
  <si>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</si>
  <si>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</si>
  <si>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</si>
  <si>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</si>
  <si>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</si>
  <si>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</si>
  <si>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</si>
  <si>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</si>
  <si>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</si>
  <si>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</si>
  <si>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</si>
  <si>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</si>
  <si>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</si>
  <si>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</si>
  <si>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</si>
  <si>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</si>
  <si>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</si>
  <si>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</si>
  <si>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</si>
  <si>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</si>
  <si>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</si>
  <si>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</si>
  <si>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</si>
  <si>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</si>
  <si>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</si>
  <si>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</si>
  <si>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</si>
  <si>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</si>
  <si>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</si>
  <si>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</si>
  <si>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</si>
  <si>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</si>
  <si>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</si>
  <si>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</si>
  <si>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</si>
  <si>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</si>
  <si>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</si>
  <si>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</si>
  <si>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</si>
  <si>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</si>
  <si>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</si>
  <si>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</si>
  <si>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</si>
  <si>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</si>
  <si>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</si>
  <si>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</si>
  <si>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</si>
  <si>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</si>
  <si>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</si>
  <si>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</si>
  <si>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</si>
  <si>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</si>
  <si>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</si>
  <si>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</si>
  <si>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</si>
  <si>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</si>
  <si>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</si>
  <si>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</si>
  <si>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</si>
  <si>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</si>
  <si>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</si>
  <si>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</si>
  <si>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</si>
  <si>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</si>
  <si>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</si>
  <si>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</si>
  <si>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</si>
  <si>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</si>
  <si>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</si>
  <si>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</si>
  <si>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</si>
  <si>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</si>
  <si>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</si>
  <si>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</si>
  <si>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</si>
  <si>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</si>
  <si>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</si>
  <si>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</si>
  <si>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</si>
  <si>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</si>
  <si>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</si>
  <si>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</si>
  <si>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</si>
  <si>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</si>
  <si>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</si>
  <si>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</si>
  <si>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</si>
  <si>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</si>
  <si>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</si>
  <si>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</si>
  <si>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</si>
  <si>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</si>
  <si>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</si>
  <si>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</si>
  <si>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</si>
  <si>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</si>
  <si>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</si>
  <si>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</si>
  <si>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</si>
  <si>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</si>
  <si>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</si>
  <si>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</si>
  <si>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</si>
  <si>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</si>
  <si>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</si>
  <si>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</si>
  <si>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</si>
  <si>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</si>
  <si>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</si>
  <si>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</si>
  <si>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</si>
  <si>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</si>
  <si>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</si>
  <si>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</si>
  <si>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</si>
  <si>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</si>
  <si>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</si>
  <si>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</si>
  <si>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</si>
  <si>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</si>
  <si>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</si>
  <si>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</si>
  <si>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</si>
  <si>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</si>
  <si>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</si>
  <si>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</si>
  <si>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</si>
  <si>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</si>
  <si>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</si>
  <si>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</si>
  <si>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</si>
  <si>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</si>
  <si>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</si>
  <si>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</si>
  <si>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</si>
  <si>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</si>
  <si>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</si>
  <si>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</si>
  <si>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</si>
  <si>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</si>
  <si>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</si>
  <si>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</si>
  <si>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</si>
  <si>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</si>
  <si>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</si>
  <si>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</si>
  <si>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</si>
  <si>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</si>
  <si>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</si>
  <si>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</si>
  <si>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</si>
  <si>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</si>
  <si>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</si>
  <si>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</si>
  <si>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</si>
  <si>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</si>
  <si>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</si>
  <si>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</si>
  <si>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</si>
  <si>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</si>
  <si>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</si>
  <si>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</si>
  <si>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</si>
  <si>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</si>
  <si>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</si>
  <si>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</si>
  <si>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</si>
  <si>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</si>
  <si>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</si>
  <si>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</si>
  <si>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</si>
  <si>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</si>
  <si>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</si>
  <si>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</si>
  <si>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</si>
  <si>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</si>
  <si>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</si>
  <si>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</si>
  <si>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</si>
  <si>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</si>
  <si>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</si>
  <si>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</si>
  <si>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</si>
  <si>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</si>
  <si>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</si>
  <si>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</si>
  <si>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</si>
  <si>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</si>
  <si>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</si>
  <si>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</si>
  <si>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</si>
  <si>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</si>
  <si>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</si>
  <si>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</si>
  <si>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</si>
  <si>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</si>
  <si>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</si>
  <si>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</si>
  <si>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</si>
  <si>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</si>
  <si>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</si>
  <si>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</si>
  <si>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</si>
  <si>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</si>
  <si>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</si>
  <si>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</si>
  <si>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</si>
  <si>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</si>
  <si>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</si>
  <si>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</si>
  <si>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</si>
  <si>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</si>
  <si>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Otorgado por Decreto Supremo Nº 1965, del  17 de marzo de 1960, del Ministerio de Justicia.</t>
  </si>
  <si>
    <t xml:space="preserve">Durarán tres años en sus cargos, pudiendo ser reelegidos de forma indefinida.
</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</si>
  <si>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</si>
  <si>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</si>
  <si>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</si>
  <si>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</si>
  <si>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</si>
  <si>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</si>
  <si>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</si>
  <si>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</si>
  <si>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</si>
  <si>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</si>
  <si>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</si>
  <si>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</si>
  <si>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</si>
  <si>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</si>
  <si>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</si>
  <si>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</si>
  <si>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</si>
  <si>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</si>
  <si>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</si>
  <si>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</si>
  <si>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</si>
  <si>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</si>
  <si>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</si>
  <si>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</si>
  <si>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</si>
  <si>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</si>
  <si>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</si>
  <si>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</si>
  <si>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</si>
  <si>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</si>
  <si>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</si>
  <si>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</si>
  <si>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</si>
  <si>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</si>
  <si>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</si>
  <si>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</si>
  <si>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</si>
  <si>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</si>
  <si>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</si>
  <si>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</si>
  <si>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</si>
  <si>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</si>
  <si>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</si>
  <si>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</si>
  <si>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</si>
  <si>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</si>
  <si>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</si>
  <si>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</si>
  <si>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</si>
  <si>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</si>
  <si>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</si>
  <si>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</si>
  <si>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</si>
  <si>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</si>
  <si>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</si>
  <si>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</si>
  <si>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</si>
  <si>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</si>
  <si>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</si>
  <si>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</si>
  <si>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</si>
  <si>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</si>
  <si>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</si>
  <si>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</si>
  <si>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</si>
  <si>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</si>
  <si>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</si>
  <si>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</si>
  <si>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</si>
  <si>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</si>
  <si>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</si>
  <si>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</si>
  <si>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</si>
  <si>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</si>
  <si>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</si>
  <si>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</si>
  <si>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</si>
  <si>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</si>
  <si>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</si>
  <si>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</si>
  <si>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</si>
  <si>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</si>
  <si>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</si>
  <si>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</si>
  <si>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</si>
  <si>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</si>
  <si>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</si>
  <si>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</si>
  <si>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</si>
  <si>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</si>
  <si>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</si>
  <si>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</si>
  <si>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</si>
  <si>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</si>
  <si>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</si>
  <si>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</si>
  <si>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</si>
  <si>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</si>
  <si>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</si>
  <si>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</si>
  <si>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</si>
  <si>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</si>
  <si>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</si>
  <si>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</si>
  <si>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</si>
  <si>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</si>
  <si>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</si>
  <si>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</si>
  <si>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</si>
  <si>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</si>
  <si>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</si>
  <si>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</si>
  <si>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</si>
  <si>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</si>
  <si>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</si>
  <si>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</si>
  <si>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</si>
  <si>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</si>
  <si>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</si>
  <si>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</si>
  <si>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</si>
  <si>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</si>
  <si>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</si>
  <si>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</si>
  <si>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</si>
  <si>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</si>
  <si>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</si>
  <si>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</si>
  <si>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</si>
  <si>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</si>
  <si>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</si>
  <si>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</si>
  <si>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</si>
  <si>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</si>
  <si>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</si>
  <si>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</si>
  <si>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</si>
  <si>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</si>
  <si>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</si>
  <si>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</si>
  <si>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</si>
  <si>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</si>
  <si>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</si>
  <si>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</si>
  <si>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</si>
  <si>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</si>
  <si>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</si>
  <si>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</si>
  <si>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</si>
  <si>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</si>
  <si>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</si>
  <si>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</si>
  <si>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</si>
  <si>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</si>
  <si>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</si>
  <si>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</si>
  <si>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</si>
  <si>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</si>
  <si>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</si>
  <si>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</si>
  <si>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</si>
  <si>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</si>
  <si>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</si>
  <si>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</si>
  <si>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</si>
  <si>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</si>
  <si>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</si>
  <si>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</si>
  <si>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</si>
  <si>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</si>
  <si>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</si>
  <si>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</si>
  <si>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</si>
  <si>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</si>
  <si>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</si>
  <si>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</si>
  <si>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</si>
  <si>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</si>
  <si>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</si>
  <si>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</si>
  <si>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</si>
  <si>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</si>
  <si>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</si>
  <si>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</si>
  <si>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</si>
  <si>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</si>
  <si>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</si>
  <si>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</si>
  <si>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</si>
  <si>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</si>
  <si>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</si>
  <si>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</si>
  <si>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</si>
  <si>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</si>
  <si>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</si>
  <si>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</si>
  <si>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</si>
  <si>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</si>
  <si>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</si>
  <si>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</si>
  <si>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</si>
  <si>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</si>
  <si>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</si>
  <si>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</si>
  <si>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</si>
  <si>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</si>
  <si>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</si>
  <si>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</si>
  <si>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</si>
  <si>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</si>
  <si>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</si>
  <si>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</si>
  <si>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</si>
  <si>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</si>
  <si>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</si>
  <si>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</si>
  <si>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</si>
  <si>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</si>
  <si>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</si>
  <si>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</si>
  <si>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</si>
  <si>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</si>
  <si>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</si>
  <si>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</si>
  <si>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</si>
  <si>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</si>
  <si>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</si>
  <si>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</si>
  <si>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</si>
  <si>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</si>
  <si>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</si>
  <si>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</si>
  <si>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</si>
  <si>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</si>
  <si>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</si>
  <si>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</si>
  <si>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</si>
  <si>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</si>
  <si>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</si>
  <si>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</si>
  <si>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</si>
  <si>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</si>
  <si>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</si>
  <si>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</si>
  <si>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</si>
  <si>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</si>
  <si>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</si>
  <si>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</si>
  <si>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</si>
  <si>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</si>
  <si>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</si>
  <si>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</si>
  <si>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</si>
  <si>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</si>
  <si>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</si>
  <si>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</si>
  <si>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</si>
  <si>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</si>
  <si>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</si>
  <si>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</si>
  <si>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</si>
  <si>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</si>
  <si>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</si>
  <si>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</si>
  <si>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</si>
  <si>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</si>
  <si>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</si>
  <si>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</si>
  <si>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</si>
  <si>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</si>
  <si>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</si>
  <si>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</si>
  <si>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</si>
  <si>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</si>
  <si>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</si>
  <si>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</si>
  <si>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</si>
  <si>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</si>
  <si>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</si>
  <si>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</si>
  <si>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</si>
  <si>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</si>
  <si>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</si>
  <si>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</si>
  <si>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</si>
  <si>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</si>
  <si>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</si>
  <si>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</si>
  <si>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</si>
  <si>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</si>
  <si>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</si>
  <si>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</si>
  <si>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</si>
  <si>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</si>
  <si>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</si>
  <si>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</si>
  <si>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</si>
  <si>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</si>
  <si>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</si>
  <si>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</si>
  <si>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</si>
  <si>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</si>
  <si>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</si>
  <si>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</si>
  <si>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</si>
  <si>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</si>
  <si>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</si>
  <si>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</si>
  <si>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</si>
  <si>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</si>
  <si>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</si>
  <si>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</si>
  <si>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</si>
  <si>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</si>
  <si>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</si>
  <si>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</si>
  <si>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</si>
  <si>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</si>
  <si>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</si>
  <si>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</si>
  <si>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</si>
  <si>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</si>
  <si>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</si>
  <si>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</si>
  <si>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</si>
  <si>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</si>
  <si>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</si>
  <si>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</si>
  <si>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</si>
  <si>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</si>
  <si>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</si>
  <si>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</si>
  <si>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</si>
  <si>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</si>
  <si>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</si>
  <si>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</si>
  <si>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</si>
  <si>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</si>
  <si>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</si>
  <si>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</si>
  <si>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</si>
  <si>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</si>
  <si>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</si>
  <si>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</si>
  <si>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</si>
  <si>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</si>
  <si>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</si>
  <si>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</si>
  <si>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</si>
  <si>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</si>
  <si>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</si>
  <si>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</si>
  <si>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</si>
  <si>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</si>
  <si>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</si>
  <si>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</si>
  <si>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</si>
  <si>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</si>
  <si>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</si>
  <si>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</si>
  <si>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</si>
  <si>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</si>
  <si>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</si>
  <si>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</si>
  <si>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</si>
  <si>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</si>
  <si>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</si>
  <si>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</si>
  <si>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</si>
  <si>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</si>
  <si>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</si>
  <si>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</si>
  <si>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</si>
  <si>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</si>
  <si>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</si>
  <si>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</si>
  <si>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</si>
  <si>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</si>
  <si>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</si>
  <si>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</si>
  <si>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</si>
  <si>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</si>
  <si>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</si>
  <si>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</si>
  <si>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</si>
  <si>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</si>
  <si>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</si>
  <si>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</si>
  <si>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</si>
  <si>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</si>
  <si>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</si>
  <si>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</si>
  <si>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</si>
  <si>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</si>
  <si>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</si>
  <si>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</si>
  <si>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</si>
  <si>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</si>
  <si>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</si>
  <si>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</si>
  <si>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</si>
  <si>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</si>
  <si>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</si>
  <si>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</si>
  <si>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</si>
  <si>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</si>
  <si>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</si>
  <si>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</si>
  <si>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</si>
  <si>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</si>
  <si>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</si>
  <si>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</si>
  <si>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</si>
  <si>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</si>
  <si>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</si>
  <si>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</si>
  <si>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</si>
  <si>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</si>
  <si>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</si>
  <si>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</si>
  <si>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</si>
  <si>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</si>
  <si>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</si>
  <si>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</si>
  <si>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</si>
  <si>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</si>
  <si>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</si>
  <si>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</si>
  <si>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</si>
  <si>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</si>
  <si>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</si>
  <si>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</si>
  <si>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</si>
  <si>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</si>
  <si>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</si>
  <si>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</si>
  <si>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</si>
  <si>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</si>
  <si>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</si>
  <si>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</si>
  <si>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</si>
  <si>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</si>
  <si>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</si>
  <si>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</si>
  <si>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</si>
  <si>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</si>
  <si>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</si>
  <si>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</si>
  <si>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</si>
  <si>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</si>
  <si>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</si>
  <si>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</si>
  <si>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</si>
  <si>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</si>
  <si>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</si>
  <si>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</si>
  <si>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</si>
  <si>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</si>
  <si>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</si>
  <si>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</si>
  <si>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</si>
  <si>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</si>
  <si>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</si>
  <si>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</si>
  <si>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</si>
  <si>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</si>
  <si>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</si>
  <si>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</si>
  <si>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</si>
  <si>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</si>
  <si>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</si>
  <si>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</si>
  <si>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</si>
  <si>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</si>
  <si>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</si>
  <si>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</si>
  <si>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</si>
  <si>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</si>
  <si>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</si>
  <si>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</si>
  <si>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</si>
  <si>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</si>
  <si>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</si>
  <si>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</si>
  <si>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</si>
  <si>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</si>
  <si>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</si>
  <si>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</si>
  <si>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</si>
  <si>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</si>
  <si>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</si>
  <si>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</si>
  <si>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</si>
  <si>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</si>
  <si>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</si>
  <si>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</si>
  <si>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</si>
  <si>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</si>
  <si>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</si>
  <si>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</si>
  <si>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</si>
  <si>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</si>
  <si>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</si>
  <si>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</si>
  <si>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</si>
  <si>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</si>
  <si>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</si>
  <si>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</si>
  <si>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</si>
  <si>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</si>
  <si>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</si>
  <si>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</si>
  <si>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</si>
  <si>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</si>
  <si>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</si>
  <si>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</si>
  <si>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</si>
  <si>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</si>
  <si>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</si>
  <si>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</si>
  <si>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</si>
  <si>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</si>
  <si>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</si>
  <si>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</si>
  <si>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</si>
  <si>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</si>
  <si>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</si>
  <si>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</si>
  <si>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</si>
  <si>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</si>
  <si>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</si>
  <si>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</si>
  <si>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</si>
  <si>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</si>
  <si>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</si>
  <si>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</si>
  <si>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</si>
  <si>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</si>
  <si>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</si>
  <si>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</si>
  <si>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</si>
  <si>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</si>
  <si>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</si>
  <si>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</si>
  <si>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</si>
  <si>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</si>
  <si>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</si>
  <si>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</si>
  <si>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</si>
  <si>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</si>
  <si>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</si>
  <si>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</si>
  <si>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</si>
  <si>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</si>
  <si>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</si>
  <si>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</si>
  <si>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</si>
  <si>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</si>
  <si>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</si>
  <si>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</si>
  <si>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</si>
  <si>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</si>
  <si>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</si>
  <si>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</si>
  <si>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</si>
  <si>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</si>
  <si>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</si>
  <si>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</si>
  <si>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</si>
  <si>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</si>
  <si>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</si>
  <si>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</si>
  <si>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</si>
  <si>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</si>
  <si>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</si>
  <si>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</si>
  <si>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</si>
  <si>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</si>
  <si>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</si>
  <si>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</si>
  <si>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</si>
  <si>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</si>
  <si>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</si>
  <si>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</si>
  <si>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</si>
  <si>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</si>
  <si>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</si>
  <si>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</si>
  <si>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</si>
  <si>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</si>
  <si>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</si>
  <si>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</si>
  <si>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</si>
  <si>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</si>
  <si>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</si>
  <si>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</si>
  <si>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</si>
  <si>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</si>
  <si>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</si>
  <si>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</si>
  <si>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</si>
  <si>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</si>
  <si>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</si>
  <si>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</si>
  <si>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</si>
  <si>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</si>
  <si>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</si>
  <si>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</si>
  <si>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</si>
  <si>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</si>
  <si>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</si>
  <si>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</si>
  <si>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</si>
  <si>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</si>
  <si>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</si>
  <si>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</si>
  <si>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</si>
  <si>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</si>
  <si>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</si>
  <si>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</si>
  <si>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</si>
  <si>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</si>
  <si>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</si>
  <si>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</si>
  <si>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</si>
  <si>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</si>
  <si>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</si>
  <si>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</si>
  <si>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</si>
  <si>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</si>
  <si>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</si>
  <si>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</si>
  <si>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</si>
  <si>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</si>
  <si>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</si>
  <si>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</si>
  <si>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</si>
  <si>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</si>
  <si>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</si>
  <si>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</si>
  <si>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</si>
  <si>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</si>
  <si>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</si>
  <si>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</si>
  <si>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</si>
  <si>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</si>
  <si>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</si>
  <si>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</si>
  <si>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</si>
  <si>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</si>
  <si>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</si>
  <si>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</si>
  <si>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</si>
  <si>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</si>
  <si>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</si>
  <si>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</si>
  <si>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</si>
  <si>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</si>
  <si>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</si>
  <si>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</si>
  <si>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</si>
  <si>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</si>
  <si>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</si>
  <si>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</si>
  <si>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</si>
  <si>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</si>
  <si>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</si>
  <si>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</si>
  <si>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</si>
  <si>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</si>
  <si>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</si>
  <si>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</si>
  <si>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</si>
  <si>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</si>
  <si>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</si>
  <si>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</si>
  <si>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</si>
  <si>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</si>
  <si>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</si>
  <si>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</si>
  <si>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</si>
  <si>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</si>
  <si>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</si>
  <si>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</si>
  <si>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</si>
  <si>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</si>
  <si>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</si>
  <si>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</si>
  <si>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</si>
  <si>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</si>
  <si>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</si>
  <si>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</si>
  <si>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</si>
  <si>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</si>
  <si>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</si>
  <si>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</si>
  <si>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</si>
  <si>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</si>
  <si>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</si>
  <si>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</si>
  <si>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</si>
  <si>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</si>
  <si>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</si>
  <si>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</si>
  <si>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</si>
  <si>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</si>
  <si>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</si>
  <si>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</si>
  <si>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</si>
  <si>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</si>
  <si>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</si>
  <si>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</si>
  <si>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</si>
  <si>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</si>
  <si>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</si>
  <si>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</si>
  <si>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</si>
  <si>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</si>
  <si>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</si>
  <si>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</si>
  <si>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</si>
  <si>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</si>
  <si>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</si>
  <si>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</si>
  <si>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</si>
  <si>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</si>
  <si>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</si>
  <si>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</si>
  <si>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</si>
  <si>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</si>
  <si>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</si>
  <si>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</si>
  <si>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</si>
  <si>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</si>
  <si>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</si>
  <si>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</si>
  <si>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</si>
  <si>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</si>
  <si>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</si>
  <si>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</si>
  <si>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</si>
  <si>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</si>
  <si>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</si>
  <si>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</si>
  <si>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</si>
  <si>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</si>
  <si>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</si>
  <si>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</si>
  <si>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</si>
  <si>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</si>
  <si>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</si>
  <si>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</si>
  <si>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</si>
  <si>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</si>
  <si>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</si>
  <si>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</si>
  <si>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</si>
  <si>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</si>
  <si>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</si>
  <si>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</si>
  <si>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</si>
  <si>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</si>
  <si>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</si>
  <si>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</si>
  <si>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</si>
  <si>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</si>
  <si>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</si>
  <si>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</si>
  <si>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</si>
  <si>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</si>
  <si>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</si>
  <si>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</si>
  <si>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</si>
  <si>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</si>
  <si>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</si>
  <si>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</si>
  <si>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</si>
  <si>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</si>
  <si>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</si>
  <si>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</si>
  <si>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</si>
  <si>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</si>
  <si>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</si>
  <si>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</si>
  <si>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</si>
  <si>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</si>
  <si>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</si>
  <si>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</si>
  <si>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</si>
  <si>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</si>
  <si>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</si>
  <si>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</si>
  <si>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</si>
  <si>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</si>
  <si>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</si>
  <si>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</si>
  <si>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</si>
  <si>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</si>
  <si>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</si>
  <si>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</si>
  <si>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</si>
  <si>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</si>
  <si>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</si>
  <si>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</si>
  <si>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</si>
  <si>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</si>
  <si>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</si>
  <si>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</si>
  <si>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</si>
  <si>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</si>
  <si>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</si>
  <si>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</si>
  <si>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</si>
  <si>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</si>
  <si>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</si>
  <si>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</si>
  <si>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</si>
  <si>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</si>
  <si>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</si>
  <si>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</si>
  <si>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</si>
  <si>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</si>
  <si>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</si>
  <si>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</si>
  <si>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</si>
  <si>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</si>
  <si>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</si>
  <si>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</si>
  <si>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</si>
  <si>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</si>
  <si>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</si>
  <si>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</si>
  <si>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</si>
  <si>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</si>
  <si>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</si>
  <si>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</si>
  <si>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</si>
  <si>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</si>
  <si>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</si>
  <si>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</si>
  <si>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</si>
  <si>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</si>
  <si>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</si>
  <si>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</si>
  <si>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</si>
  <si>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</si>
  <si>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</si>
  <si>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</si>
  <si>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</si>
  <si>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</si>
  <si>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</si>
  <si>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</si>
  <si>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</si>
  <si>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</si>
  <si>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</si>
  <si>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</si>
  <si>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</si>
  <si>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</si>
  <si>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</si>
  <si>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</si>
  <si>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</si>
  <si>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</si>
  <si>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</si>
  <si>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</si>
  <si>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</si>
  <si>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</si>
  <si>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</si>
  <si>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</si>
  <si>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</si>
  <si>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</si>
  <si>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</si>
  <si>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</si>
  <si>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</si>
  <si>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</si>
  <si>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</si>
  <si>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</si>
  <si>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</si>
  <si>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</si>
  <si>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</si>
  <si>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</si>
  <si>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</si>
  <si>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</si>
  <si>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</si>
  <si>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</si>
  <si>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</si>
  <si>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</si>
  <si>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</si>
  <si>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</si>
  <si>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</si>
  <si>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</si>
  <si>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</si>
  <si>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</si>
  <si>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</si>
  <si>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</si>
  <si>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</si>
  <si>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</si>
  <si>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</si>
  <si>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</si>
  <si>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</si>
  <si>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</si>
  <si>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</si>
  <si>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</si>
  <si>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</si>
  <si>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</si>
  <si>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</si>
  <si>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</si>
  <si>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</si>
  <si>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</si>
  <si>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</si>
  <si>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</si>
  <si>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</si>
  <si>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</si>
  <si>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</si>
  <si>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</si>
  <si>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</si>
  <si>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</si>
  <si>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</si>
  <si>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</si>
  <si>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</si>
  <si>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</si>
  <si>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</si>
  <si>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</si>
  <si>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</si>
  <si>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</si>
  <si>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</si>
  <si>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</si>
  <si>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</si>
  <si>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</si>
  <si>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</si>
  <si>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</si>
  <si>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</si>
  <si>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</si>
  <si>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</si>
  <si>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</si>
  <si>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</si>
  <si>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</si>
  <si>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</si>
  <si>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</si>
  <si>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</si>
  <si>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</si>
  <si>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</si>
  <si>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</si>
  <si>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</si>
  <si>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</si>
  <si>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</si>
  <si>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</si>
  <si>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</si>
  <si>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</si>
  <si>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</si>
  <si>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</si>
  <si>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</si>
  <si>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</si>
  <si>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</si>
  <si>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</si>
  <si>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</si>
  <si>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</si>
  <si>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</si>
  <si>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</si>
  <si>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</si>
  <si>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</si>
  <si>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</si>
  <si>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</si>
  <si>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</si>
  <si>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</si>
  <si>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</si>
  <si>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</si>
  <si>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</si>
  <si>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</si>
  <si>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</si>
  <si>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</si>
  <si>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</si>
  <si>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</si>
  <si>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</si>
  <si>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</si>
  <si>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</si>
  <si>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</si>
  <si>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</si>
  <si>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</si>
  <si>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</si>
  <si>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</si>
  <si>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</si>
  <si>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</si>
  <si>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</si>
  <si>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</si>
  <si>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</si>
  <si>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</si>
  <si>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</si>
  <si>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</si>
  <si>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</si>
  <si>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</si>
  <si>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</si>
  <si>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</si>
  <si>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</si>
  <si>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</si>
  <si>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</si>
  <si>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</si>
  <si>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</si>
  <si>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</si>
  <si>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</si>
  <si>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</si>
  <si>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</si>
  <si>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</si>
  <si>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</si>
  <si>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</si>
  <si>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</si>
  <si>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</si>
  <si>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</si>
  <si>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</si>
  <si>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</si>
  <si>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</si>
  <si>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</si>
  <si>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</si>
  <si>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</si>
  <si>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</si>
  <si>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</si>
  <si>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</si>
  <si>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</si>
  <si>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</si>
  <si>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</si>
  <si>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</si>
  <si>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</si>
  <si>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</si>
  <si>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</si>
  <si>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</si>
  <si>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</si>
  <si>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</si>
  <si>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</si>
  <si>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</si>
  <si>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</si>
  <si>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</si>
  <si>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</si>
  <si>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</si>
  <si>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</si>
  <si>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</si>
  <si>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</si>
  <si>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</si>
  <si>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</si>
  <si>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</si>
  <si>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</si>
  <si>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</si>
  <si>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</si>
  <si>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</si>
  <si>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</si>
  <si>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</si>
  <si>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</si>
  <si>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</si>
  <si>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</si>
  <si>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</si>
  <si>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</si>
  <si>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</si>
  <si>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</si>
  <si>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</si>
  <si>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</si>
  <si>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</si>
  <si>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</si>
  <si>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</si>
  <si>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</si>
  <si>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</si>
  <si>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</si>
  <si>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</si>
  <si>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</si>
  <si>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</si>
  <si>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</si>
  <si>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</si>
  <si>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</si>
  <si>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</si>
  <si>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</si>
  <si>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</si>
  <si>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</si>
  <si>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</si>
  <si>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</si>
  <si>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</si>
  <si>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</si>
  <si>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direccionadministrativa@socialcreativa.cl</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</si>
  <si>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</si>
  <si>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</si>
  <si>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</si>
  <si>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</si>
  <si>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</si>
  <si>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</si>
  <si>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</si>
  <si>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</si>
  <si>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</si>
  <si>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</si>
  <si>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</si>
  <si>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</si>
  <si>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</si>
  <si>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</si>
  <si>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</si>
  <si>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</si>
  <si>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</si>
  <si>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</si>
  <si>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</si>
  <si>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</si>
  <si>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</si>
  <si>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</si>
  <si>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</si>
  <si>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</si>
  <si>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</si>
  <si>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</si>
  <si>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</si>
  <si>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</si>
  <si>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</si>
  <si>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</si>
  <si>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</si>
  <si>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</si>
  <si>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</si>
  <si>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</si>
  <si>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</si>
  <si>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</si>
  <si>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</si>
  <si>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</si>
  <si>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</si>
  <si>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</si>
  <si>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</si>
  <si>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</si>
  <si>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</si>
  <si>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</si>
  <si>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</si>
  <si>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</si>
  <si>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</si>
  <si>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</si>
  <si>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</si>
  <si>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</si>
  <si>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</si>
  <si>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</si>
  <si>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</si>
  <si>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</si>
  <si>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</si>
  <si>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</si>
  <si>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</si>
  <si>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</si>
  <si>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</si>
  <si>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</si>
  <si>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</si>
  <si>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</si>
  <si>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</si>
  <si>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</si>
  <si>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</si>
  <si>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</si>
  <si>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</si>
  <si>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</si>
  <si>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</si>
  <si>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</si>
  <si>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</si>
  <si>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</si>
  <si>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</si>
  <si>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</si>
  <si>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</si>
  <si>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</si>
  <si>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</si>
  <si>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</si>
  <si>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</si>
  <si>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</si>
  <si>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</si>
  <si>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</si>
  <si>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</si>
  <si>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</si>
  <si>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</si>
  <si>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</si>
  <si>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</si>
  <si>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</si>
  <si>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</si>
  <si>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</si>
  <si>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</si>
  <si>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</si>
  <si>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</si>
  <si>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</si>
  <si>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</si>
  <si>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</si>
  <si>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</si>
  <si>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</si>
  <si>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</si>
  <si>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</si>
  <si>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</si>
  <si>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</si>
  <si>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</si>
  <si>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</si>
  <si>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</si>
  <si>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</si>
  <si>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</si>
  <si>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</si>
  <si>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</si>
  <si>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</si>
  <si>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</si>
  <si>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</si>
  <si>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</si>
  <si>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</si>
  <si>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</si>
  <si>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</si>
  <si>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</si>
  <si>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</si>
  <si>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</si>
  <si>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</si>
  <si>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</si>
  <si>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</si>
  <si>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</si>
  <si>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</si>
  <si>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</si>
  <si>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</si>
  <si>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</si>
  <si>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</si>
  <si>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</si>
  <si>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</si>
  <si>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</si>
  <si>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</si>
  <si>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</si>
  <si>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</si>
  <si>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</si>
  <si>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</si>
  <si>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</si>
  <si>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</si>
  <si>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</si>
  <si>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</si>
  <si>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</si>
  <si>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</si>
  <si>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</si>
  <si>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</si>
  <si>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</si>
  <si>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</si>
  <si>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</si>
  <si>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</si>
  <si>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</si>
  <si>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</si>
  <si>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</si>
  <si>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</si>
  <si>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</si>
  <si>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</si>
  <si>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</si>
  <si>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</si>
  <si>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</si>
  <si>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</si>
  <si>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</si>
  <si>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</si>
  <si>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</si>
  <si>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</si>
  <si>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</si>
  <si>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</si>
  <si>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</si>
  <si>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</si>
  <si>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</si>
  <si>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</si>
  <si>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</si>
  <si>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</si>
  <si>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</si>
  <si>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</si>
  <si>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</si>
  <si>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</si>
  <si>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</si>
  <si>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</si>
  <si>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</si>
  <si>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</si>
  <si>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</si>
  <si>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</si>
  <si>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</si>
  <si>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</si>
  <si>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</si>
  <si>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</si>
  <si>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</si>
  <si>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</si>
  <si>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</si>
  <si>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</si>
  <si>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</si>
  <si>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</si>
  <si>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</si>
  <si>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</si>
  <si>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</si>
  <si>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</si>
  <si>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</si>
  <si>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</si>
  <si>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</si>
  <si>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</si>
  <si>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</si>
  <si>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</si>
  <si>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</si>
  <si>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</si>
  <si>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</si>
  <si>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</si>
  <si>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</si>
  <si>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</si>
  <si>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</si>
  <si>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</si>
  <si>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</si>
  <si>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</si>
  <si>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</si>
  <si>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</si>
  <si>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</si>
  <si>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</si>
  <si>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</si>
  <si>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</si>
  <si>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</si>
  <si>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</si>
  <si>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</si>
  <si>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</si>
  <si>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</si>
  <si>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</si>
  <si>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</si>
  <si>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</si>
  <si>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</si>
  <si>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</si>
  <si>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</si>
  <si>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</si>
  <si>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</si>
  <si>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</si>
  <si>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</si>
  <si>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</si>
  <si>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</si>
  <si>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</si>
  <si>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</si>
  <si>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</si>
  <si>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</si>
  <si>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</si>
  <si>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</si>
  <si>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</si>
  <si>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</si>
  <si>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</si>
  <si>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</si>
  <si>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</si>
  <si>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</si>
  <si>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</si>
  <si>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</si>
  <si>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</si>
  <si>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</si>
  <si>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</si>
  <si>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</si>
  <si>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</si>
  <si>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</si>
  <si>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</si>
  <si>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</si>
  <si>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</si>
  <si>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</si>
  <si>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</si>
  <si>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</si>
  <si>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</si>
  <si>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</si>
  <si>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</si>
  <si>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</si>
  <si>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</si>
  <si>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</si>
  <si>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</si>
  <si>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</si>
  <si>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</si>
  <si>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</si>
  <si>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</si>
  <si>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</si>
  <si>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</si>
  <si>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</si>
  <si>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</si>
  <si>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</si>
  <si>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</si>
  <si>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</si>
  <si>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</si>
  <si>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</si>
  <si>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</si>
  <si>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</si>
  <si>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</si>
  <si>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</si>
  <si>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</si>
  <si>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</si>
  <si>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</si>
  <si>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</si>
  <si>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</si>
  <si>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</si>
  <si>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</si>
  <si>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</si>
  <si>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</si>
  <si>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</si>
  <si>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</si>
  <si>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</si>
  <si>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</si>
  <si>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</si>
  <si>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</si>
  <si>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</si>
  <si>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</si>
  <si>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</si>
  <si>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</si>
  <si>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</si>
  <si>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</si>
  <si>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</si>
  <si>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</si>
  <si>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</si>
  <si>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</si>
  <si>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</si>
  <si>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</si>
  <si>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</si>
  <si>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</si>
  <si>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</si>
  <si>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</si>
  <si>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</si>
  <si>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</si>
  <si>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</si>
  <si>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</si>
  <si>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</si>
  <si>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</si>
  <si>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</si>
  <si>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</si>
  <si>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</si>
  <si>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</si>
  <si>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</si>
  <si>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</si>
  <si>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</si>
  <si>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</si>
  <si>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</si>
  <si>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</si>
  <si>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</si>
  <si>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</si>
  <si>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</si>
  <si>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</si>
  <si>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</si>
  <si>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</si>
  <si>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</si>
  <si>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</si>
  <si>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</si>
  <si>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</si>
  <si>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</si>
  <si>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</si>
  <si>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</si>
  <si>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</si>
  <si>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</si>
  <si>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</si>
  <si>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</si>
  <si>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</si>
  <si>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</si>
  <si>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</si>
  <si>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</si>
  <si>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</si>
  <si>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</si>
  <si>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</si>
  <si>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</si>
  <si>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</si>
  <si>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</si>
  <si>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</si>
  <si>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</si>
  <si>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</si>
  <si>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</si>
  <si>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</si>
  <si>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</si>
  <si>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</si>
  <si>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</si>
  <si>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</si>
  <si>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</si>
  <si>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</si>
  <si>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</si>
  <si>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</si>
  <si>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</si>
  <si>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</si>
  <si>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</si>
  <si>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</si>
  <si>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</si>
  <si>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</si>
  <si>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</si>
  <si>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</si>
  <si>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</si>
  <si>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</si>
  <si>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</si>
  <si>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</si>
  <si>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</si>
  <si>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</si>
  <si>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</si>
  <si>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</si>
  <si>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</si>
  <si>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</si>
  <si>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</si>
  <si>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</si>
  <si>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</si>
  <si>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</si>
  <si>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</si>
  <si>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</si>
  <si>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</si>
  <si>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</si>
  <si>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</si>
  <si>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</si>
  <si>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</si>
  <si>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</si>
  <si>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</si>
  <si>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</si>
  <si>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</si>
  <si>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</si>
  <si>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</si>
  <si>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</si>
  <si>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</si>
  <si>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</si>
  <si>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</si>
  <si>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</si>
  <si>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</si>
  <si>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</si>
  <si>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</si>
  <si>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</si>
  <si>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</si>
  <si>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</si>
  <si>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</si>
  <si>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</si>
  <si>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</si>
  <si>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</si>
  <si>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</si>
  <si>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</si>
  <si>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</si>
  <si>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
Obispado de San José de Melipilla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</si>
  <si>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</si>
  <si>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</si>
  <si>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</si>
  <si>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</si>
  <si>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</si>
  <si>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</si>
  <si>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</si>
  <si>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Obispado de Villarrica  (antes Vicariato Apostólico de la Araucanía) </t>
  </si>
  <si>
    <t xml:space="preserve">Organización religiosa.
</t>
  </si>
  <si>
    <t xml:space="preserve">Huérfanos Nº 669, of 614, Casilla 525, 
</t>
  </si>
  <si>
    <t>Teléfono 02-6395684</t>
  </si>
  <si>
    <t>93910 Organizaciones religiosas.</t>
  </si>
  <si>
    <t>Orden Siervos de María</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</si>
  <si>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</si>
  <si>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</si>
  <si>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</si>
  <si>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</si>
  <si>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</si>
  <si>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</si>
  <si>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</si>
  <si>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</si>
  <si>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</si>
  <si>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</si>
  <si>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</si>
  <si>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</si>
  <si>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</si>
  <si>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</si>
  <si>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</si>
  <si>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</si>
  <si>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</si>
  <si>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</si>
  <si>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</si>
  <si>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</si>
  <si>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</si>
  <si>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</si>
  <si>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</si>
  <si>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</si>
  <si>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</si>
  <si>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</si>
  <si>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</si>
  <si>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</si>
  <si>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</si>
  <si>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</si>
  <si>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</si>
  <si>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</si>
  <si>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</si>
  <si>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</si>
  <si>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</si>
  <si>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</si>
  <si>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</si>
  <si>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</si>
  <si>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</si>
  <si>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</si>
  <si>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</si>
  <si>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</si>
  <si>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</si>
  <si>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</si>
  <si>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</si>
  <si>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</si>
  <si>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</si>
  <si>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</si>
  <si>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</si>
  <si>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</si>
  <si>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Institución Religiosa</t>
  </si>
  <si>
    <t xml:space="preserve">Ernesto Albornoz Mena, </t>
  </si>
  <si>
    <t xml:space="preserve">Matriz Nº 135, Petorca, Quinta Región, </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</si>
  <si>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</si>
  <si>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</si>
  <si>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</si>
  <si>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</si>
  <si>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</si>
  <si>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</si>
  <si>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</si>
  <si>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</si>
  <si>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</si>
  <si>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</si>
  <si>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</si>
  <si>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</si>
  <si>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</si>
  <si>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</si>
  <si>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</si>
  <si>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</si>
  <si>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</si>
  <si>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</si>
  <si>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</si>
  <si>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</si>
  <si>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</si>
  <si>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</si>
  <si>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</si>
  <si>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</si>
  <si>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</si>
  <si>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</si>
  <si>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</si>
  <si>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</si>
  <si>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</si>
  <si>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</si>
  <si>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</si>
  <si>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</si>
  <si>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</si>
  <si>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</si>
  <si>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Parroquia San Enrique de Purén</t>
  </si>
  <si>
    <t xml:space="preserve">Pbro. Juan Antonio González Saravia  </t>
  </si>
  <si>
    <t xml:space="preserve">Dr. Garriga Nº1035, Purén
</t>
  </si>
  <si>
    <t xml:space="preserve">Teléfono 793044.
</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</si>
  <si>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</si>
  <si>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</si>
  <si>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</si>
  <si>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</si>
  <si>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</si>
  <si>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</si>
  <si>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</si>
  <si>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</si>
  <si>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</si>
  <si>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</si>
  <si>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</si>
  <si>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</si>
  <si>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</si>
  <si>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</si>
  <si>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</si>
  <si>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</si>
  <si>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</si>
  <si>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</si>
  <si>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</si>
  <si>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</si>
  <si>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</si>
  <si>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</si>
  <si>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</si>
  <si>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</si>
  <si>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</si>
  <si>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</si>
  <si>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</si>
  <si>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</si>
  <si>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</si>
  <si>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</si>
  <si>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</si>
  <si>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</si>
  <si>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</si>
  <si>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</si>
  <si>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</si>
  <si>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</si>
  <si>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</si>
  <si>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</si>
  <si>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</si>
  <si>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</si>
  <si>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</si>
  <si>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</si>
  <si>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</si>
  <si>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</si>
  <si>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</si>
  <si>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</si>
  <si>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</si>
  <si>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</si>
  <si>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</si>
  <si>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</si>
  <si>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</si>
  <si>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</si>
  <si>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</si>
  <si>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</si>
  <si>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</si>
  <si>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</si>
  <si>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</si>
  <si>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</si>
  <si>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</si>
  <si>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</si>
  <si>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</si>
  <si>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</si>
  <si>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</si>
  <si>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</si>
  <si>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</si>
  <si>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</si>
  <si>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</si>
  <si>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</si>
  <si>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</si>
  <si>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</si>
  <si>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</si>
  <si>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</si>
  <si>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</si>
  <si>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</si>
  <si>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</si>
  <si>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</si>
  <si>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</si>
  <si>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</si>
  <si>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</si>
  <si>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</si>
  <si>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</si>
  <si>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</si>
  <si>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</si>
  <si>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</si>
  <si>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</si>
  <si>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</si>
  <si>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</si>
  <si>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</si>
  <si>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</si>
  <si>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</si>
  <si>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</si>
  <si>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</si>
  <si>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</si>
  <si>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</si>
  <si>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</si>
  <si>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</si>
  <si>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</si>
  <si>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</si>
  <si>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</si>
  <si>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</si>
  <si>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</si>
  <si>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</si>
  <si>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</si>
  <si>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</si>
  <si>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</si>
  <si>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</si>
  <si>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</si>
  <si>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</si>
  <si>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</si>
  <si>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</si>
  <si>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</si>
  <si>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</si>
  <si>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</si>
  <si>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</si>
  <si>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</si>
  <si>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</si>
  <si>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</si>
  <si>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</si>
  <si>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</si>
  <si>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</si>
  <si>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</si>
  <si>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</si>
  <si>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</si>
  <si>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</si>
  <si>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</si>
  <si>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</si>
  <si>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</si>
  <si>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</si>
  <si>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</si>
  <si>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</si>
  <si>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</si>
  <si>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</si>
  <si>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</si>
  <si>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</si>
  <si>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</si>
  <si>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</si>
  <si>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</si>
  <si>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</si>
  <si>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</si>
  <si>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</si>
  <si>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</si>
  <si>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</si>
  <si>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</si>
  <si>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</si>
  <si>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</si>
  <si>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</si>
  <si>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</si>
  <si>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</si>
  <si>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</si>
  <si>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</si>
  <si>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</si>
  <si>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</si>
  <si>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</si>
  <si>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</si>
  <si>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</si>
  <si>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</si>
  <si>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</si>
  <si>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</si>
  <si>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</si>
  <si>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</si>
  <si>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</si>
  <si>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</si>
  <si>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</si>
  <si>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</si>
  <si>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</si>
  <si>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</si>
  <si>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</si>
  <si>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</si>
  <si>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</si>
  <si>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</si>
  <si>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</si>
  <si>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</si>
  <si>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</si>
  <si>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</si>
  <si>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</si>
  <si>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</si>
  <si>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</si>
  <si>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</si>
  <si>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</si>
  <si>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</si>
  <si>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</si>
  <si>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</si>
  <si>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</si>
  <si>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</si>
  <si>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</si>
  <si>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</si>
  <si>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</si>
  <si>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</si>
  <si>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</si>
  <si>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</si>
  <si>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</si>
  <si>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</si>
  <si>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</si>
  <si>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</si>
  <si>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</si>
  <si>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</si>
  <si>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</si>
  <si>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</si>
  <si>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</si>
  <si>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</si>
  <si>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</si>
  <si>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</si>
  <si>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</si>
  <si>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</si>
  <si>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</si>
  <si>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</si>
  <si>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</si>
  <si>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</si>
  <si>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</si>
  <si>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</si>
  <si>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</si>
  <si>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</si>
  <si>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</si>
  <si>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</si>
  <si>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</si>
  <si>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</si>
  <si>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</si>
  <si>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</si>
  <si>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</si>
  <si>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</si>
  <si>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</si>
  <si>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</si>
  <si>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</si>
  <si>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</si>
  <si>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</si>
  <si>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</si>
  <si>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</si>
  <si>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</si>
  <si>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</si>
  <si>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</si>
  <si>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</si>
  <si>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</si>
  <si>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</si>
  <si>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</si>
  <si>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</si>
  <si>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</si>
  <si>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</si>
  <si>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</si>
  <si>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</si>
  <si>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</si>
  <si>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</si>
  <si>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</si>
  <si>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</si>
  <si>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</si>
  <si>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</si>
  <si>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</si>
  <si>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</si>
  <si>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</si>
  <si>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</si>
  <si>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</si>
  <si>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</si>
  <si>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</si>
  <si>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</si>
  <si>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</si>
  <si>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</si>
  <si>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</si>
  <si>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</si>
  <si>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</si>
  <si>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</si>
  <si>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</si>
  <si>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</si>
  <si>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</si>
  <si>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</si>
  <si>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</si>
  <si>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</si>
  <si>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</si>
  <si>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</si>
  <si>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</si>
  <si>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</si>
  <si>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</si>
  <si>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</si>
  <si>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</si>
  <si>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</si>
  <si>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</si>
  <si>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</si>
  <si>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</si>
  <si>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</si>
  <si>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</si>
  <si>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</si>
  <si>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</si>
  <si>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</si>
  <si>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</si>
  <si>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</si>
  <si>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</si>
  <si>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</si>
  <si>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</si>
  <si>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</si>
  <si>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</si>
  <si>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</si>
  <si>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</si>
  <si>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</si>
  <si>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</si>
  <si>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</si>
  <si>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</si>
  <si>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</si>
  <si>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</si>
  <si>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</si>
  <si>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</si>
  <si>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</si>
  <si>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</si>
  <si>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</si>
  <si>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</si>
  <si>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</si>
  <si>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</si>
  <si>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</si>
  <si>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</si>
  <si>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</si>
  <si>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</si>
  <si>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</si>
  <si>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</si>
  <si>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</si>
  <si>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</si>
  <si>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</si>
  <si>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</si>
  <si>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</si>
  <si>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</si>
  <si>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</si>
  <si>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</si>
  <si>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</si>
  <si>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</si>
  <si>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</si>
  <si>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</si>
  <si>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</si>
  <si>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</si>
  <si>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</si>
  <si>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</si>
  <si>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</si>
  <si>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</si>
  <si>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</si>
  <si>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</si>
  <si>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</si>
  <si>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</si>
  <si>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</si>
  <si>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</si>
  <si>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</si>
  <si>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</si>
  <si>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</si>
  <si>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</si>
  <si>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</si>
  <si>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</si>
  <si>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</si>
  <si>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</si>
  <si>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</si>
  <si>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</si>
  <si>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</si>
  <si>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</si>
  <si>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</si>
  <si>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</si>
  <si>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</si>
  <si>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</si>
  <si>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</si>
  <si>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</si>
  <si>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</si>
  <si>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</si>
  <si>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</si>
  <si>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</si>
  <si>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</si>
  <si>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</si>
  <si>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</si>
  <si>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</si>
  <si>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</si>
  <si>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</si>
  <si>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</si>
  <si>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</si>
  <si>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</si>
  <si>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</si>
  <si>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</si>
  <si>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</si>
  <si>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</si>
  <si>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</si>
  <si>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</si>
  <si>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</si>
  <si>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</si>
  <si>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</si>
  <si>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</si>
  <si>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</si>
  <si>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</si>
  <si>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</si>
  <si>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</si>
  <si>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</si>
  <si>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</si>
  <si>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</si>
  <si>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</si>
  <si>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</si>
  <si>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</si>
  <si>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</si>
  <si>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</si>
  <si>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</si>
  <si>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</si>
  <si>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</si>
  <si>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</si>
  <si>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</si>
  <si>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</si>
  <si>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</si>
  <si>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</si>
  <si>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</si>
  <si>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</si>
  <si>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</si>
  <si>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</si>
  <si>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</si>
  <si>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</si>
  <si>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</si>
  <si>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</si>
  <si>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</si>
  <si>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</si>
  <si>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</si>
  <si>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</si>
  <si>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</si>
  <si>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</si>
  <si>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</si>
  <si>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</si>
  <si>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</si>
  <si>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</si>
  <si>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</si>
  <si>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</si>
  <si>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</si>
  <si>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</si>
  <si>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</si>
  <si>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</si>
  <si>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</si>
  <si>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</si>
  <si>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</si>
  <si>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</si>
  <si>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</si>
  <si>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</si>
  <si>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</si>
  <si>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</si>
  <si>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</si>
  <si>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</si>
  <si>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</si>
  <si>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</si>
  <si>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</si>
  <si>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</si>
  <si>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</si>
  <si>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</si>
  <si>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</si>
  <si>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</si>
  <si>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</si>
  <si>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</si>
  <si>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</si>
  <si>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</si>
  <si>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</si>
  <si>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</si>
  <si>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</si>
  <si>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</si>
  <si>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</si>
  <si>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</si>
  <si>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</si>
  <si>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</si>
  <si>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</si>
  <si>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</si>
  <si>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</si>
  <si>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</si>
  <si>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</si>
  <si>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</si>
  <si>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</si>
  <si>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</si>
  <si>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</si>
  <si>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</si>
  <si>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</si>
  <si>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</si>
  <si>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</si>
  <si>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</si>
  <si>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</si>
  <si>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</si>
  <si>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</si>
  <si>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</si>
  <si>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</si>
  <si>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</si>
  <si>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</si>
  <si>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</si>
  <si>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</si>
  <si>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</si>
  <si>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</si>
  <si>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</si>
  <si>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</si>
  <si>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</si>
  <si>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</si>
  <si>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</si>
  <si>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</si>
  <si>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</si>
  <si>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</si>
  <si>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</si>
  <si>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</si>
  <si>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</si>
  <si>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</si>
  <si>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</si>
  <si>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</si>
  <si>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</si>
  <si>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</si>
  <si>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</si>
  <si>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</si>
  <si>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</si>
  <si>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</si>
  <si>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</si>
  <si>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</si>
  <si>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</si>
  <si>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</si>
  <si>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</si>
  <si>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</si>
  <si>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</si>
  <si>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</si>
  <si>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</si>
  <si>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</si>
  <si>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</si>
  <si>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</si>
  <si>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</si>
  <si>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</si>
  <si>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</si>
  <si>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</si>
  <si>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</si>
  <si>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</si>
  <si>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</si>
  <si>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</si>
  <si>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</si>
  <si>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</si>
  <si>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</si>
  <si>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</si>
  <si>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</si>
  <si>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</si>
  <si>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</si>
  <si>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</si>
  <si>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</si>
  <si>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</si>
  <si>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</si>
  <si>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</si>
  <si>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</si>
  <si>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</si>
  <si>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</si>
  <si>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</si>
  <si>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</si>
  <si>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</si>
  <si>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</si>
  <si>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</si>
  <si>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</si>
  <si>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</si>
  <si>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</si>
  <si>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</si>
  <si>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</si>
  <si>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</si>
  <si>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</si>
  <si>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</si>
  <si>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</si>
  <si>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</si>
  <si>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</si>
  <si>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</si>
  <si>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</si>
  <si>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</si>
  <si>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</si>
  <si>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</si>
  <si>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</si>
  <si>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</si>
  <si>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</si>
  <si>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</si>
  <si>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</si>
  <si>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</si>
  <si>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</si>
  <si>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</si>
  <si>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</si>
  <si>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</si>
  <si>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</si>
  <si>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</si>
  <si>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</si>
  <si>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</si>
  <si>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</si>
  <si>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</si>
  <si>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</si>
  <si>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</si>
  <si>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</si>
  <si>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</si>
  <si>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</si>
  <si>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</si>
  <si>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</si>
  <si>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</si>
  <si>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</si>
  <si>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</si>
  <si>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</si>
  <si>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</si>
  <si>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</si>
  <si>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</si>
  <si>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</si>
  <si>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</si>
  <si>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</si>
  <si>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</si>
  <si>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</si>
  <si>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</si>
  <si>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</si>
  <si>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</si>
  <si>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</si>
  <si>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</si>
  <si>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</si>
  <si>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</si>
  <si>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</si>
  <si>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</si>
  <si>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</si>
  <si>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</si>
  <si>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</si>
  <si>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</si>
  <si>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</si>
  <si>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</si>
  <si>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</si>
  <si>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</si>
  <si>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</si>
  <si>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</si>
  <si>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</si>
  <si>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</si>
  <si>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</si>
  <si>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</si>
  <si>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</si>
  <si>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</si>
  <si>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</si>
  <si>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</si>
  <si>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</si>
  <si>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</si>
  <si>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</si>
  <si>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</si>
  <si>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</si>
  <si>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</si>
  <si>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</si>
  <si>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</si>
  <si>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</si>
  <si>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</si>
  <si>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</si>
  <si>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</si>
  <si>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</si>
  <si>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</si>
  <si>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</si>
  <si>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</si>
  <si>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</si>
  <si>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</si>
  <si>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</si>
  <si>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</si>
  <si>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</si>
  <si>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</si>
  <si>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</si>
  <si>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</si>
  <si>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</si>
  <si>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</si>
  <si>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</si>
  <si>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</si>
  <si>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</si>
  <si>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</si>
  <si>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</si>
  <si>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</si>
  <si>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</si>
  <si>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Corporación para la Promoción, el Respeto y la Protección de los Derechos de los niños, niñas, adolescentes, familias y comunidad ANTÜ-KÜYEN</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</si>
  <si>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</si>
  <si>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</si>
  <si>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</si>
  <si>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</si>
  <si>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</si>
  <si>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</si>
  <si>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</si>
  <si>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</si>
  <si>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</si>
  <si>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</si>
  <si>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</si>
  <si>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</si>
  <si>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</si>
  <si>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</si>
  <si>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</si>
  <si>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</si>
  <si>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</si>
  <si>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</si>
  <si>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</si>
  <si>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</si>
  <si>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</si>
  <si>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</si>
  <si>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</si>
  <si>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</si>
  <si>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</si>
  <si>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</si>
  <si>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</si>
  <si>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</si>
  <si>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</si>
  <si>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</si>
  <si>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</si>
  <si>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</si>
  <si>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Emails: mbecker@temuco.cl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</si>
  <si>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</si>
  <si>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</si>
  <si>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</si>
  <si>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</si>
  <si>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</si>
  <si>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</si>
  <si>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</si>
  <si>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</si>
  <si>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</si>
  <si>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</si>
  <si>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</si>
  <si>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</si>
  <si>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</si>
  <si>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</si>
  <si>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</si>
  <si>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</si>
  <si>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</si>
  <si>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</si>
  <si>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</si>
  <si>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</si>
  <si>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</si>
  <si>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</si>
  <si>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</si>
  <si>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</si>
  <si>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</si>
  <si>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</si>
  <si>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</si>
  <si>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</si>
  <si>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</si>
  <si>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</si>
  <si>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</si>
  <si>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</si>
  <si>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</si>
  <si>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</si>
  <si>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</si>
  <si>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</si>
  <si>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</si>
  <si>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</si>
  <si>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</si>
  <si>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</si>
  <si>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</si>
  <si>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</si>
  <si>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</si>
  <si>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</si>
  <si>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</si>
  <si>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</si>
  <si>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</si>
  <si>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</si>
  <si>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</si>
  <si>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</si>
  <si>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</si>
  <si>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</si>
  <si>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</si>
  <si>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</si>
  <si>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</si>
  <si>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</si>
  <si>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</si>
  <si>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</si>
  <si>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</si>
  <si>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</si>
  <si>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</si>
  <si>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</si>
  <si>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</si>
  <si>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</si>
  <si>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</si>
  <si>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</si>
  <si>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</si>
  <si>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</si>
  <si>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</si>
  <si>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</si>
  <si>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</si>
  <si>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</si>
  <si>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</si>
  <si>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</si>
  <si>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</si>
  <si>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</si>
  <si>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</si>
  <si>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</si>
  <si>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 xml:space="preserve">Presidente: Rodrigo Riquelme Lepez
Secretaria: María Rodríguez Tastests 
Tesorera: Claudia Abusleme Ramos 
</t>
  </si>
  <si>
    <t>Fundación Reencuadre</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</si>
  <si>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</si>
  <si>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</si>
  <si>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</si>
  <si>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</si>
  <si>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</si>
  <si>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</si>
  <si>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</si>
  <si>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</si>
  <si>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</si>
  <si>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</si>
  <si>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</si>
  <si>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</si>
  <si>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</si>
  <si>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</si>
  <si>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</si>
  <si>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</si>
  <si>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</si>
  <si>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</si>
  <si>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</si>
  <si>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</si>
  <si>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</si>
  <si>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</si>
  <si>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</si>
  <si>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</si>
  <si>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</si>
  <si>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</si>
  <si>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</si>
  <si>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</si>
  <si>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</si>
  <si>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</si>
  <si>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</si>
  <si>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</si>
  <si>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</si>
  <si>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</si>
  <si>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</si>
  <si>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</si>
  <si>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</si>
  <si>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</si>
  <si>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</si>
  <si>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</si>
  <si>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</si>
  <si>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</si>
  <si>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</si>
  <si>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</si>
  <si>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</si>
  <si>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</si>
  <si>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</si>
  <si>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</si>
  <si>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</si>
  <si>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</si>
  <si>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</si>
  <si>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</si>
  <si>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</si>
  <si>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</si>
  <si>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</si>
  <si>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</si>
  <si>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</si>
  <si>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</si>
  <si>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</si>
  <si>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</si>
  <si>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</si>
  <si>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</si>
  <si>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</si>
  <si>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</si>
  <si>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</si>
  <si>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</si>
  <si>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</si>
  <si>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</si>
  <si>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</si>
  <si>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</si>
  <si>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</si>
  <si>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</si>
  <si>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</si>
  <si>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</si>
  <si>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</si>
  <si>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</si>
  <si>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</si>
  <si>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</si>
  <si>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</si>
  <si>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</si>
  <si>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</si>
  <si>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</si>
  <si>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</si>
  <si>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</si>
  <si>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</si>
  <si>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</si>
  <si>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</si>
  <si>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</si>
  <si>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</si>
  <si>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</si>
  <si>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</si>
  <si>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</si>
  <si>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</si>
  <si>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</si>
  <si>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</si>
  <si>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</si>
  <si>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</si>
  <si>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</si>
  <si>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</si>
  <si>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</si>
  <si>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</si>
  <si>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</si>
  <si>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</si>
  <si>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</si>
  <si>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</si>
  <si>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</si>
  <si>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</si>
  <si>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</si>
  <si>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</si>
  <si>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</si>
  <si>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</si>
  <si>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</si>
  <si>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</si>
  <si>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</si>
  <si>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</si>
  <si>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</si>
  <si>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</si>
  <si>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</si>
  <si>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</si>
  <si>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</si>
  <si>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</si>
  <si>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</si>
  <si>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</si>
  <si>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</si>
  <si>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</si>
  <si>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</si>
  <si>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</si>
  <si>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</si>
  <si>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</si>
  <si>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</si>
  <si>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</si>
  <si>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</si>
  <si>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</si>
  <si>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</si>
  <si>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</si>
  <si>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</si>
  <si>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</si>
  <si>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</si>
  <si>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</si>
  <si>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</si>
  <si>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</si>
  <si>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</si>
  <si>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</si>
  <si>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</si>
  <si>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</si>
  <si>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</si>
  <si>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</si>
  <si>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</si>
  <si>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</si>
  <si>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</si>
  <si>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</si>
  <si>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</si>
  <si>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</si>
  <si>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</si>
  <si>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</si>
  <si>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</si>
  <si>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</si>
  <si>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</si>
  <si>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</si>
  <si>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</si>
  <si>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</si>
  <si>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Fundación Mi Hogar- Mi Familia</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</si>
  <si>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</si>
  <si>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</si>
  <si>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</si>
  <si>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</si>
  <si>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</si>
  <si>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</si>
  <si>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</si>
  <si>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</si>
  <si>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</si>
  <si>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</si>
  <si>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</si>
  <si>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</si>
  <si>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</si>
  <si>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</si>
  <si>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</si>
  <si>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Fundación para la Infancia de Coquimbo</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</si>
  <si>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</si>
  <si>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</si>
  <si>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</si>
  <si>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</si>
  <si>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</si>
  <si>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</si>
  <si>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</si>
  <si>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</si>
  <si>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</si>
  <si>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</si>
  <si>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</si>
  <si>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</si>
  <si>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</si>
  <si>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</si>
  <si>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</si>
  <si>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</si>
  <si>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</si>
  <si>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</si>
  <si>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</si>
  <si>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</si>
  <si>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</si>
  <si>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</si>
  <si>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</si>
  <si>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</si>
  <si>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</si>
  <si>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</si>
  <si>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</si>
  <si>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</si>
  <si>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</si>
  <si>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</si>
  <si>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</si>
  <si>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</si>
  <si>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</si>
  <si>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</si>
  <si>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</si>
  <si>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</si>
  <si>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</si>
  <si>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</si>
  <si>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</si>
  <si>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</si>
  <si>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</si>
  <si>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</si>
  <si>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</si>
  <si>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</si>
  <si>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</si>
  <si>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</si>
  <si>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</si>
  <si>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</si>
  <si>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</si>
  <si>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</si>
  <si>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</si>
  <si>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</si>
  <si>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</si>
  <si>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</si>
  <si>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</si>
  <si>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</si>
  <si>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</si>
  <si>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</si>
  <si>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</si>
  <si>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</si>
  <si>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</si>
  <si>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</si>
  <si>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</si>
  <si>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</si>
  <si>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</si>
  <si>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</si>
  <si>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</si>
  <si>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Fundación Integrando Niños con un Toque de Luz</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</si>
  <si>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</si>
  <si>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</si>
  <si>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</si>
  <si>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</si>
  <si>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</si>
  <si>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</si>
  <si>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</si>
  <si>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</si>
  <si>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</si>
  <si>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</si>
  <si>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</si>
  <si>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</si>
  <si>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</si>
  <si>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</si>
  <si>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</si>
  <si>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</si>
  <si>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</si>
  <si>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</si>
  <si>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</si>
  <si>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</si>
  <si>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</si>
  <si>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</si>
  <si>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</si>
  <si>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</si>
  <si>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</si>
  <si>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</si>
  <si>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</si>
  <si>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</si>
  <si>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</si>
  <si>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</si>
  <si>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</si>
  <si>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</si>
  <si>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</si>
  <si>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</si>
  <si>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</si>
  <si>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</si>
  <si>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</si>
  <si>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</si>
  <si>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</si>
  <si>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</si>
  <si>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</si>
  <si>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</si>
  <si>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</si>
  <si>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</si>
  <si>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</si>
  <si>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</si>
  <si>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</si>
  <si>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</si>
  <si>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</si>
  <si>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</si>
  <si>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</si>
  <si>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</si>
  <si>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</si>
  <si>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</si>
  <si>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</si>
  <si>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</si>
  <si>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</si>
  <si>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</si>
  <si>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</si>
  <si>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</si>
  <si>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</si>
  <si>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</si>
  <si>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</si>
  <si>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</si>
  <si>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</si>
  <si>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</si>
  <si>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</si>
  <si>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</si>
  <si>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</si>
  <si>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</si>
  <si>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</si>
  <si>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</si>
  <si>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</si>
  <si>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</si>
  <si>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</si>
  <si>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</si>
  <si>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</si>
  <si>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</si>
  <si>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</si>
  <si>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</si>
  <si>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</si>
  <si>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</si>
  <si>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</si>
  <si>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</si>
  <si>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</si>
  <si>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</si>
  <si>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</si>
  <si>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</si>
  <si>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</si>
  <si>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</si>
  <si>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</si>
  <si>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</si>
  <si>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</si>
  <si>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</si>
  <si>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</si>
  <si>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</si>
  <si>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</si>
  <si>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</si>
  <si>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</si>
  <si>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</si>
  <si>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</si>
  <si>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</si>
  <si>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</si>
  <si>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</si>
  <si>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</si>
  <si>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</si>
  <si>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</si>
  <si>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</si>
  <si>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</si>
  <si>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</si>
  <si>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</si>
  <si>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</si>
  <si>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</si>
  <si>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</si>
  <si>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</si>
  <si>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</si>
  <si>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</si>
  <si>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</si>
  <si>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</si>
  <si>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</si>
  <si>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</si>
  <si>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</si>
  <si>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</si>
  <si>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</si>
  <si>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</si>
  <si>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</si>
  <si>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</si>
  <si>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</si>
  <si>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</si>
  <si>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</si>
  <si>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</si>
  <si>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</si>
  <si>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</si>
  <si>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</si>
  <si>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</si>
  <si>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</si>
  <si>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</si>
  <si>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</si>
  <si>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</si>
  <si>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</si>
  <si>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</si>
  <si>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</si>
  <si>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</si>
  <si>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</si>
  <si>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</si>
  <si>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</si>
  <si>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</si>
  <si>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</si>
  <si>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</si>
  <si>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</si>
  <si>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</si>
  <si>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</si>
  <si>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</si>
  <si>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</si>
  <si>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</si>
  <si>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</si>
  <si>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</si>
  <si>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</si>
  <si>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</si>
  <si>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</si>
  <si>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</si>
  <si>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</si>
  <si>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</si>
  <si>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</si>
  <si>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</si>
  <si>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</si>
  <si>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</si>
  <si>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</si>
  <si>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</si>
  <si>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</si>
  <si>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</si>
  <si>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</si>
  <si>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</si>
  <si>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</si>
  <si>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</si>
  <si>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</si>
  <si>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</si>
  <si>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</si>
  <si>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</si>
  <si>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</si>
  <si>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</si>
  <si>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</si>
  <si>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</si>
  <si>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</si>
  <si>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</si>
  <si>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</si>
  <si>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</si>
  <si>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</si>
  <si>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</si>
  <si>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</si>
  <si>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</si>
  <si>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</si>
  <si>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</si>
  <si>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</si>
  <si>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</si>
  <si>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</si>
  <si>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</si>
  <si>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</si>
  <si>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</si>
  <si>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</si>
  <si>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</si>
  <si>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</si>
  <si>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</si>
  <si>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</si>
  <si>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</si>
  <si>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</si>
  <si>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</si>
  <si>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</si>
  <si>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</si>
  <si>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</si>
  <si>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</si>
  <si>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</si>
  <si>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</si>
  <si>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</si>
  <si>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</si>
  <si>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</si>
  <si>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</si>
  <si>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</si>
  <si>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</si>
  <si>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</si>
  <si>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</si>
  <si>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</si>
  <si>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</si>
  <si>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</si>
  <si>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</si>
  <si>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</si>
  <si>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</si>
  <si>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</si>
  <si>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</si>
  <si>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</si>
  <si>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</si>
  <si>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</si>
  <si>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</si>
  <si>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</si>
  <si>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</si>
  <si>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</si>
  <si>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</si>
  <si>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</si>
  <si>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</si>
  <si>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</si>
  <si>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</si>
  <si>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</si>
  <si>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</si>
  <si>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</si>
  <si>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</si>
  <si>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</si>
  <si>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</si>
  <si>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</si>
  <si>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</si>
  <si>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</si>
  <si>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</si>
  <si>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</si>
  <si>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</si>
  <si>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</si>
  <si>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</si>
  <si>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</si>
  <si>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</si>
  <si>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</si>
  <si>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</si>
  <si>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</si>
  <si>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</si>
  <si>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</si>
  <si>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</si>
  <si>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</si>
  <si>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</si>
  <si>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</si>
  <si>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</si>
  <si>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</si>
  <si>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</si>
  <si>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</si>
  <si>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</si>
  <si>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</si>
  <si>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</si>
  <si>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</si>
  <si>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</si>
  <si>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</si>
  <si>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</si>
  <si>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</si>
  <si>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</si>
  <si>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</si>
  <si>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</si>
  <si>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</si>
  <si>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</si>
  <si>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</si>
  <si>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</si>
  <si>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</si>
  <si>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</si>
  <si>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</si>
  <si>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</si>
  <si>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</si>
  <si>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</si>
  <si>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</si>
  <si>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</si>
  <si>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</si>
  <si>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</si>
  <si>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</si>
  <si>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</si>
  <si>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</si>
  <si>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</si>
  <si>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</si>
  <si>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</si>
  <si>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</si>
  <si>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</si>
  <si>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</si>
  <si>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</si>
  <si>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</si>
  <si>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</si>
  <si>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</si>
  <si>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</si>
  <si>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</si>
  <si>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</si>
  <si>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</si>
  <si>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</si>
  <si>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</si>
  <si>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</si>
  <si>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</si>
  <si>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</si>
  <si>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</si>
  <si>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</si>
  <si>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</si>
  <si>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</si>
  <si>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</si>
  <si>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</si>
  <si>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</si>
  <si>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</si>
  <si>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</si>
  <si>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</si>
  <si>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</si>
  <si>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</si>
  <si>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</si>
  <si>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</si>
  <si>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</si>
  <si>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</si>
  <si>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</si>
  <si>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</si>
  <si>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</si>
  <si>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</si>
  <si>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</si>
  <si>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</si>
  <si>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</si>
  <si>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</si>
  <si>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</si>
  <si>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</si>
  <si>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</si>
  <si>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</si>
  <si>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</si>
  <si>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</si>
  <si>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</si>
  <si>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</si>
  <si>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</si>
  <si>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</si>
  <si>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</si>
  <si>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</si>
  <si>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</si>
  <si>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</si>
  <si>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</si>
  <si>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</si>
  <si>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</si>
  <si>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</si>
  <si>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</si>
  <si>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</si>
  <si>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</si>
  <si>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</si>
  <si>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</si>
  <si>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</si>
  <si>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</si>
  <si>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</si>
  <si>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</si>
  <si>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</si>
  <si>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</si>
  <si>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</si>
  <si>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</si>
  <si>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</si>
  <si>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</si>
  <si>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</si>
  <si>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</si>
  <si>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</si>
  <si>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</si>
  <si>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</si>
  <si>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</si>
  <si>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</si>
  <si>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</si>
  <si>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</si>
  <si>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</si>
  <si>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</si>
  <si>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</si>
  <si>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</si>
  <si>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</si>
  <si>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</si>
  <si>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</si>
  <si>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</si>
  <si>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</si>
  <si>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</si>
  <si>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</si>
  <si>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</si>
  <si>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</si>
  <si>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</si>
  <si>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</si>
  <si>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</si>
  <si>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</si>
  <si>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</si>
  <si>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</si>
  <si>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</si>
  <si>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</si>
  <si>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</si>
  <si>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</si>
  <si>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</si>
  <si>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</si>
  <si>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</si>
  <si>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</si>
  <si>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</si>
  <si>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</si>
  <si>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</si>
  <si>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</si>
  <si>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</si>
  <si>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</si>
  <si>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</si>
  <si>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</si>
  <si>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</si>
  <si>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</si>
  <si>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</si>
  <si>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</si>
  <si>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</si>
  <si>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</si>
  <si>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</si>
  <si>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</si>
  <si>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</si>
  <si>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</si>
  <si>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</si>
  <si>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</si>
  <si>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</si>
  <si>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</si>
  <si>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</si>
  <si>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</si>
  <si>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</si>
  <si>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</si>
  <si>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</si>
  <si>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</si>
  <si>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</si>
  <si>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</si>
  <si>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</si>
  <si>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</si>
  <si>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</si>
  <si>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</si>
  <si>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</si>
  <si>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</si>
  <si>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</si>
  <si>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</si>
  <si>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</si>
  <si>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</si>
  <si>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</si>
  <si>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</si>
  <si>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</si>
  <si>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</si>
  <si>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</si>
  <si>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</si>
  <si>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</si>
  <si>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</si>
  <si>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</si>
  <si>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</si>
  <si>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</si>
  <si>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</si>
  <si>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</si>
  <si>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</si>
  <si>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</si>
  <si>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</si>
  <si>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</si>
  <si>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</si>
  <si>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</si>
  <si>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</si>
  <si>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</si>
  <si>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</si>
  <si>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</si>
  <si>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</si>
  <si>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</si>
  <si>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</si>
  <si>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</si>
  <si>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</si>
  <si>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</si>
  <si>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</si>
  <si>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</si>
  <si>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</si>
  <si>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</si>
  <si>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</si>
  <si>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</si>
  <si>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</si>
  <si>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</si>
  <si>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</si>
  <si>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</si>
  <si>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</si>
  <si>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</si>
  <si>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</si>
  <si>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</si>
  <si>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</si>
  <si>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</si>
  <si>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Fono 56-934436879</t>
  </si>
  <si>
    <t>Se acompaña Certificado Financiero al año 2019, el cual es aprobado por USUFI con fecha 23 de junio de 2020</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</si>
  <si>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</si>
  <si>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</si>
  <si>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</si>
  <si>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</si>
  <si>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</si>
  <si>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</si>
  <si>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</si>
  <si>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</si>
  <si>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</si>
  <si>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</si>
  <si>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</si>
  <si>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</si>
  <si>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</si>
  <si>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</si>
  <si>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</si>
  <si>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Fundación CAPTIVA</t>
  </si>
  <si>
    <t>Ir en ayuda de todas las personas que han sufrido vulneraciones y problemas tales como, las drogas, alcohol, delincuencia, indemnidad sexual y/o violencia intrafamiliar.</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</si>
  <si>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</si>
  <si>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</si>
  <si>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</si>
  <si>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</si>
  <si>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</si>
  <si>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</si>
  <si>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</si>
  <si>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</si>
  <si>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</si>
  <si>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</si>
  <si>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</si>
  <si>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</si>
  <si>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</si>
  <si>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</si>
  <si>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</si>
  <si>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</si>
  <si>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</si>
  <si>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</si>
  <si>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</si>
  <si>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</si>
  <si>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</si>
  <si>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</si>
  <si>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</si>
  <si>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</si>
  <si>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</si>
  <si>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</si>
  <si>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</si>
  <si>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</si>
  <si>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</si>
  <si>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</si>
  <si>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</si>
  <si>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</si>
  <si>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</si>
  <si>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</si>
  <si>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</si>
  <si>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</si>
  <si>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</si>
  <si>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</si>
  <si>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</si>
  <si>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</si>
  <si>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</si>
  <si>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</si>
  <si>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</si>
  <si>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</si>
  <si>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</si>
  <si>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</si>
  <si>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</si>
  <si>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</si>
  <si>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</si>
  <si>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</si>
  <si>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</si>
  <si>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</si>
  <si>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</si>
  <si>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</si>
  <si>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</si>
  <si>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</si>
  <si>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</si>
  <si>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</si>
  <si>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</si>
  <si>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</si>
  <si>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</si>
  <si>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</si>
  <si>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</si>
  <si>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</si>
  <si>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</si>
  <si>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</si>
  <si>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</si>
  <si>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</si>
  <si>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</si>
  <si>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</si>
  <si>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</si>
  <si>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</si>
  <si>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</si>
  <si>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</si>
  <si>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</si>
  <si>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</si>
  <si>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</si>
  <si>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</si>
  <si>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</si>
  <si>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</si>
  <si>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</si>
  <si>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</si>
  <si>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</si>
  <si>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</si>
  <si>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</si>
  <si>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</si>
  <si>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</si>
  <si>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</si>
  <si>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</si>
  <si>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</si>
  <si>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</si>
  <si>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</si>
  <si>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</si>
  <si>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</si>
  <si>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</si>
  <si>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</si>
  <si>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</si>
  <si>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</si>
  <si>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</si>
  <si>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</si>
  <si>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</si>
  <si>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</si>
  <si>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</si>
  <si>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</si>
  <si>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</si>
  <si>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</si>
  <si>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</si>
  <si>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</si>
  <si>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</si>
  <si>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</si>
  <si>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</si>
  <si>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</si>
  <si>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</si>
  <si>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</si>
  <si>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</si>
  <si>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</si>
  <si>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</si>
  <si>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</si>
  <si>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</si>
  <si>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</si>
  <si>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</si>
  <si>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</si>
  <si>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</si>
  <si>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</si>
  <si>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</si>
  <si>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</si>
  <si>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</si>
  <si>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</si>
  <si>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</si>
  <si>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</si>
  <si>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</si>
  <si>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</si>
  <si>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</si>
  <si>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</si>
  <si>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</si>
  <si>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</si>
  <si>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</si>
  <si>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</si>
  <si>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</si>
  <si>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</si>
  <si>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</si>
  <si>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</si>
  <si>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</si>
  <si>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</si>
  <si>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</si>
  <si>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</si>
  <si>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</si>
  <si>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</si>
  <si>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</si>
  <si>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</si>
  <si>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</si>
  <si>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</si>
  <si>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</si>
  <si>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</si>
  <si>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</si>
  <si>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</si>
  <si>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</si>
  <si>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</si>
  <si>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</si>
  <si>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</si>
  <si>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</si>
  <si>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</si>
  <si>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</si>
  <si>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</si>
  <si>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</si>
  <si>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</si>
  <si>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</si>
  <si>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</si>
  <si>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</si>
  <si>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</si>
  <si>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</si>
  <si>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</si>
  <si>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</si>
  <si>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</si>
  <si>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</si>
  <si>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</si>
  <si>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</si>
  <si>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</si>
  <si>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</si>
  <si>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</si>
  <si>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</si>
  <si>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</si>
  <si>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</si>
  <si>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</si>
  <si>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</si>
  <si>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</si>
  <si>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</si>
  <si>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</si>
  <si>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</si>
  <si>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</si>
  <si>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</si>
  <si>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</si>
  <si>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</si>
  <si>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</si>
  <si>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</si>
  <si>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</si>
  <si>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</si>
  <si>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</si>
  <si>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</si>
  <si>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</si>
  <si>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</si>
  <si>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</si>
  <si>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</si>
  <si>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</si>
  <si>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</si>
  <si>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</si>
  <si>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</si>
  <si>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</si>
  <si>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</si>
  <si>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</si>
  <si>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</si>
  <si>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</si>
  <si>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</si>
  <si>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</si>
  <si>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</si>
  <si>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</si>
  <si>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</si>
  <si>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</si>
  <si>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</si>
  <si>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</si>
  <si>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</si>
  <si>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</si>
  <si>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</si>
  <si>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</si>
  <si>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</si>
  <si>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</si>
  <si>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</si>
  <si>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</si>
  <si>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</si>
  <si>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</si>
  <si>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</si>
  <si>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</si>
  <si>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</si>
  <si>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</si>
  <si>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</si>
  <si>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</si>
  <si>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</si>
  <si>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</si>
  <si>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</si>
  <si>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</si>
  <si>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</si>
  <si>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</si>
  <si>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</si>
  <si>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</si>
  <si>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</si>
  <si>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</si>
  <si>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</si>
  <si>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</si>
  <si>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</si>
  <si>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</si>
  <si>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</si>
  <si>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</si>
  <si>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</si>
  <si>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</si>
  <si>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</si>
  <si>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</si>
  <si>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</si>
  <si>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</si>
  <si>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</si>
  <si>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</si>
  <si>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</si>
  <si>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</si>
  <si>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</si>
  <si>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</si>
  <si>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</si>
  <si>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</si>
  <si>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</si>
  <si>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</si>
  <si>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</si>
  <si>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</si>
  <si>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</si>
  <si>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</si>
  <si>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</si>
  <si>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</si>
  <si>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</si>
  <si>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</si>
  <si>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</si>
  <si>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</si>
  <si>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</si>
  <si>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</si>
  <si>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</si>
  <si>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</si>
  <si>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</si>
  <si>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</si>
  <si>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</si>
  <si>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</si>
  <si>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</si>
  <si>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</si>
  <si>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</si>
  <si>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</si>
  <si>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</si>
  <si>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</si>
  <si>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</si>
  <si>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</si>
  <si>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</si>
  <si>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</si>
  <si>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</si>
  <si>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</si>
  <si>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</si>
  <si>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</si>
  <si>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</si>
  <si>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</si>
  <si>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</si>
  <si>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</si>
  <si>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</si>
  <si>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</si>
  <si>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</si>
  <si>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</si>
  <si>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</si>
  <si>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</si>
  <si>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</si>
  <si>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</si>
  <si>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</si>
  <si>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Corporación  de Ayuda a la Familia</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</si>
  <si>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</si>
  <si>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</si>
  <si>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</si>
  <si>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</si>
  <si>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</si>
  <si>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</si>
  <si>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</si>
  <si>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</si>
  <si>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</si>
  <si>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</si>
  <si>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</si>
  <si>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</si>
  <si>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</si>
  <si>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</si>
  <si>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</si>
  <si>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</si>
  <si>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</si>
  <si>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</si>
  <si>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</si>
  <si>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</si>
  <si>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</si>
  <si>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</si>
  <si>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</si>
  <si>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</si>
  <si>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</si>
  <si>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</si>
  <si>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</si>
  <si>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</si>
  <si>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</si>
  <si>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</si>
  <si>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</si>
  <si>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</si>
  <si>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</si>
  <si>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</si>
  <si>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</si>
  <si>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</si>
  <si>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</si>
  <si>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</si>
  <si>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</si>
  <si>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</si>
  <si>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</si>
  <si>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</si>
  <si>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</si>
  <si>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</si>
  <si>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</si>
  <si>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</si>
  <si>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</si>
  <si>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</si>
  <si>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</si>
  <si>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</si>
  <si>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</si>
  <si>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</si>
  <si>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</si>
  <si>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</si>
  <si>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</si>
  <si>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</si>
  <si>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</si>
  <si>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</si>
  <si>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</si>
  <si>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</si>
  <si>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</si>
  <si>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</si>
  <si>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</si>
  <si>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</si>
  <si>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</si>
  <si>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</si>
  <si>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</si>
  <si>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</si>
  <si>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</si>
  <si>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</si>
  <si>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</si>
  <si>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</si>
  <si>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</si>
  <si>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</si>
  <si>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</si>
  <si>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</si>
  <si>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</si>
  <si>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</si>
  <si>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</si>
  <si>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</si>
  <si>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</si>
  <si>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</si>
  <si>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</si>
  <si>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</si>
  <si>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</si>
  <si>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</si>
  <si>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</si>
  <si>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</si>
  <si>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</si>
  <si>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</si>
  <si>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</si>
  <si>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</si>
  <si>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</si>
  <si>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</si>
  <si>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</si>
  <si>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</si>
  <si>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</si>
  <si>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</si>
  <si>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</si>
  <si>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</si>
  <si>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</si>
  <si>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</si>
  <si>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COIHAIQUE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</si>
  <si>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</si>
  <si>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</si>
  <si>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</si>
  <si>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</si>
  <si>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</si>
  <si>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</si>
  <si>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</si>
  <si>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</si>
  <si>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</si>
  <si>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</si>
  <si>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</si>
  <si>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</si>
  <si>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</si>
  <si>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</si>
  <si>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</si>
  <si>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</si>
  <si>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</si>
  <si>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</si>
  <si>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</si>
  <si>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</si>
  <si>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</si>
  <si>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</si>
  <si>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</si>
  <si>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</si>
  <si>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</si>
  <si>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</si>
  <si>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</si>
  <si>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</si>
  <si>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</si>
  <si>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</si>
  <si>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</si>
  <si>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</si>
  <si>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</si>
  <si>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</si>
  <si>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</si>
  <si>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</si>
  <si>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</si>
  <si>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</si>
  <si>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</si>
  <si>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</si>
  <si>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</si>
  <si>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</si>
  <si>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</si>
  <si>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</si>
  <si>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</si>
  <si>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</si>
  <si>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</si>
  <si>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</si>
  <si>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</si>
  <si>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</si>
  <si>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</si>
  <si>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</si>
  <si>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</si>
  <si>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</si>
  <si>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</si>
  <si>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</si>
  <si>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</si>
  <si>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</si>
  <si>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</si>
  <si>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</si>
  <si>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</si>
  <si>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</si>
  <si>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</si>
  <si>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</si>
  <si>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</si>
  <si>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</si>
  <si>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</si>
  <si>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</si>
  <si>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</si>
  <si>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</si>
  <si>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</si>
  <si>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</si>
  <si>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</si>
  <si>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</si>
  <si>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</si>
  <si>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</si>
  <si>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</si>
  <si>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</si>
  <si>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</si>
  <si>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</si>
  <si>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</si>
  <si>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</si>
  <si>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</si>
  <si>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</si>
  <si>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</si>
  <si>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</si>
  <si>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</si>
  <si>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</si>
  <si>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</si>
  <si>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</si>
  <si>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</si>
  <si>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</si>
  <si>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</si>
  <si>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</si>
  <si>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</si>
  <si>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</si>
  <si>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</si>
  <si>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</si>
  <si>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</si>
  <si>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</si>
  <si>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</si>
  <si>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</si>
  <si>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</si>
  <si>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</si>
  <si>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</si>
  <si>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</si>
  <si>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</si>
  <si>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</si>
  <si>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</si>
  <si>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</si>
  <si>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</si>
  <si>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</si>
  <si>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</si>
  <si>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</si>
  <si>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</si>
  <si>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</si>
  <si>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</si>
  <si>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</si>
  <si>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</si>
  <si>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</si>
  <si>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</si>
  <si>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</si>
  <si>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</si>
  <si>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</si>
  <si>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</si>
  <si>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</si>
  <si>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</si>
  <si>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</si>
  <si>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</si>
  <si>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</si>
  <si>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</si>
  <si>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</si>
  <si>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</si>
  <si>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</si>
  <si>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</si>
  <si>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</si>
  <si>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</si>
  <si>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</si>
  <si>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</si>
  <si>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</si>
  <si>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</si>
  <si>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</si>
  <si>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</si>
  <si>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</si>
  <si>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</si>
  <si>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</si>
  <si>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</si>
  <si>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</si>
  <si>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</si>
  <si>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</si>
  <si>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</si>
  <si>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</si>
  <si>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</si>
  <si>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</si>
  <si>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</si>
  <si>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</si>
  <si>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</si>
  <si>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</si>
  <si>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</si>
  <si>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</si>
  <si>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</si>
  <si>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</si>
  <si>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</si>
  <si>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</si>
  <si>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</si>
  <si>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</si>
  <si>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</si>
  <si>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</si>
  <si>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</si>
  <si>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</si>
  <si>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</si>
  <si>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</si>
  <si>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</si>
  <si>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</si>
  <si>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</si>
  <si>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</si>
  <si>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</si>
  <si>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</si>
  <si>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</si>
  <si>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</si>
  <si>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</si>
  <si>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</si>
  <si>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</si>
  <si>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</si>
  <si>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</si>
  <si>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</si>
  <si>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</si>
  <si>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</si>
  <si>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</si>
  <si>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</si>
  <si>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</si>
  <si>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</si>
  <si>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</si>
  <si>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</si>
  <si>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</si>
  <si>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</si>
  <si>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</si>
  <si>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</si>
  <si>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</si>
  <si>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</si>
  <si>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</si>
  <si>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</si>
  <si>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</si>
  <si>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</si>
  <si>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</si>
  <si>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</si>
  <si>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</si>
  <si>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</si>
  <si>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</si>
  <si>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</si>
  <si>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</si>
  <si>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</si>
  <si>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</si>
  <si>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VICHUQUEN</t>
  </si>
  <si>
    <t>SAN RAFAEL</t>
  </si>
  <si>
    <t>RINCONADA</t>
  </si>
  <si>
    <t>ROMERAL</t>
  </si>
  <si>
    <t>EL TABO</t>
  </si>
  <si>
    <t>LA HIGUERA</t>
  </si>
  <si>
    <t>EL CARMEN</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</si>
  <si>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</si>
  <si>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</si>
  <si>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</si>
  <si>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</si>
  <si>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</si>
  <si>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</si>
  <si>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</si>
  <si>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</si>
  <si>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</si>
  <si>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</si>
  <si>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</si>
  <si>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</si>
  <si>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</si>
  <si>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</si>
  <si>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</si>
  <si>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</si>
  <si>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</si>
  <si>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</si>
  <si>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</si>
  <si>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</si>
  <si>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</si>
  <si>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</si>
  <si>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</si>
  <si>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</si>
  <si>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</si>
  <si>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Corporación u ONG HUGA</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</si>
  <si>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</si>
  <si>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</si>
  <si>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</si>
  <si>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</si>
  <si>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</si>
  <si>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</si>
  <si>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</si>
  <si>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</si>
  <si>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</si>
  <si>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</si>
  <si>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</si>
  <si>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</si>
  <si>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</si>
  <si>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</si>
  <si>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</si>
  <si>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</si>
  <si>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</si>
  <si>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</si>
  <si>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</si>
  <si>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Corporación Patagonia Renace.</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</si>
  <si>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</si>
  <si>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</si>
  <si>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</si>
  <si>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</si>
  <si>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</si>
  <si>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</si>
  <si>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</si>
  <si>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</si>
  <si>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</si>
  <si>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Fundación Casa Enjambre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</si>
  <si>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</si>
  <si>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</si>
  <si>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</si>
  <si>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</si>
  <si>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</si>
  <si>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</si>
  <si>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</si>
  <si>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</si>
  <si>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</si>
  <si>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</si>
  <si>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</si>
  <si>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</si>
  <si>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</si>
  <si>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</si>
  <si>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</si>
  <si>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</si>
  <si>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</si>
  <si>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</si>
  <si>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</si>
  <si>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</si>
  <si>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</si>
  <si>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</si>
  <si>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</si>
  <si>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</si>
  <si>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</si>
  <si>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</si>
  <si>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</si>
  <si>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</si>
  <si>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</si>
  <si>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</si>
  <si>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</si>
  <si>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</si>
  <si>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</si>
  <si>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</si>
  <si>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</si>
  <si>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</si>
  <si>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</si>
  <si>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</si>
  <si>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</si>
  <si>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</si>
  <si>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</si>
  <si>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</si>
  <si>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</si>
  <si>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</si>
  <si>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</si>
  <si>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</si>
  <si>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</si>
  <si>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</si>
  <si>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</si>
  <si>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</si>
  <si>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</si>
  <si>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</si>
  <si>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</si>
  <si>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</si>
  <si>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</si>
  <si>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</si>
  <si>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</si>
  <si>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</si>
  <si>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</si>
  <si>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</si>
  <si>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</si>
  <si>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</si>
  <si>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</si>
  <si>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</si>
  <si>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</si>
  <si>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</si>
  <si>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COMPANiA DE LAS HIJAS DE LA CARIDAD DE SAN VICENTE DE PAUL</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</si>
  <si>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</si>
  <si>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</si>
  <si>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</si>
  <si>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</si>
  <si>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</si>
  <si>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FUNDACION CONSEJO DE DEFENSA DEL NINO</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</si>
  <si>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</si>
  <si>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</si>
  <si>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</si>
  <si>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</si>
  <si>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</si>
  <si>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</si>
  <si>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</si>
  <si>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</si>
  <si>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</si>
  <si>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FUNDACION CIUDAD DEL NINO RICARDO ESPINOZA</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</si>
  <si>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</si>
  <si>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</si>
  <si>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</si>
  <si>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</si>
  <si>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</si>
  <si>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</si>
  <si>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</si>
  <si>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</si>
  <si>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</si>
  <si>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</si>
  <si>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FUNDACIÓN PAULA JARAQUEMADA ALQUIZAR</t>
  </si>
  <si>
    <t>FUNDACION REFUGIO DE CRISTO</t>
  </si>
  <si>
    <t>ILUSTRE MUNICIPALIDAD DE COMBARBALA</t>
  </si>
  <si>
    <t>ILUSTRE MUNICIPALIDAD DE COYHAIQUE</t>
  </si>
  <si>
    <t>ILUSTRE MUNICIPALIDAD DE LA FLORIDA</t>
  </si>
  <si>
    <t>OBISPADO DE ILLAPEL</t>
  </si>
  <si>
    <t>CORPORACION OBRA DON GUANELLA</t>
  </si>
  <si>
    <t>ORDEN DE LA BIENAVENTURADA VIRGEN MARiA DE LA MERCED O PROVINCIA MERCEDARIA DE CHILE</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</si>
  <si>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</si>
  <si>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</si>
  <si>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</si>
  <si>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</si>
  <si>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</si>
  <si>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</si>
  <si>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</si>
  <si>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</si>
  <si>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</si>
  <si>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</si>
  <si>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</si>
  <si>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</si>
  <si>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</si>
  <si>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</si>
  <si>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</si>
  <si>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</si>
  <si>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</si>
  <si>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</si>
  <si>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</si>
  <si>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</si>
  <si>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</si>
  <si>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</si>
  <si>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FUNDACION CENTRO REGIONAL DE ASISTENCIA TeCNICA Y EMPRE.FUND.(CRATE)</t>
  </si>
  <si>
    <t>INSTITUTO PARA EL DESARROLLO COMUNITARIO IDECO, MIGUEL DE PUJADAS VERGARA</t>
  </si>
  <si>
    <t>CORPORACION MUNICIPAL DE MELIPILLA PARA LA EDUCACION SALUD ATENCION DE MENORES Y DEPORTE Y RECREAC</t>
  </si>
  <si>
    <t>CORPORACION DEMOS UNA OPORTUNIDAD AL MENOR O CReDITO AL MENOR</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</si>
  <si>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</si>
  <si>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</si>
  <si>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</si>
  <si>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</si>
  <si>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</si>
  <si>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</si>
  <si>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</si>
  <si>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</si>
  <si>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</si>
  <si>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</si>
  <si>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</si>
  <si>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</si>
  <si>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</si>
  <si>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</si>
  <si>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</si>
  <si>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</si>
  <si>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</si>
  <si>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</si>
  <si>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</si>
  <si>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</si>
  <si>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</si>
  <si>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</si>
  <si>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</si>
  <si>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</si>
  <si>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</si>
  <si>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</si>
  <si>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</si>
  <si>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</si>
  <si>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</si>
  <si>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</si>
  <si>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</si>
  <si>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</si>
  <si>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</si>
  <si>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</si>
  <si>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</si>
  <si>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</si>
  <si>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</si>
  <si>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</si>
  <si>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</si>
  <si>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</si>
  <si>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</si>
  <si>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</si>
  <si>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</si>
  <si>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</si>
  <si>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</si>
  <si>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</si>
  <si>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</si>
  <si>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</si>
  <si>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</si>
  <si>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</si>
  <si>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</si>
  <si>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</si>
  <si>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</si>
  <si>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</si>
  <si>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</si>
  <si>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</si>
  <si>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</si>
  <si>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ORGANIZACION NO GUBERNAMENTAL DE DESARROLLO CORDILLERA</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</si>
  <si>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</si>
  <si>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</si>
  <si>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</si>
  <si>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</si>
  <si>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</si>
  <si>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</si>
  <si>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</si>
  <si>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</si>
  <si>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</si>
  <si>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</si>
  <si>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</si>
  <si>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</si>
  <si>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</si>
  <si>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</si>
  <si>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</si>
  <si>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</si>
  <si>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</si>
  <si>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</si>
  <si>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</si>
  <si>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</si>
  <si>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</si>
  <si>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</si>
  <si>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</si>
  <si>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</si>
  <si>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</si>
  <si>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</si>
  <si>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</si>
  <si>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</si>
  <si>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PEÑALOLEN</t>
  </si>
  <si>
    <t>CORPORACION NUESTRA AYUDA INSPIRADA EN MARIA - CURICO TAMBIeN DENOMINADA CORPORACION NAIM CURICO</t>
  </si>
  <si>
    <t>ILUSTRE MUNICIPALIDAD DE GORBEA</t>
  </si>
  <si>
    <t>ILUSTRE MUNICIPALIDAD DE OVALLE</t>
  </si>
  <si>
    <t>ILUSTRE MUNICIPALIDAD DE MAIPU</t>
  </si>
  <si>
    <t>ILUSTRE MUNICIPALIDAD DE SAN PEDRO DE ATACAMA</t>
  </si>
  <si>
    <t>ILUSTRE MUNICIPALIDAD DE CISNES</t>
  </si>
  <si>
    <t>ILUSTRE MUNICIPALIDAD DE TOMe</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</si>
  <si>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</si>
  <si>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</si>
  <si>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</si>
  <si>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</si>
  <si>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</si>
  <si>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</si>
  <si>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</si>
  <si>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</si>
  <si>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</si>
  <si>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</si>
  <si>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</si>
  <si>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</si>
  <si>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</si>
  <si>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</si>
  <si>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</si>
  <si>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</si>
  <si>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</si>
  <si>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</si>
  <si>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</si>
  <si>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</si>
  <si>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</si>
  <si>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</si>
  <si>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</si>
  <si>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</si>
  <si>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</si>
  <si>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</si>
  <si>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</si>
  <si>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</si>
  <si>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</si>
  <si>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</si>
  <si>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MACHALi</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</si>
  <si>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</si>
  <si>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</si>
  <si>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</si>
  <si>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</si>
  <si>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</si>
  <si>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</si>
  <si>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</si>
  <si>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</si>
  <si>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</si>
  <si>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</si>
  <si>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</si>
  <si>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</si>
  <si>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</si>
  <si>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</si>
  <si>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</si>
  <si>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</si>
  <si>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</si>
  <si>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</si>
  <si>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CAÑETE</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</si>
  <si>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</si>
  <si>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</si>
  <si>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</si>
  <si>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</si>
  <si>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</si>
  <si>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</si>
  <si>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</si>
  <si>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</si>
  <si>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</si>
  <si>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</si>
  <si>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</si>
  <si>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</si>
  <si>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</si>
  <si>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</si>
  <si>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</si>
  <si>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</si>
  <si>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</si>
  <si>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</si>
  <si>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</si>
  <si>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</si>
  <si>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</si>
  <si>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</si>
  <si>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TIRUA</t>
  </si>
  <si>
    <t>ILUSTRE MUNICIPALIDAD DE HUALQUI</t>
  </si>
  <si>
    <t>ILUSTRE MUNICIPALIDAD DE LA CALERA</t>
  </si>
  <si>
    <t>ILUSTRE MUNICIPALIDAD DE CARTAGENA</t>
  </si>
  <si>
    <t>ILUSTRE MUNICIPALIDAD DE VINA DEL MAR</t>
  </si>
  <si>
    <t>CORPORACION PRODEL</t>
  </si>
  <si>
    <t>ORGANIZACION COMUNITARIA FUNCIONAL CENTRO CULTURAL Y SOCIAL CENTRO DE APOYO AL NIÑO Y LA FAMILIA</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</si>
  <si>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</si>
  <si>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</si>
  <si>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</si>
  <si>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</si>
  <si>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</si>
  <si>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</si>
  <si>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</si>
  <si>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</si>
  <si>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</si>
  <si>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</si>
  <si>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</si>
  <si>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</si>
  <si>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</si>
  <si>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</si>
  <si>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</si>
  <si>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</si>
  <si>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</si>
  <si>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</si>
  <si>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</si>
  <si>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</si>
  <si>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</si>
  <si>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</si>
  <si>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</si>
  <si>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ILUSTRE MUNICIPALIDAD DE PEÑAFLOR</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</si>
  <si>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</si>
  <si>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</si>
  <si>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</si>
  <si>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</si>
  <si>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</si>
  <si>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</si>
  <si>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</si>
  <si>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</si>
  <si>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</si>
  <si>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</si>
  <si>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</si>
  <si>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</si>
  <si>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</si>
  <si>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</si>
  <si>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</si>
  <si>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</si>
  <si>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CORPORACLON SOCIAL Y EDUCACIONAL RENASCI</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</si>
  <si>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</si>
  <si>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</si>
  <si>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</si>
  <si>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</si>
  <si>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</si>
  <si>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</si>
  <si>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</si>
  <si>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</si>
  <si>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</si>
  <si>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</si>
  <si>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</si>
  <si>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</si>
  <si>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</si>
  <si>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</si>
  <si>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</si>
  <si>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</si>
  <si>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</si>
  <si>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</si>
  <si>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</si>
  <si>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</si>
  <si>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</si>
  <si>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</si>
  <si>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</si>
  <si>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</si>
  <si>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</si>
  <si>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</si>
  <si>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</si>
  <si>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</si>
  <si>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</si>
  <si>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</si>
  <si>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</si>
  <si>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</si>
  <si>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</si>
  <si>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</si>
  <si>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</si>
  <si>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</si>
  <si>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</si>
  <si>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</si>
  <si>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</si>
  <si>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</si>
  <si>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</si>
  <si>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</si>
  <si>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</si>
  <si>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</si>
  <si>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</si>
  <si>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</si>
  <si>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</si>
  <si>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</si>
  <si>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</si>
  <si>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</si>
  <si>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</si>
  <si>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</si>
  <si>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</si>
  <si>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</si>
  <si>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</si>
  <si>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</si>
  <si>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</si>
  <si>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</si>
  <si>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</si>
  <si>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</si>
  <si>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</si>
  <si>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</si>
  <si>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</si>
  <si>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</si>
  <si>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</si>
  <si>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</si>
  <si>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</si>
  <si>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FUNDACIÓN GUADALUPE ACOGE</t>
  </si>
  <si>
    <t>GOBERNACION PROVINCIAL CHOAPA</t>
  </si>
  <si>
    <t>ORGANIZACION NO GUBERNAMENTAL DE DESARROLLO - ALTA TIERRA</t>
  </si>
  <si>
    <t xml:space="preserve">651920833
</t>
  </si>
  <si>
    <t>65190112K</t>
  </si>
  <si>
    <t>65192836K</t>
  </si>
  <si>
    <t>FUNDACIÓN DE BENEFICENCIA DE LOS SAGRADOS CORAZONES</t>
  </si>
  <si>
    <t>NO</t>
  </si>
  <si>
    <t>ES</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</si>
  <si>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</si>
  <si>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</si>
  <si>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</si>
  <si>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</si>
  <si>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</si>
  <si>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</si>
  <si>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</si>
  <si>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</si>
  <si>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</si>
  <si>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</si>
  <si>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</si>
  <si>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</si>
  <si>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</si>
  <si>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</si>
  <si>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</si>
  <si>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</si>
  <si>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</si>
  <si>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</si>
  <si>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</si>
  <si>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</si>
  <si>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</si>
  <si>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</si>
  <si>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</si>
  <si>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</si>
  <si>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</si>
  <si>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</si>
  <si>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</si>
  <si>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</si>
  <si>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</si>
  <si>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</si>
  <si>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</si>
  <si>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MARIA PINTO</t>
  </si>
  <si>
    <t>SAN PABLO</t>
  </si>
  <si>
    <t>RENAICO</t>
  </si>
  <si>
    <t>LO BARNECHEA</t>
  </si>
  <si>
    <t>TRANSFERENCIAS A INSTITUCIONES COLABORADORAS AÑO 2021 - LEY Nº19.862</t>
  </si>
  <si>
    <t>NOMBRE INSTITUCION</t>
  </si>
  <si>
    <t>Etiquetas de fila</t>
  </si>
  <si>
    <t>LOS MONTOS INFORMADOS CORRESPONDEN A LOS CANCELADOS EN EL PERÍODO ENERO - ABRIL 2021</t>
  </si>
  <si>
    <t>RUT</t>
  </si>
  <si>
    <t>ONG CREAPSI</t>
  </si>
  <si>
    <t>COYHAIQUE</t>
  </si>
  <si>
    <t xml:space="preserve"> CORPORACION VIVO INCLUSION
CORPORACION VIVO INCLUSION</t>
  </si>
  <si>
    <t>FUNDACION PARES</t>
  </si>
  <si>
    <t>O.N.G. DE DESARROLLO PAIHUEN</t>
  </si>
  <si>
    <t>FUNDACION PRODERE</t>
  </si>
  <si>
    <t>O.N.G. Desarrollo Familiar - CORDEFAM</t>
  </si>
  <si>
    <t>O.N.G. PARA EL DESARROLLO DE LA EDUCACIÓN CRATEDUC</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</si>
  <si>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</si>
  <si>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</si>
  <si>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</si>
  <si>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</si>
  <si>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</si>
  <si>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Silvia Andrea Quintanilla Vera, C.I N° 13.340.862-2
Juan Acuña Montero, C.I. Nº 6.869.121-4</t>
  </si>
  <si>
    <t>Certificado de Antecedentes Financieros correspondientes al año 2020, aprobados por el  Subdepartamento de Supervisión Financiera Nacional.</t>
  </si>
  <si>
    <t>Asociación Chilena de Naciones Unidas Región Del Biobío</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</si>
  <si>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</si>
  <si>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</si>
  <si>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</si>
  <si>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</si>
  <si>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</si>
  <si>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</si>
  <si>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</si>
  <si>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</si>
  <si>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</si>
  <si>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</si>
  <si>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</si>
  <si>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</si>
  <si>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</si>
  <si>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</si>
  <si>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Correo: recepcion@aldeasinfantiles.cl Joel.valenzuela@aldeasinfantiles.cl</t>
  </si>
  <si>
    <t>Informe N°504, de 2020.
Informe N°393, de 2020.
Informe N°462, de 2020.</t>
  </si>
  <si>
    <t>Informe N°511, de 2020</t>
  </si>
  <si>
    <t>Informe N°719, de 2020</t>
  </si>
  <si>
    <t xml:space="preserve">Silvia Andrea Quintanilla Vera
Juan Acuña Montero
</t>
  </si>
  <si>
    <t>Informe N°504, de 2020.</t>
  </si>
  <si>
    <t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</si>
  <si>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Informe N°393, de 2020.
Informe N°833,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</si>
  <si>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</si>
  <si>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</si>
  <si>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Informe N°953 de 2018</t>
  </si>
  <si>
    <t xml:space="preserve"> Informe N° 953, 2018 </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</si>
  <si>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</si>
  <si>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</si>
  <si>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</si>
  <si>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</si>
  <si>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</si>
  <si>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</si>
  <si>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Informe N°1063 de 2019</t>
  </si>
  <si>
    <t>Informe N° 504, de 2020;   Informe N°456, de 2020.
Informe N°833, de 2020.</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</si>
  <si>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</si>
  <si>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Informe N°1063 de 2019.
Informe N°833,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</si>
  <si>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</si>
  <si>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Informe N°730 de 2018
Informe N°908 de 2018
Informe N°1059 de 2018
Informe N°1063 de 2019</t>
  </si>
  <si>
    <t xml:space="preserve">Informe N° 730, 2018       Informe N° 908, 2018      Informe N° 1059, 2018        Informe N° 1063, 2019                  </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</si>
  <si>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</si>
  <si>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</si>
  <si>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Informe N°908 de 2018</t>
  </si>
  <si>
    <t>Informe N° 908, de 2018.
Informe N°741,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</si>
  <si>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</si>
  <si>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Informe N°606, de 2020.</t>
  </si>
  <si>
    <t>Corporación Municipal para el Desarrollo Comunal Sol de Atacama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</si>
  <si>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</si>
  <si>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</si>
  <si>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</si>
  <si>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</si>
  <si>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</si>
  <si>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</si>
  <si>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</si>
  <si>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</si>
  <si>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</si>
  <si>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</si>
  <si>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</si>
  <si>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</si>
  <si>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</si>
  <si>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</si>
  <si>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</si>
  <si>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Informe N°511, de 2020.</t>
  </si>
  <si>
    <t>Se acompaña certificado financiero de la Institución correspondientes al año 2019, aprobado por el Sub Departamento de Supervisión Financiera Nacional .Certificado financiero legalizado ante notario.</t>
  </si>
  <si>
    <t>Informe N°1063 de 2019;  Informe N°456 de 2020.</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</si>
  <si>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</si>
  <si>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</si>
  <si>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Informe N°1059 de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</si>
  <si>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</si>
  <si>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</si>
  <si>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</si>
  <si>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</si>
  <si>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</si>
  <si>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</si>
  <si>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</si>
  <si>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Informe N° 643, 2020</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</si>
  <si>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t>
  </si>
  <si>
    <t>Informe N°730 de 2018
Informe N°820 de 2018
Informe N°1063 de 2019
Informe N°908 de 2018</t>
  </si>
  <si>
    <t>Informe N° 730, 2018         Informe N° 820, 2018                 Informe N° 1063, 2019                  Informe N° 908,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</si>
  <si>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</si>
  <si>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</si>
  <si>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</si>
  <si>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</si>
  <si>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</si>
  <si>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</si>
  <si>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</si>
  <si>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</si>
  <si>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</si>
  <si>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</si>
  <si>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</si>
  <si>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Informe N°741, de 2020.</t>
  </si>
  <si>
    <t>Informe N°719, de 2020.</t>
  </si>
  <si>
    <t xml:space="preserve">Informe N°908 de 2018
Informe N°953 de 2018
Informe N°1005 de 2018
Informe N°1059 de 2018
Informe N°1063 de 2019
</t>
  </si>
  <si>
    <t>Informe N° 908, 2018      Informe N° 953, 2018                   Informe N° 1005, 2018                Informe N° 1059, 2018                          Informe N° 1063, 2019</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</si>
  <si>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</si>
  <si>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Informe N°456, de 2020.</t>
  </si>
  <si>
    <t xml:space="preserve">De 13 de mayo de 2017 al 13 de mayo de 2021. </t>
  </si>
  <si>
    <t>Informe N°833, de 2020.</t>
  </si>
  <si>
    <t>Informe N° 908, 2018</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</si>
  <si>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</si>
  <si>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</si>
  <si>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</si>
  <si>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</si>
  <si>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t>
  </si>
  <si>
    <t>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t>
  </si>
  <si>
    <t>Fundación Paula Jaraquemada Alquízar</t>
  </si>
  <si>
    <t>Informe N°820 de 2018
Informe N°1004 de 2018</t>
  </si>
  <si>
    <t>Informe N°820, 2018       Informe N° 1004, 2018</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</si>
  <si>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</si>
  <si>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</si>
  <si>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</si>
  <si>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Certificado de Vigencia de Persona Jurídica sin Fines de Lucro, Folio Nº 50037888006, de fecha 01 de marzo de 2021, del Servicio de Registro Civil e Identificación.</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</si>
  <si>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</si>
  <si>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</si>
  <si>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</si>
  <si>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</si>
  <si>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</si>
  <si>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Informe N°462,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</si>
  <si>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</si>
  <si>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</si>
  <si>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</si>
  <si>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</si>
  <si>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</si>
  <si>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</si>
  <si>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</si>
  <si>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Informe N°953 de 2018
Informe N°1005 de 2018</t>
  </si>
  <si>
    <t xml:space="preserve"> Informe N° 953, 2018       Informe N° 1005, 2018</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</si>
  <si>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</si>
  <si>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</si>
  <si>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Miguel Abdó Ara</t>
  </si>
  <si>
    <t>Claudio Rosamel Lavado Castro,                           En carácter de Subrogante:
Cristóbal Tomas Kunstman Collado</t>
  </si>
  <si>
    <t>Aldo Rodrigo Pinuer Solis      Alcaldesa(S): Loreto Cabezas Soto (desde 12-03-2021 al 12-04-2021)</t>
  </si>
  <si>
    <t xml:space="preserve">Pablo Andrés Flores Merino
</t>
  </si>
  <si>
    <t>Nelson Antonio Santana Hernández,</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</si>
  <si>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</si>
  <si>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</si>
  <si>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</si>
  <si>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</si>
  <si>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</si>
  <si>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</si>
  <si>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</si>
  <si>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t>
  </si>
  <si>
    <t>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</si>
  <si>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</si>
  <si>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</si>
  <si>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</si>
  <si>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Washington Arnaldo Ulloa Villarroel. SUBROGANTES: 1°: Víctor Manuel Pérez Frías     2° José Francisco Ruiz Uribe
</t>
  </si>
  <si>
    <t xml:space="preserve">
I. Municipalidad de Quintero.
</t>
  </si>
  <si>
    <t>LEONEL RENAN CADIZ SOTO RUT: 12.043.065-3</t>
  </si>
  <si>
    <t>Bernardo Candía Henríquez, Alcalde.
Luis Alberto Barría Obando, subrogará al Alcalde entre el 16 de abril y el 17 de mayo de 2021.</t>
  </si>
  <si>
    <t>Municipalidad. Constitución Política de la República, art. 107.</t>
  </si>
  <si>
    <t>Intendencia II Región Antofagasta</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</si>
  <si>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</si>
  <si>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</si>
  <si>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</si>
  <si>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</si>
  <si>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</si>
  <si>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</si>
  <si>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</si>
  <si>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</si>
  <si>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</si>
  <si>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</si>
  <si>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Informe N°8, de 2021.</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</si>
  <si>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</si>
  <si>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</si>
  <si>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</si>
  <si>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</si>
  <si>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500370873274, otorgado el 12 de febrero de 2021, del Servicio de Registro Civil e Identificación.</t>
  </si>
  <si>
    <t>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t>
  </si>
  <si>
    <t xml:space="preserve">Antecedentes financieros correspondientes al año 2020, pendientes de aprobación por el Sub Depto de Supervisión Financiera Nacional. </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</si>
  <si>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</si>
  <si>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</si>
  <si>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</si>
  <si>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</si>
  <si>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</si>
  <si>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</si>
  <si>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</si>
  <si>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</si>
  <si>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</si>
  <si>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Organización No Gibernamental de Desarrollo Recordis</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</si>
  <si>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</si>
  <si>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</si>
  <si>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</si>
  <si>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</si>
  <si>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</si>
  <si>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</si>
  <si>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</si>
  <si>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</si>
  <si>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</si>
  <si>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</si>
  <si>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</si>
  <si>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</si>
  <si>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</si>
  <si>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</si>
  <si>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</si>
  <si>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t>
  </si>
  <si>
    <t>Graciana Fernanda Farías Cortés
Raúl Fernández Bacciarini
Camila Sánchez Soto
Jessica Lorena Soto Arellano</t>
  </si>
  <si>
    <t xml:space="preserve">Juan de Pineda 7580, La Florida, Santiago
</t>
  </si>
  <si>
    <t xml:space="preserve">224000227.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</si>
  <si>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</si>
  <si>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</si>
  <si>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Informe N°535,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</si>
  <si>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</si>
  <si>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</si>
  <si>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</si>
  <si>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</si>
  <si>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</si>
  <si>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</si>
  <si>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</si>
  <si>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</si>
  <si>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</si>
  <si>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</si>
  <si>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</si>
  <si>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</si>
  <si>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</si>
  <si>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</si>
  <si>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</si>
  <si>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</si>
  <si>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</si>
  <si>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</si>
  <si>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</si>
  <si>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</si>
  <si>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Informe N°730 de 2018</t>
  </si>
  <si>
    <t>Informe N°393, de 2020.
Informe N°606, de 2020.</t>
  </si>
  <si>
    <t>Informe N° 730 de  2018</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</si>
  <si>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</si>
  <si>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</si>
  <si>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</si>
  <si>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</si>
  <si>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</si>
  <si>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Certificado de Vigencia Folio Nº 500227187103, de fecha 14 de mayo de 2019, del Servicio de Registro Civil e Identificación.</t>
    </r>
    <r>
      <rPr>
        <sz val="8"/>
        <color rgb="FFFF0000"/>
        <rFont val="Calibri"/>
        <family val="2"/>
        <scheme val="minor"/>
      </rPr>
      <t xml:space="preserve"> 03-11-20 Se envía carta solicitando antecedentes actualizados al año 2020.</t>
    </r>
  </si>
  <si>
    <t>69181100K</t>
  </si>
  <si>
    <t>65316310 K</t>
  </si>
  <si>
    <t>MONTO MES DE ABRIL</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</si>
  <si>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</si>
  <si>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</si>
  <si>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</si>
  <si>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</si>
  <si>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</si>
  <si>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</si>
  <si>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 xml:space="preserve">
Congregación Hermanas Franciscanas Misioneras de Jesús
</t>
  </si>
  <si>
    <t>15 de diciembre de 2003.</t>
  </si>
  <si>
    <t>71.965.100-3</t>
  </si>
  <si>
    <t>22 de junio de 2020</t>
  </si>
  <si>
    <t xml:space="preserve">
Corporación Educacional y Asistencial Hellen Keller
</t>
  </si>
  <si>
    <t>70.996.300-7</t>
  </si>
  <si>
    <t>27.06.2019</t>
  </si>
  <si>
    <t>Se acompañan Antecedentes financieros del año 2020, aprobados por el Subdepartamento de Supervisión Financiera de la Dirección Nacional.</t>
  </si>
  <si>
    <t>Última elección (ratificación) es de fecha 17 de marzo de 2021</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</si>
  <si>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</si>
  <si>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</si>
  <si>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</si>
  <si>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Fundación Mi Hogar de Cauquenes
</t>
  </si>
  <si>
    <t>Presidenta: Carol Opazo Espinoza, 
Vice – presidente: Leonardo Vásquez Tricot
Secretaria: Ana Rosa Rojas Guevara, 
Tesorera: Francisca Figueroa Gutiérrez,       Directora Ejecutiva:
Evelyne Ruth Zwir, RUT N° 24.462.584-3</t>
  </si>
  <si>
    <t xml:space="preserve">Presidenta:
Carol Opazo Espinoza, 
Directora Ejecutiva:
Evelyne Ruth Zwir, </t>
  </si>
  <si>
    <t>16-09-20014</t>
  </si>
  <si>
    <t xml:space="preserve">
I. Municipalidad de María Pinto.
</t>
  </si>
  <si>
    <t>CLAUDIO NICOLAS CASTRO SALAS,   Subrogantes: Romy Alamo Pichara, Víctor Hugo Miranda Pérez y Alejandra de la Barra Manríquez</t>
  </si>
  <si>
    <t xml:space="preserve">Osiel del Rosario Soto Lagos.
</t>
  </si>
  <si>
    <t>San Ignacio</t>
  </si>
  <si>
    <t>69.140.800-0</t>
  </si>
  <si>
    <t xml:space="preserve">Instituto para el Desarrollo Comunitario IDECO Miguel de Pujadas Vergara. 
</t>
  </si>
  <si>
    <t xml:space="preserve">ANTECEDENTES CORRESPONDIENTES AL AÑO 2020, aprobado por el SUB DEPARTAMENTO DE SUPERVISIÓN FINANCIERA </t>
  </si>
  <si>
    <t xml:space="preserve">Organización Comunitaria Funcional Centro Cultural y Educacional Arcadia. 
</t>
  </si>
  <si>
    <t xml:space="preserve">Organización Comunitaria Funcional Centro de Ayuda al Niño Bernardita Serrano. 
</t>
  </si>
  <si>
    <t>12-11-208</t>
  </si>
  <si>
    <t xml:space="preserve">Organización No Gubernamental de Desarrollo Corporación Educación El Quijote O.N.G. El Quijote
</t>
  </si>
  <si>
    <t xml:space="preserve">Organización No Gubernamental de Desarrollo Centro Comunitario de Atención al Joven ONG C.E.C.A.S.- (CECAS)
</t>
  </si>
  <si>
    <t xml:space="preserve">
O.N.G. Corporación de Apoyo al Desarrollo Autogestionado Grada.
O.N.G. Grada.
</t>
  </si>
  <si>
    <t xml:space="preserve">Certificado de Vigencia de Persona Jurídica sin fines de lucro Folio N° 500388817057, de 14 de mayo de 2021.
</t>
  </si>
  <si>
    <t>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t>
  </si>
  <si>
    <t>Adolfo Andrés Farías Salgado,                            Nicolás Elías Marín Machuca</t>
  </si>
  <si>
    <t>adolfo.farias@ongrenuevo.cl</t>
  </si>
  <si>
    <t>Certificado Financiero 2020, aprobado por el Subdepartamento de Supervisión financiera Nacional.</t>
  </si>
  <si>
    <r>
      <rPr>
        <sz val="8"/>
        <color theme="1"/>
        <rFont val="Calibri"/>
        <family val="2"/>
        <scheme val="minor"/>
      </rPr>
      <t>Fundación Educacional para el Desarrollo Integral del Menor o  Fundación Integra</t>
    </r>
    <r>
      <rPr>
        <b/>
        <sz val="8"/>
        <color theme="1"/>
        <rFont val="Calibri"/>
        <family val="2"/>
        <scheme val="minor"/>
      </rPr>
      <t xml:space="preserve">.
</t>
    </r>
  </si>
  <si>
    <r>
      <rPr>
        <b/>
        <sz val="8"/>
        <rFont val="Calibri"/>
        <family val="2"/>
        <scheme val="minor"/>
      </rPr>
      <t xml:space="preserve">Institución eclesiastica. </t>
    </r>
    <r>
      <rPr>
        <sz val="8"/>
        <rFont val="Calibri"/>
        <family val="2"/>
        <scheme val="minor"/>
      </rPr>
      <t xml:space="preserve">Erigida conforme al derecho canónico
</t>
    </r>
  </si>
  <si>
    <t>Suma de MAYO</t>
  </si>
  <si>
    <t>Suma de TOTAL</t>
  </si>
  <si>
    <t>LLAY LLAY</t>
  </si>
  <si>
    <t>FUNDACION FAMILIA NAZARETH</t>
  </si>
  <si>
    <t>ORGANIZACIÓN NO GUBERNAMENTAL DE DESARROLLO CORPORACIÓN DE APOYO AL DESARROLL AUTOGESTIONADO GRADA</t>
  </si>
  <si>
    <t>PAIHUANO</t>
  </si>
  <si>
    <t>FUNDACION TRABAJO CON SENTIDO</t>
  </si>
  <si>
    <t>CORPORACIÓN AYUDA Y PROTEGE AL NIÑO, NIÑA Y ADOLESCENTE</t>
  </si>
  <si>
    <t>Nº650797612</t>
  </si>
  <si>
    <t>Rut 650975340</t>
  </si>
  <si>
    <t>Rut 650480546</t>
  </si>
  <si>
    <t>Rut 650602749</t>
  </si>
  <si>
    <t>Rut 650343484</t>
  </si>
  <si>
    <t>Rut Nº 65103955K</t>
  </si>
  <si>
    <t>Rut 650980085</t>
  </si>
  <si>
    <t>Rut 650607945</t>
  </si>
  <si>
    <t>Rut Nº 650917529</t>
  </si>
  <si>
    <t>Rut Nº 656579102</t>
  </si>
  <si>
    <t>APARECE EN JURIDICO</t>
  </si>
  <si>
    <t>APARECE EN SENAINFO</t>
  </si>
  <si>
    <t>INSTITUCION</t>
  </si>
  <si>
    <t>OBSERVACION</t>
  </si>
  <si>
    <t>En juridico a parece como  1700 y en senainfo 3860</t>
  </si>
  <si>
    <t xml:space="preserve"> ILUSTRE MUNICIPALIDAD DE COMBARBALA</t>
  </si>
  <si>
    <t xml:space="preserve">en el listado de juridico aparece como codigo de institucion  7476 y 6720 , ambas a parecen como municipalidad de combarbala.  Para  los codigos de proyectos vigentes 1040224-1040275 aparece como codigo de institucion 5070. </t>
  </si>
  <si>
    <t xml:space="preserve"> ILUSTRE MUNICIPALIDAD DE PICHIDEGUA</t>
  </si>
  <si>
    <t xml:space="preserve">En el listado de juridico aparece como 7524 y  el proyecto vigente 1060231 utiliza el codigo de institucion en el senainfo 6720 </t>
  </si>
  <si>
    <t>En el listado de juridico aparece en blanco el codigo de institucion</t>
  </si>
  <si>
    <t>en el listado de juridico aparece como 7171  revisando el senainfo ese codigo corresponde a ORGANIZACION COMUNITARIA FUNCIONAL CENTRO INTEGRAL INFANCIA Y FAMILIA , por tanto ese codigo no corresponde a la Municipalidad de Maria Pinto</t>
  </si>
  <si>
    <t>en el senainfo aparece como codigo de institucion 7745</t>
  </si>
  <si>
    <t>en el senainfo aparece como codigo de institucion 7729</t>
  </si>
  <si>
    <t>en el senainfo aparece como codigo de institucion 7730</t>
  </si>
  <si>
    <t>en el senainfo aparece como codigo de institucion 7727</t>
  </si>
  <si>
    <t>en el senainfo aparece como codigo de institucion 7731</t>
  </si>
  <si>
    <t xml:space="preserve"> FUNDACIÓN PARES</t>
  </si>
  <si>
    <t>en el senainfo aparece como codigo de institucion 7714</t>
  </si>
  <si>
    <t>Suma de Suma de TOTAL</t>
  </si>
  <si>
    <t>PENDIENTE</t>
  </si>
  <si>
    <t>en el senainfo aparece como codigo de institucion 6871</t>
  </si>
  <si>
    <t>en el senainfo aparece como codigo de institucion 7726</t>
  </si>
  <si>
    <t>en el senainfo aparece como codigo de institucion 7708</t>
  </si>
  <si>
    <t>en el senainfo aparece como codigo de institucion 7701</t>
  </si>
  <si>
    <t>en el senainfo aparece como codigo de institucion 7700</t>
  </si>
  <si>
    <t>LOS MONTOS INFORMADOS CORRESPONDEN A LOS CANCELADOS EN EL PERÍODO ENERO - MAYO 2021</t>
  </si>
  <si>
    <t>MONTO ACUMULADO ENERO A MAYO</t>
  </si>
  <si>
    <t>MONTO MES DE MAYO</t>
  </si>
  <si>
    <t>70635700-9</t>
  </si>
  <si>
    <t>71276300-0</t>
  </si>
  <si>
    <t>71753800-5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</si>
</sst>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10"/>
      <color theme="1"/>
      <name val="MS Sans Serif"/>
    </font>
    <font>
      <sz val="14"/>
      <color theme="1"/>
      <name val="MS Sans Serif"/>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6" tint="0.39997558519241921"/>
        <bgColor indexed="64"/>
      </patternFill>
    </fill>
    <fill>
      <patternFill patternType="solid">
        <fgColor rgb="FF00B0F0"/>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09">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1" fontId="120" fillId="59" borderId="10" xfId="6642" applyNumberFormat="1" applyFont="1" applyFill="1" applyBorder="1" applyAlignment="1">
      <alignment horizontal="center" vertical="center" wrapText="1"/>
    </xf>
    <xf numFmtId="0" fontId="122" fillId="0" borderId="0" xfId="0" applyFont="1"/>
    <xf numFmtId="0" fontId="120" fillId="59" borderId="10" xfId="6642" applyFont="1" applyFill="1" applyBorder="1" applyAlignment="1">
      <alignment horizontal="left" vertical="center" wrapText="1"/>
    </xf>
    <xf numFmtId="0" fontId="123" fillId="0" borderId="0" xfId="0" applyFont="1"/>
    <xf numFmtId="0" fontId="123" fillId="0" borderId="0" xfId="0" applyFont="1" applyAlignment="1">
      <alignment horizontal="center"/>
    </xf>
    <xf numFmtId="14" fontId="123" fillId="0" borderId="0" xfId="0" applyNumberFormat="1" applyFont="1" applyAlignment="1">
      <alignment horizontal="center"/>
    </xf>
    <xf numFmtId="0" fontId="123" fillId="0" borderId="0" xfId="0" applyFont="1" applyAlignment="1">
      <alignment horizontal="left" wrapText="1"/>
    </xf>
    <xf numFmtId="1" fontId="123" fillId="0" borderId="0" xfId="0" applyNumberFormat="1" applyFont="1" applyAlignment="1">
      <alignment horizontal="center"/>
    </xf>
    <xf numFmtId="0" fontId="120" fillId="60" borderId="10" xfId="2795" applyFont="1" applyFill="1" applyBorder="1" applyAlignment="1">
      <alignment horizontal="center" vertical="center" wrapText="1"/>
    </xf>
    <xf numFmtId="0" fontId="124" fillId="0" borderId="0" xfId="0" applyFont="1"/>
    <xf numFmtId="0" fontId="115" fillId="0" borderId="0" xfId="0" applyFont="1" applyAlignment="1">
      <alignment vertical="center" wrapText="1"/>
    </xf>
    <xf numFmtId="0" fontId="115" fillId="0" borderId="10" xfId="0" applyFont="1" applyBorder="1" applyAlignment="1">
      <alignment vertical="center" wrapText="1"/>
    </xf>
    <xf numFmtId="0" fontId="115" fillId="0" borderId="0" xfId="0" applyFont="1" applyBorder="1" applyAlignment="1">
      <alignment vertical="center" wrapText="1"/>
    </xf>
    <xf numFmtId="0" fontId="115" fillId="57" borderId="0" xfId="0" applyFont="1" applyFill="1" applyBorder="1" applyAlignment="1">
      <alignment vertical="center" wrapText="1"/>
    </xf>
    <xf numFmtId="0" fontId="115" fillId="0" borderId="10" xfId="0" applyFont="1" applyFill="1" applyBorder="1" applyAlignment="1">
      <alignment vertical="center" wrapText="1"/>
    </xf>
    <xf numFmtId="0" fontId="126" fillId="0" borderId="10" xfId="2796" applyFont="1" applyFill="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7" fillId="55" borderId="10" xfId="0" applyFont="1" applyFill="1" applyBorder="1" applyAlignment="1">
      <alignment horizontal="center" vertical="center" wrapText="1"/>
    </xf>
    <xf numFmtId="0" fontId="121" fillId="63" borderId="21" xfId="2795" applyFont="1" applyFill="1" applyBorder="1" applyAlignment="1">
      <alignment horizontal="center" vertical="center" wrapText="1"/>
    </xf>
    <xf numFmtId="0" fontId="127" fillId="63" borderId="21" xfId="2795" applyFont="1" applyFill="1" applyBorder="1" applyAlignment="1">
      <alignment horizontal="center" vertical="center" wrapText="1"/>
    </xf>
    <xf numFmtId="0" fontId="121" fillId="64" borderId="21" xfId="2795" applyFont="1" applyFill="1" applyBorder="1" applyAlignment="1">
      <alignment horizontal="center" vertical="center" wrapText="1"/>
    </xf>
    <xf numFmtId="0" fontId="127" fillId="56" borderId="21" xfId="0" applyFont="1" applyFill="1" applyBorder="1" applyAlignment="1">
      <alignment vertical="center" wrapText="1"/>
    </xf>
    <xf numFmtId="0" fontId="121" fillId="65"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26" fillId="56" borderId="22" xfId="2796" applyFont="1" applyFill="1" applyBorder="1" applyAlignment="1">
      <alignment vertical="center" wrapText="1"/>
    </xf>
    <xf numFmtId="0" fontId="122" fillId="56" borderId="22" xfId="0" applyFont="1" applyFill="1" applyBorder="1" applyAlignment="1">
      <alignment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22" xfId="2796" applyFont="1" applyFill="1" applyBorder="1" applyAlignment="1">
      <alignment vertical="center" wrapText="1"/>
    </xf>
    <xf numFmtId="0" fontId="115" fillId="57" borderId="22"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40" applyFont="1" applyFill="1" applyBorder="1" applyAlignment="1">
      <alignment vertical="center" wrapText="1"/>
    </xf>
    <xf numFmtId="0" fontId="126"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0" borderId="0" xfId="0" applyFont="1" applyFill="1" applyBorder="1"/>
    <xf numFmtId="0" fontId="122" fillId="55" borderId="10" xfId="0" applyFont="1" applyFill="1" applyBorder="1" applyAlignment="1">
      <alignment vertical="center" wrapText="1"/>
    </xf>
    <xf numFmtId="0" fontId="115" fillId="55" borderId="10" xfId="0" applyFont="1" applyFill="1" applyBorder="1" applyAlignment="1">
      <alignment vertical="center" wrapText="1"/>
    </xf>
    <xf numFmtId="0" fontId="129" fillId="0" borderId="10" xfId="6639" applyFont="1" applyFill="1" applyBorder="1" applyAlignment="1">
      <alignment horizontal="center" vertical="center" wrapText="1"/>
    </xf>
    <xf numFmtId="0" fontId="115" fillId="0" borderId="10" xfId="0" applyFont="1" applyFill="1" applyBorder="1" applyAlignment="1">
      <alignment vertical="center"/>
    </xf>
    <xf numFmtId="0" fontId="115" fillId="56" borderId="10" xfId="0" applyFont="1" applyFill="1" applyBorder="1" applyAlignment="1">
      <alignment vertical="center"/>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22" fillId="0" borderId="10" xfId="0" applyFont="1" applyFill="1" applyBorder="1" applyAlignment="1">
      <alignment horizontal="justify" vertical="center" wrapText="1"/>
    </xf>
    <xf numFmtId="0" fontId="115" fillId="0" borderId="10" xfId="0" applyFont="1" applyFill="1" applyBorder="1" applyAlignment="1">
      <alignment horizontal="left" wrapText="1"/>
    </xf>
    <xf numFmtId="0" fontId="115" fillId="0" borderId="0" xfId="0" applyFont="1" applyFill="1" applyAlignment="1">
      <alignment vertical="center"/>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8" fillId="0" borderId="0" xfId="6639" applyFont="1" applyFill="1" applyBorder="1" applyAlignment="1">
      <alignment vertical="center" wrapText="1"/>
    </xf>
    <xf numFmtId="0" fontId="115" fillId="0" borderId="10" xfId="2796" applyFont="1" applyFill="1" applyBorder="1" applyAlignment="1">
      <alignment vertical="center" wrapText="1"/>
    </xf>
    <xf numFmtId="0" fontId="129" fillId="0" borderId="0" xfId="6639" applyFont="1" applyFill="1" applyBorder="1" applyAlignment="1">
      <alignment vertical="center"/>
    </xf>
    <xf numFmtId="0" fontId="125" fillId="0" borderId="0" xfId="0" applyFont="1" applyFill="1" applyBorder="1" applyAlignment="1">
      <alignment horizontal="justify" vertical="center"/>
    </xf>
    <xf numFmtId="0" fontId="115" fillId="0" borderId="10" xfId="0" applyFont="1" applyFill="1" applyBorder="1" applyAlignment="1">
      <alignment horizontal="justify" vertical="center"/>
    </xf>
    <xf numFmtId="0" fontId="129" fillId="0" borderId="10" xfId="6639" applyFont="1" applyFill="1" applyBorder="1" applyAlignment="1">
      <alignment horizontal="justify" vertical="center"/>
    </xf>
    <xf numFmtId="0" fontId="115" fillId="0" borderId="10" xfId="0" applyFont="1" applyFill="1" applyBorder="1"/>
    <xf numFmtId="0" fontId="115" fillId="0" borderId="10" xfId="0" applyFont="1" applyFill="1" applyBorder="1" applyAlignment="1">
      <alignment wrapText="1"/>
    </xf>
    <xf numFmtId="0" fontId="115" fillId="0" borderId="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29" fillId="0" borderId="0" xfId="6639" applyFont="1" applyFill="1" applyBorder="1" applyAlignment="1">
      <alignment horizontal="justify" vertical="center"/>
    </xf>
    <xf numFmtId="0" fontId="129" fillId="0" borderId="0" xfId="6639"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15" fillId="58" borderId="1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14" fontId="0" fillId="0" borderId="0" xfId="0" applyNumberFormat="1" applyAlignment="1">
      <alignment vertical="center" wrapText="1"/>
    </xf>
    <xf numFmtId="0" fontId="115" fillId="0" borderId="10" xfId="0" applyFont="1" applyBorder="1" applyAlignment="1">
      <alignment vertical="center"/>
    </xf>
    <xf numFmtId="0" fontId="115" fillId="0" borderId="0" xfId="0" applyFont="1" applyAlignment="1">
      <alignment vertical="center"/>
    </xf>
    <xf numFmtId="0" fontId="115" fillId="58" borderId="10" xfId="0" applyFont="1" applyFill="1" applyBorder="1" applyAlignment="1">
      <alignment horizontal="center" vertical="center"/>
    </xf>
    <xf numFmtId="1" fontId="120" fillId="59" borderId="10" xfId="6642" applyNumberFormat="1" applyFont="1" applyFill="1" applyBorder="1" applyAlignment="1">
      <alignment horizontal="right" vertical="center" wrapText="1"/>
    </xf>
    <xf numFmtId="0" fontId="122" fillId="55" borderId="10" xfId="0" applyFont="1" applyFill="1" applyBorder="1" applyAlignment="1">
      <alignment horizontal="center" vertical="center" wrapText="1"/>
    </xf>
    <xf numFmtId="41" fontId="0" fillId="0" borderId="0" xfId="6640" applyFont="1"/>
    <xf numFmtId="0" fontId="120" fillId="59" borderId="10" xfId="6642" applyFont="1" applyFill="1" applyBorder="1" applyAlignment="1">
      <alignment horizontal="right" vertical="center" wrapText="1"/>
    </xf>
    <xf numFmtId="0" fontId="123" fillId="0" borderId="0" xfId="0" applyFont="1" applyAlignment="1">
      <alignment horizontal="right" vertical="center"/>
    </xf>
    <xf numFmtId="0" fontId="124" fillId="0" borderId="0" xfId="0" applyFont="1" applyAlignment="1">
      <alignment vertical="center"/>
    </xf>
    <xf numFmtId="0" fontId="124" fillId="0" borderId="0" xfId="0" applyFont="1" applyAlignment="1"/>
    <xf numFmtId="0" fontId="120" fillId="66" borderId="10" xfId="6642" applyFont="1" applyFill="1" applyBorder="1" applyAlignment="1">
      <alignment horizontal="center" vertical="center" wrapText="1"/>
    </xf>
    <xf numFmtId="0" fontId="127" fillId="0" borderId="10" xfId="0" applyFont="1" applyFill="1" applyBorder="1" applyAlignment="1">
      <alignment vertical="center" wrapText="1"/>
    </xf>
    <xf numFmtId="0" fontId="127" fillId="56" borderId="10" xfId="0" applyFont="1" applyFill="1" applyBorder="1" applyAlignment="1">
      <alignment vertical="center" wrapText="1"/>
    </xf>
    <xf numFmtId="0" fontId="115" fillId="56" borderId="10" xfId="0" applyFont="1" applyFill="1" applyBorder="1" applyAlignment="1">
      <alignment horizontal="justify" vertical="center" wrapText="1"/>
    </xf>
    <xf numFmtId="0" fontId="122" fillId="56" borderId="10" xfId="0" applyFont="1" applyFill="1" applyBorder="1" applyAlignment="1">
      <alignment horizontal="center" vertical="center" wrapText="1"/>
    </xf>
    <xf numFmtId="0" fontId="115" fillId="56" borderId="1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27" fillId="57" borderId="10" xfId="0" applyFont="1" applyFill="1" applyBorder="1" applyAlignment="1">
      <alignment vertical="center" wrapText="1"/>
    </xf>
    <xf numFmtId="0" fontId="115" fillId="57" borderId="10" xfId="0" applyFont="1" applyFill="1" applyBorder="1" applyAlignment="1">
      <alignment horizontal="justify" vertical="center" wrapText="1"/>
    </xf>
    <xf numFmtId="0" fontId="115" fillId="57" borderId="10" xfId="0" applyFont="1" applyFill="1" applyBorder="1" applyAlignment="1">
      <alignment horizontal="center" vertical="center" wrapText="1"/>
    </xf>
    <xf numFmtId="0" fontId="128" fillId="57" borderId="10" xfId="6639" applyFont="1" applyFill="1" applyBorder="1" applyAlignment="1">
      <alignment horizontal="center" vertical="center" wrapText="1"/>
    </xf>
    <xf numFmtId="14" fontId="115" fillId="57" borderId="10" xfId="0" applyNumberFormat="1" applyFont="1" applyFill="1" applyBorder="1" applyAlignment="1">
      <alignment horizontal="center" vertical="center" wrapText="1"/>
    </xf>
    <xf numFmtId="0" fontId="115" fillId="55" borderId="10" xfId="0" applyFont="1" applyFill="1" applyBorder="1" applyAlignment="1">
      <alignment horizontal="justify" vertical="center" wrapText="1"/>
    </xf>
    <xf numFmtId="0" fontId="127" fillId="0" borderId="10" xfId="0" applyFont="1" applyFill="1" applyBorder="1" applyAlignment="1">
      <alignment horizontal="center" vertical="center" wrapText="1"/>
    </xf>
    <xf numFmtId="0" fontId="127" fillId="0" borderId="10" xfId="0" applyFont="1" applyFill="1" applyBorder="1" applyAlignment="1">
      <alignment horizontal="justify" vertical="center" wrapText="1"/>
    </xf>
    <xf numFmtId="0" fontId="120" fillId="56" borderId="10" xfId="0" applyFont="1" applyFill="1" applyBorder="1" applyAlignment="1">
      <alignment vertical="center" wrapText="1"/>
    </xf>
    <xf numFmtId="0" fontId="127" fillId="0" borderId="0" xfId="0" applyFont="1" applyFill="1" applyBorder="1" applyAlignment="1">
      <alignment wrapText="1"/>
    </xf>
    <xf numFmtId="0" fontId="122" fillId="0" borderId="10" xfId="2796" applyFont="1" applyFill="1" applyBorder="1" applyAlignment="1">
      <alignment vertical="center" wrapText="1"/>
    </xf>
    <xf numFmtId="0" fontId="127" fillId="0" borderId="0" xfId="0" applyFont="1" applyFill="1" applyAlignment="1">
      <alignment wrapText="1"/>
    </xf>
    <xf numFmtId="0" fontId="127" fillId="0" borderId="0" xfId="0" applyFont="1" applyFill="1" applyBorder="1"/>
    <xf numFmtId="0" fontId="127"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29" fillId="56" borderId="10" xfId="6639" applyFont="1" applyFill="1" applyBorder="1" applyAlignment="1">
      <alignment horizontal="center" vertical="center" wrapText="1"/>
    </xf>
    <xf numFmtId="0" fontId="127" fillId="0" borderId="20" xfId="0" applyFont="1" applyFill="1" applyBorder="1" applyAlignment="1">
      <alignment vertical="center" wrapText="1"/>
    </xf>
    <xf numFmtId="0" fontId="115" fillId="61" borderId="10" xfId="0" applyFont="1" applyFill="1" applyBorder="1"/>
    <xf numFmtId="41" fontId="115" fillId="61" borderId="10" xfId="6640" applyFont="1" applyFill="1" applyBorder="1"/>
    <xf numFmtId="0" fontId="115" fillId="0" borderId="0" xfId="0" applyFont="1"/>
    <xf numFmtId="41" fontId="115" fillId="0" borderId="0" xfId="6640" applyFont="1"/>
    <xf numFmtId="0" fontId="115" fillId="62" borderId="10" xfId="0" applyFont="1" applyFill="1" applyBorder="1" applyAlignment="1">
      <alignment vertical="center" wrapText="1"/>
    </xf>
    <xf numFmtId="1" fontId="115" fillId="62" borderId="10" xfId="0" applyNumberFormat="1" applyFont="1" applyFill="1" applyBorder="1" applyAlignment="1">
      <alignment horizontal="right" vertical="center"/>
    </xf>
    <xf numFmtId="0" fontId="115" fillId="62" borderId="10" xfId="0" applyFont="1" applyFill="1" applyBorder="1" applyAlignment="1">
      <alignment vertical="center"/>
    </xf>
    <xf numFmtId="14" fontId="115" fillId="62" borderId="10" xfId="0" applyNumberFormat="1" applyFont="1" applyFill="1" applyBorder="1" applyAlignment="1">
      <alignment vertical="center"/>
    </xf>
    <xf numFmtId="0" fontId="115" fillId="62" borderId="10" xfId="0" applyFont="1" applyFill="1" applyBorder="1" applyAlignment="1">
      <alignment horizontal="center" vertical="center"/>
    </xf>
    <xf numFmtId="41" fontId="115" fillId="62" borderId="10" xfId="6640" applyFont="1" applyFill="1" applyBorder="1" applyAlignment="1">
      <alignment vertical="center"/>
    </xf>
    <xf numFmtId="14" fontId="115" fillId="62" borderId="10" xfId="0" applyNumberFormat="1" applyFont="1" applyFill="1" applyBorder="1" applyAlignment="1">
      <alignment horizontal="center" vertical="center"/>
    </xf>
    <xf numFmtId="1" fontId="121" fillId="63" borderId="21" xfId="2795" applyNumberFormat="1" applyFont="1" applyFill="1" applyBorder="1" applyAlignment="1">
      <alignment horizontal="center" vertical="center" wrapText="1"/>
    </xf>
    <xf numFmtId="1" fontId="115" fillId="56" borderId="10" xfId="0" applyNumberFormat="1" applyFont="1" applyFill="1" applyBorder="1" applyAlignment="1">
      <alignment vertical="center" wrapText="1"/>
    </xf>
    <xf numFmtId="1" fontId="115" fillId="57" borderId="10" xfId="0" applyNumberFormat="1" applyFont="1" applyFill="1" applyBorder="1" applyAlignment="1">
      <alignment vertical="center" wrapText="1"/>
    </xf>
    <xf numFmtId="1" fontId="115" fillId="0" borderId="10" xfId="0" applyNumberFormat="1" applyFont="1" applyFill="1" applyBorder="1" applyAlignment="1">
      <alignment vertical="center" wrapText="1"/>
    </xf>
    <xf numFmtId="1" fontId="115" fillId="0" borderId="0" xfId="0" applyNumberFormat="1" applyFont="1" applyFill="1" applyBorder="1"/>
    <xf numFmtId="1" fontId="122" fillId="0" borderId="10" xfId="0" applyNumberFormat="1" applyFont="1" applyFill="1" applyBorder="1" applyAlignment="1">
      <alignment vertical="center" wrapText="1"/>
    </xf>
    <xf numFmtId="1" fontId="127" fillId="0" borderId="0" xfId="0" applyNumberFormat="1" applyFont="1" applyFill="1" applyBorder="1"/>
    <xf numFmtId="1" fontId="127" fillId="0" borderId="10" xfId="0" applyNumberFormat="1" applyFont="1" applyFill="1" applyBorder="1"/>
    <xf numFmtId="1" fontId="115" fillId="0" borderId="0" xfId="0" applyNumberFormat="1" applyFont="1" applyFill="1" applyBorder="1" applyAlignment="1">
      <alignment vertical="center" wrapText="1"/>
    </xf>
    <xf numFmtId="1" fontId="115" fillId="0" borderId="10" xfId="0" applyNumberFormat="1" applyFont="1" applyBorder="1" applyAlignment="1">
      <alignment vertical="center" wrapText="1"/>
    </xf>
    <xf numFmtId="1" fontId="115" fillId="0" borderId="0" xfId="0" applyNumberFormat="1" applyFont="1" applyAlignment="1">
      <alignment vertical="center" wrapText="1"/>
    </xf>
    <xf numFmtId="0" fontId="115" fillId="62" borderId="0" xfId="0" applyFont="1" applyFill="1" applyAlignment="1">
      <alignment vertical="center"/>
    </xf>
    <xf numFmtId="14" fontId="115" fillId="0" borderId="10" xfId="0" applyNumberFormat="1" applyFont="1" applyBorder="1" applyAlignment="1">
      <alignment vertical="center" wrapText="1"/>
    </xf>
    <xf numFmtId="14" fontId="115" fillId="0" borderId="10" xfId="0" applyNumberFormat="1" applyFont="1" applyBorder="1" applyAlignment="1">
      <alignment horizontal="center" vertical="center"/>
    </xf>
    <xf numFmtId="0" fontId="126" fillId="63" borderId="21" xfId="2795" applyFont="1" applyFill="1" applyBorder="1" applyAlignment="1">
      <alignment horizontal="center" vertical="center" wrapText="1"/>
    </xf>
    <xf numFmtId="1" fontId="126" fillId="63" borderId="21" xfId="2795" applyNumberFormat="1" applyFont="1" applyFill="1" applyBorder="1" applyAlignment="1">
      <alignment horizontal="center" vertical="center" wrapText="1"/>
    </xf>
    <xf numFmtId="0" fontId="115" fillId="63" borderId="21" xfId="2795" applyFont="1" applyFill="1" applyBorder="1" applyAlignment="1">
      <alignment horizontal="center" vertical="center" wrapText="1"/>
    </xf>
    <xf numFmtId="0" fontId="0" fillId="0" borderId="0" xfId="0" applyFont="1"/>
    <xf numFmtId="0" fontId="0" fillId="0" borderId="0" xfId="0" applyFont="1" applyAlignment="1">
      <alignment vertical="center"/>
    </xf>
    <xf numFmtId="0" fontId="120" fillId="66" borderId="10" xfId="0" applyFont="1" applyFill="1" applyBorder="1" applyAlignment="1">
      <alignment horizontal="center" vertical="center" wrapText="1"/>
    </xf>
    <xf numFmtId="1" fontId="120" fillId="66" borderId="10" xfId="0" applyNumberFormat="1" applyFont="1" applyFill="1" applyBorder="1" applyAlignment="1">
      <alignment horizontal="center" vertical="center" wrapText="1"/>
    </xf>
    <xf numFmtId="0" fontId="115" fillId="0" borderId="10" xfId="0" applyFont="1" applyBorder="1" applyAlignment="1">
      <alignment horizontal="center" vertical="center"/>
    </xf>
    <xf numFmtId="1" fontId="115" fillId="0" borderId="10" xfId="0" applyNumberFormat="1" applyFont="1" applyBorder="1" applyAlignment="1">
      <alignment vertical="center"/>
    </xf>
    <xf numFmtId="0" fontId="122" fillId="58" borderId="10" xfId="0" applyFont="1" applyFill="1" applyBorder="1" applyAlignment="1">
      <alignment horizontal="center" vertical="center" wrapText="1"/>
    </xf>
    <xf numFmtId="0" fontId="122" fillId="58" borderId="10" xfId="0" applyFont="1" applyFill="1" applyBorder="1" applyAlignment="1">
      <alignment vertical="center" wrapText="1"/>
    </xf>
    <xf numFmtId="1" fontId="115" fillId="58" borderId="10" xfId="0" applyNumberFormat="1" applyFont="1" applyFill="1" applyBorder="1" applyAlignment="1">
      <alignment horizontal="right" vertical="center" wrapText="1"/>
    </xf>
    <xf numFmtId="0" fontId="115" fillId="61" borderId="10" xfId="0" applyFont="1" applyFill="1" applyBorder="1" applyAlignment="1">
      <alignment vertical="center" wrapText="1"/>
    </xf>
    <xf numFmtId="0" fontId="122" fillId="61" borderId="10" xfId="0" applyFont="1" applyFill="1" applyBorder="1" applyAlignment="1">
      <alignment horizontal="center" vertical="center" wrapText="1"/>
    </xf>
    <xf numFmtId="0" fontId="115" fillId="67" borderId="10" xfId="0" applyFont="1" applyFill="1" applyBorder="1" applyAlignment="1">
      <alignment vertical="center" wrapText="1"/>
    </xf>
    <xf numFmtId="0" fontId="115" fillId="67" borderId="0" xfId="0" applyFont="1" applyFill="1" applyAlignment="1">
      <alignment vertical="center"/>
    </xf>
    <xf numFmtId="1" fontId="115" fillId="58" borderId="10" xfId="0" applyNumberFormat="1" applyFont="1" applyFill="1" applyBorder="1" applyAlignment="1">
      <alignment vertical="center"/>
    </xf>
    <xf numFmtId="0" fontId="115" fillId="0" borderId="0" xfId="0" pivotButton="1" applyFont="1"/>
    <xf numFmtId="0" fontId="115" fillId="0" borderId="0" xfId="0" applyNumberFormat="1" applyFont="1"/>
    <xf numFmtId="41" fontId="115" fillId="63" borderId="21" xfId="6640" applyFont="1" applyFill="1" applyBorder="1" applyAlignment="1">
      <alignment horizontal="center" vertical="center" wrapText="1"/>
    </xf>
    <xf numFmtId="41" fontId="129" fillId="0" borderId="10" xfId="6640" applyFont="1" applyFill="1" applyBorder="1" applyAlignment="1">
      <alignment horizontal="center" vertical="center" wrapText="1"/>
    </xf>
    <xf numFmtId="0" fontId="0" fillId="55" borderId="0" xfId="0" applyFill="1" applyAlignment="1">
      <alignment vertical="center"/>
    </xf>
    <xf numFmtId="1" fontId="115" fillId="61" borderId="10" xfId="0" applyNumberFormat="1" applyFont="1" applyFill="1" applyBorder="1" applyAlignment="1">
      <alignment horizontal="center" vertical="center" wrapText="1"/>
    </xf>
    <xf numFmtId="0" fontId="122" fillId="67" borderId="10" xfId="0" applyFont="1" applyFill="1" applyBorder="1" applyAlignment="1">
      <alignment horizontal="center" vertical="center" wrapText="1"/>
    </xf>
    <xf numFmtId="1" fontId="115" fillId="67" borderId="10" xfId="0" applyNumberFormat="1" applyFont="1" applyFill="1" applyBorder="1" applyAlignment="1">
      <alignment horizontal="center" vertical="center" wrapText="1"/>
    </xf>
    <xf numFmtId="1" fontId="115" fillId="0" borderId="10" xfId="0" applyNumberFormat="1" applyFont="1" applyFill="1" applyBorder="1" applyAlignment="1">
      <alignment horizontal="center" vertical="center" wrapText="1"/>
    </xf>
    <xf numFmtId="0" fontId="0" fillId="0" borderId="0" xfId="0" applyFont="1" applyAlignment="1">
      <alignment horizontal="center" vertical="center"/>
    </xf>
    <xf numFmtId="0" fontId="115" fillId="61" borderId="10" xfId="0" applyFont="1" applyFill="1" applyBorder="1" applyAlignment="1">
      <alignment horizontal="center"/>
    </xf>
    <xf numFmtId="41" fontId="119" fillId="0" borderId="0" xfId="6640" applyFont="1"/>
    <xf numFmtId="41" fontId="119" fillId="0" borderId="0" xfId="6640" applyFont="1" applyAlignment="1">
      <alignment vertical="center"/>
    </xf>
    <xf numFmtId="0" fontId="122" fillId="66" borderId="10" xfId="0" applyFont="1" applyFill="1" applyBorder="1" applyAlignment="1">
      <alignment horizontal="center" vertical="center" wrapText="1"/>
    </xf>
    <xf numFmtId="1" fontId="122" fillId="66" borderId="10"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122" fillId="0" borderId="10" xfId="0" applyFont="1" applyBorder="1" applyAlignment="1">
      <alignment horizontal="left" wrapText="1"/>
    </xf>
    <xf numFmtId="1" fontId="122" fillId="0" borderId="10" xfId="0" applyNumberFormat="1" applyFont="1" applyBorder="1" applyAlignment="1">
      <alignment horizontal="center"/>
    </xf>
    <xf numFmtId="0" fontId="122" fillId="0" borderId="10" xfId="0" applyFont="1" applyBorder="1"/>
    <xf numFmtId="0" fontId="122" fillId="0" borderId="10" xfId="0" applyFont="1" applyBorder="1" applyAlignment="1">
      <alignment horizontal="right" vertical="center"/>
    </xf>
    <xf numFmtId="0" fontId="122" fillId="0" borderId="10" xfId="0" applyFont="1" applyBorder="1" applyAlignment="1">
      <alignment horizontal="center"/>
    </xf>
    <xf numFmtId="14" fontId="122" fillId="0" borderId="10" xfId="0" applyNumberFormat="1" applyFont="1" applyBorder="1" applyAlignment="1">
      <alignment horizontal="center"/>
    </xf>
    <xf numFmtId="41" fontId="124" fillId="0" borderId="0" xfId="6640" applyFont="1" applyAlignment="1">
      <alignment vertical="center"/>
    </xf>
    <xf numFmtId="41" fontId="124" fillId="0" borderId="0" xfId="6640" applyFont="1" applyAlignment="1"/>
    <xf numFmtId="41" fontId="122" fillId="0" borderId="10" xfId="6640" applyFont="1" applyBorder="1"/>
    <xf numFmtId="41" fontId="123" fillId="0" borderId="0" xfId="6640" applyFont="1"/>
    <xf numFmtId="14" fontId="124" fillId="0" borderId="0" xfId="0" applyNumberFormat="1" applyFont="1" applyAlignment="1">
      <alignment vertical="center"/>
    </xf>
    <xf numFmtId="14" fontId="124" fillId="0" borderId="0" xfId="0" applyNumberFormat="1" applyFont="1" applyAlignment="1"/>
    <xf numFmtId="14" fontId="122" fillId="0" borderId="10" xfId="6640" applyNumberFormat="1" applyFont="1" applyBorder="1"/>
    <xf numFmtId="14" fontId="123" fillId="0" borderId="0" xfId="6640" applyNumberFormat="1" applyFont="1"/>
    <xf numFmtId="14" fontId="122" fillId="0" borderId="10" xfId="0" applyNumberFormat="1" applyFont="1" applyBorder="1"/>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xf numFmtId="0" fontId="115" fillId="58" borderId="10" xfId="0" applyFont="1" applyFill="1" applyBorder="1" applyAlignment="1">
      <alignment horizontal="right" vertical="center" wrapText="1"/>
    </xf>
    <xf numFmtId="14" fontId="115" fillId="58" borderId="10" xfId="0" applyNumberFormat="1" applyFont="1" applyFill="1" applyBorder="1" applyAlignment="1">
      <alignment vertical="center" wrapText="1"/>
    </xf>
    <xf numFmtId="14" fontId="115" fillId="58" borderId="10" xfId="0" applyNumberFormat="1" applyFont="1" applyFill="1" applyBorder="1" applyAlignment="1">
      <alignment horizontal="center" vertical="center" wrapText="1"/>
    </xf>
    <xf numFmtId="3" fontId="115" fillId="58" borderId="10" xfId="6640" applyNumberFormat="1" applyFont="1" applyFill="1" applyBorder="1" applyAlignment="1">
      <alignment vertical="center"/>
    </xf>
    <xf numFmtId="14" fontId="115" fillId="58" borderId="10" xfId="0" applyNumberFormat="1" applyFont="1" applyFill="1" applyBorder="1" applyAlignment="1">
      <alignment horizontal="center" vertical="center"/>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42">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rahona Maldonado, Claudio" refreshedDate="44370.673920254631" createdVersion="6" refreshedVersion="6" minRefreshableVersion="3" recordCount="41">
  <cacheSource type="worksheet">
    <worksheetSource ref="B39:G80" sheet="CORREGIR"/>
  </cacheSource>
  <cacheFields count="6">
    <cacheField name="Etiquetas de fila" numFmtId="0">
      <sharedItems containsSemiMixedTypes="0" containsString="0" containsNumber="1" containsInteger="1" minValue="7714" maxValue="7745" count="6">
        <n v="7714"/>
        <n v="7727"/>
        <n v="7729"/>
        <n v="7730"/>
        <n v="7731"/>
        <n v="7745"/>
      </sharedItems>
    </cacheField>
    <cacheField name="RUT" numFmtId="0">
      <sharedItems containsSemiMixedTypes="0" containsString="0" containsNumber="1" containsInteger="1" minValue="651883474" maxValue="732489002" count="6">
        <n v="651883474"/>
        <n v="651902215"/>
        <n v="651932017"/>
        <n v="651908876"/>
        <n v="732489002"/>
        <n v="651927862"/>
      </sharedItems>
    </cacheField>
    <cacheField name="NOMBRE INSTITUCION" numFmtId="0">
      <sharedItems count="6">
        <s v="FUNDACION PARES"/>
        <s v="O.N.G. DE DESARROLLO PAIHUEN"/>
        <s v="FUNDACION TRABAJO CON SENTIDO"/>
        <s v="O.N.G. Desarrollo Familiar - CORDEFAM"/>
        <s v="O.N.G. PARA EL DESARROLLO DE LA EDUCACIÓN CRATEDUC"/>
        <s v="CORPORACIÓN AYUDA Y PROTEGE AL NIÑO, NIÑA Y ADOLESCENTE"/>
      </sharedItems>
    </cacheField>
    <cacheField name="COMUNA" numFmtId="0">
      <sharedItems count="39">
        <s v="ANTOFAGASTA"/>
        <s v="CALAMA"/>
        <s v="COLINA"/>
        <s v="CONCHALI"/>
        <s v="INDEPENDENCIA"/>
        <s v="LA CISTERNA"/>
        <s v="LA FLORIDA"/>
        <s v="LA PINTANA"/>
        <s v="MAIPU"/>
        <s v="MELIPILLA"/>
        <s v="ÑUÑOA"/>
        <s v="OSORNO"/>
        <s v="PUENTE ALTO"/>
        <s v="PUERTO MONTT"/>
        <s v="QUINTA NORMAL"/>
        <s v="SAN BERNARDO"/>
        <s v="SANTIAGO"/>
        <s v="TALAGANTE"/>
        <s v="VALDIVIA"/>
        <s v="CAÑETE"/>
        <s v="CHILLAN"/>
        <s v="CONCEPCION"/>
        <s v="GRANEROS"/>
        <s v="LOS ANGELES"/>
        <s v="RANCAGUA"/>
        <s v="TALCAHUANO"/>
        <s v="TEMUCO"/>
        <s v="VALPARAISO"/>
        <s v="VICTORIA"/>
        <s v="COPIAPO"/>
        <s v="PEÑALOLEN"/>
        <s v="PICHILEMU"/>
        <s v="SAN VICENTE"/>
        <s v="SANTA CRUZ"/>
        <s v="ARICA"/>
        <s v="CURICO"/>
        <s v="LINARES"/>
        <s v="TALCA"/>
        <s v="SAN PEDRO DE LA PAZ"/>
      </sharedItems>
    </cacheField>
    <cacheField name="Suma de MAYO" numFmtId="41">
      <sharedItems containsSemiMixedTypes="0" containsString="0" containsNumber="1" containsInteger="1" minValue="0" maxValue="28087132"/>
    </cacheField>
    <cacheField name="Suma de TOTAL" numFmtId="41">
      <sharedItems containsSemiMixedTypes="0" containsString="0" containsNumber="1" containsInteger="1" minValue="7413200" maxValue="561742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
  <r>
    <x v="0"/>
    <x v="0"/>
    <x v="0"/>
    <x v="0"/>
    <n v="28087132"/>
    <n v="56174264"/>
  </r>
  <r>
    <x v="0"/>
    <x v="0"/>
    <x v="0"/>
    <x v="1"/>
    <n v="14043566"/>
    <n v="28087132"/>
  </r>
  <r>
    <x v="0"/>
    <x v="0"/>
    <x v="0"/>
    <x v="2"/>
    <n v="0"/>
    <n v="7413200"/>
  </r>
  <r>
    <x v="0"/>
    <x v="0"/>
    <x v="0"/>
    <x v="3"/>
    <n v="11564592"/>
    <n v="41217392"/>
  </r>
  <r>
    <x v="0"/>
    <x v="0"/>
    <x v="0"/>
    <x v="4"/>
    <n v="0"/>
    <n v="14826400"/>
  </r>
  <r>
    <x v="0"/>
    <x v="0"/>
    <x v="0"/>
    <x v="5"/>
    <n v="14085080"/>
    <n v="28911480"/>
  </r>
  <r>
    <x v="0"/>
    <x v="0"/>
    <x v="0"/>
    <x v="6"/>
    <n v="14381608"/>
    <n v="29208008"/>
  </r>
  <r>
    <x v="0"/>
    <x v="0"/>
    <x v="0"/>
    <x v="7"/>
    <n v="14529872"/>
    <n v="29356272"/>
  </r>
  <r>
    <x v="0"/>
    <x v="0"/>
    <x v="0"/>
    <x v="8"/>
    <n v="0"/>
    <n v="25946200"/>
  </r>
  <r>
    <x v="0"/>
    <x v="0"/>
    <x v="0"/>
    <x v="9"/>
    <n v="6227088"/>
    <n v="17346888"/>
  </r>
  <r>
    <x v="0"/>
    <x v="0"/>
    <x v="0"/>
    <x v="10"/>
    <n v="0"/>
    <n v="14826400"/>
  </r>
  <r>
    <x v="0"/>
    <x v="0"/>
    <x v="0"/>
    <x v="11"/>
    <n v="0"/>
    <n v="13521677"/>
  </r>
  <r>
    <x v="0"/>
    <x v="0"/>
    <x v="0"/>
    <x v="12"/>
    <n v="14085080"/>
    <n v="28170160"/>
  </r>
  <r>
    <x v="0"/>
    <x v="0"/>
    <x v="0"/>
    <x v="13"/>
    <n v="0"/>
    <n v="10986362"/>
  </r>
  <r>
    <x v="0"/>
    <x v="0"/>
    <x v="0"/>
    <x v="14"/>
    <n v="14826400"/>
    <n v="29652800"/>
  </r>
  <r>
    <x v="0"/>
    <x v="0"/>
    <x v="0"/>
    <x v="15"/>
    <n v="14826400"/>
    <n v="29652800"/>
  </r>
  <r>
    <x v="0"/>
    <x v="0"/>
    <x v="0"/>
    <x v="16"/>
    <n v="13640288"/>
    <n v="28466688"/>
  </r>
  <r>
    <x v="0"/>
    <x v="0"/>
    <x v="0"/>
    <x v="17"/>
    <n v="0"/>
    <n v="14826400"/>
  </r>
  <r>
    <x v="0"/>
    <x v="0"/>
    <x v="0"/>
    <x v="18"/>
    <n v="8958111"/>
    <n v="21634683"/>
  </r>
  <r>
    <x v="1"/>
    <x v="1"/>
    <x v="1"/>
    <x v="19"/>
    <n v="9296153"/>
    <n v="18592306"/>
  </r>
  <r>
    <x v="1"/>
    <x v="1"/>
    <x v="1"/>
    <x v="20"/>
    <n v="16902096"/>
    <n v="33804192"/>
  </r>
  <r>
    <x v="1"/>
    <x v="1"/>
    <x v="1"/>
    <x v="21"/>
    <n v="14873844"/>
    <n v="32621045"/>
  </r>
  <r>
    <x v="1"/>
    <x v="1"/>
    <x v="1"/>
    <x v="22"/>
    <n v="9340632"/>
    <n v="19719112"/>
  </r>
  <r>
    <x v="1"/>
    <x v="1"/>
    <x v="1"/>
    <x v="23"/>
    <n v="13521677"/>
    <n v="28564542"/>
  </r>
  <r>
    <x v="1"/>
    <x v="1"/>
    <x v="1"/>
    <x v="11"/>
    <n v="11831467"/>
    <n v="23662934"/>
  </r>
  <r>
    <x v="1"/>
    <x v="1"/>
    <x v="1"/>
    <x v="13"/>
    <n v="2873356"/>
    <n v="12676572"/>
  </r>
  <r>
    <x v="1"/>
    <x v="1"/>
    <x v="1"/>
    <x v="24"/>
    <n v="13788552"/>
    <n v="32766344"/>
  </r>
  <r>
    <x v="1"/>
    <x v="1"/>
    <x v="1"/>
    <x v="25"/>
    <n v="10479300"/>
    <n v="22479788"/>
  </r>
  <r>
    <x v="1"/>
    <x v="1"/>
    <x v="1"/>
    <x v="26"/>
    <n v="8958111"/>
    <n v="24169997"/>
  </r>
  <r>
    <x v="1"/>
    <x v="1"/>
    <x v="1"/>
    <x v="27"/>
    <n v="11119800"/>
    <n v="22239600"/>
  </r>
  <r>
    <x v="1"/>
    <x v="1"/>
    <x v="1"/>
    <x v="28"/>
    <n v="8451048"/>
    <n v="16902096"/>
  </r>
  <r>
    <x v="2"/>
    <x v="2"/>
    <x v="2"/>
    <x v="29"/>
    <n v="13690698"/>
    <n v="13690698"/>
  </r>
  <r>
    <x v="2"/>
    <x v="2"/>
    <x v="2"/>
    <x v="30"/>
    <n v="18236472"/>
    <n v="18236472"/>
  </r>
  <r>
    <x v="2"/>
    <x v="2"/>
    <x v="2"/>
    <x v="31"/>
    <n v="7561464"/>
    <n v="7561464"/>
  </r>
  <r>
    <x v="2"/>
    <x v="2"/>
    <x v="2"/>
    <x v="32"/>
    <n v="20756960"/>
    <n v="20756960"/>
  </r>
  <r>
    <x v="2"/>
    <x v="2"/>
    <x v="2"/>
    <x v="33"/>
    <n v="15122928"/>
    <n v="15122928"/>
  </r>
  <r>
    <x v="3"/>
    <x v="3"/>
    <x v="3"/>
    <x v="34"/>
    <n v="15182234"/>
    <n v="32641802"/>
  </r>
  <r>
    <x v="4"/>
    <x v="4"/>
    <x v="4"/>
    <x v="35"/>
    <n v="19274320"/>
    <n v="38548640"/>
  </r>
  <r>
    <x v="4"/>
    <x v="4"/>
    <x v="4"/>
    <x v="36"/>
    <n v="14826400"/>
    <n v="29652800"/>
  </r>
  <r>
    <x v="4"/>
    <x v="4"/>
    <x v="4"/>
    <x v="37"/>
    <n v="10675008"/>
    <n v="21350016"/>
  </r>
  <r>
    <x v="5"/>
    <x v="5"/>
    <x v="5"/>
    <x v="38"/>
    <n v="26214282"/>
    <n v="262142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L41:O48" firstHeaderRow="1" firstDataRow="1" firstDataCol="3"/>
  <pivotFields count="6">
    <pivotField axis="axisRow" outline="0" showAll="0" defaultSubtotal="0">
      <items count="6">
        <item x="0"/>
        <item x="1"/>
        <item x="2"/>
        <item x="3"/>
        <item x="4"/>
        <item x="5"/>
      </items>
      <extLst>
        <ext xmlns:x14="http://schemas.microsoft.com/office/spreadsheetml/2009/9/main" uri="{2946ED86-A175-432a-8AC1-64E0C546D7DE}">
          <x14:pivotField fillDownLabels="1"/>
        </ext>
      </extLst>
    </pivotField>
    <pivotField axis="axisRow" outline="0" showAll="0" defaultSubtotal="0">
      <items count="6">
        <item x="0"/>
        <item x="1"/>
        <item x="3"/>
        <item x="5"/>
        <item x="2"/>
        <item x="4"/>
      </items>
      <extLst>
        <ext xmlns:x14="http://schemas.microsoft.com/office/spreadsheetml/2009/9/main" uri="{2946ED86-A175-432a-8AC1-64E0C546D7DE}">
          <x14:pivotField fillDownLabels="1"/>
        </ext>
      </extLst>
    </pivotField>
    <pivotField axis="axisRow" outline="0" showAll="0" defaultSubtotal="0">
      <items count="6">
        <item x="5"/>
        <item x="0"/>
        <item x="2"/>
        <item x="1"/>
        <item x="3"/>
        <item x="4"/>
      </items>
      <extLst>
        <ext xmlns:x14="http://schemas.microsoft.com/office/spreadsheetml/2009/9/main" uri="{2946ED86-A175-432a-8AC1-64E0C546D7DE}">
          <x14:pivotField fillDownLabels="1"/>
        </ext>
      </extLst>
    </pivotField>
    <pivotField showAll="0">
      <items count="40">
        <item x="0"/>
        <item x="34"/>
        <item x="1"/>
        <item x="19"/>
        <item x="20"/>
        <item x="2"/>
        <item x="21"/>
        <item x="3"/>
        <item x="29"/>
        <item x="35"/>
        <item x="22"/>
        <item x="4"/>
        <item x="5"/>
        <item x="6"/>
        <item x="7"/>
        <item x="36"/>
        <item x="23"/>
        <item x="8"/>
        <item x="9"/>
        <item x="10"/>
        <item x="11"/>
        <item x="30"/>
        <item x="31"/>
        <item x="12"/>
        <item x="13"/>
        <item x="14"/>
        <item x="24"/>
        <item x="15"/>
        <item x="38"/>
        <item x="32"/>
        <item x="33"/>
        <item x="16"/>
        <item x="17"/>
        <item x="37"/>
        <item x="25"/>
        <item x="26"/>
        <item x="18"/>
        <item x="27"/>
        <item x="28"/>
        <item t="default"/>
      </items>
    </pivotField>
    <pivotField numFmtId="41" showAll="0"/>
    <pivotField dataField="1" numFmtId="41" showAll="0"/>
  </pivotFields>
  <rowFields count="3">
    <field x="0"/>
    <field x="2"/>
    <field x="1"/>
  </rowFields>
  <rowItems count="7">
    <i>
      <x/>
      <x v="1"/>
      <x/>
    </i>
    <i>
      <x v="1"/>
      <x v="3"/>
      <x v="1"/>
    </i>
    <i>
      <x v="2"/>
      <x v="2"/>
      <x v="4"/>
    </i>
    <i>
      <x v="3"/>
      <x v="4"/>
      <x v="2"/>
    </i>
    <i>
      <x v="4"/>
      <x v="5"/>
      <x v="5"/>
    </i>
    <i>
      <x v="5"/>
      <x/>
      <x v="3"/>
    </i>
    <i t="grand">
      <x/>
    </i>
  </rowItems>
  <colItems count="1">
    <i/>
  </colItems>
  <dataFields count="1">
    <dataField name="Suma de Suma de TOTAL" fld="5" baseField="0" baseItem="0"/>
  </dataFields>
  <formats count="42">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field="2" type="button" dataOnly="0" labelOnly="1" outline="0" axis="axisRow" fieldPosition="1"/>
    </format>
    <format dxfId="37">
      <pivotArea field="1" type="button" dataOnly="0" labelOnly="1" outline="0" axis="axisRow" fieldPosition="2"/>
    </format>
    <format dxfId="36">
      <pivotArea dataOnly="0" labelOnly="1" outline="0" axis="axisValues" fieldPosition="0"/>
    </format>
    <format dxfId="35">
      <pivotArea dataOnly="0" labelOnly="1" fieldPosition="0">
        <references count="1">
          <reference field="0" count="0"/>
        </references>
      </pivotArea>
    </format>
    <format dxfId="34">
      <pivotArea dataOnly="0" labelOnly="1" grandRow="1" outline="0" fieldPosition="0"/>
    </format>
    <format dxfId="33">
      <pivotArea dataOnly="0" labelOnly="1" fieldPosition="0">
        <references count="2">
          <reference field="0" count="1" selected="0">
            <x v="0"/>
          </reference>
          <reference field="2" count="1">
            <x v="1"/>
          </reference>
        </references>
      </pivotArea>
    </format>
    <format dxfId="32">
      <pivotArea dataOnly="0" labelOnly="1" fieldPosition="0">
        <references count="2">
          <reference field="0" count="1" selected="0">
            <x v="1"/>
          </reference>
          <reference field="2" count="1">
            <x v="3"/>
          </reference>
        </references>
      </pivotArea>
    </format>
    <format dxfId="31">
      <pivotArea dataOnly="0" labelOnly="1" fieldPosition="0">
        <references count="2">
          <reference field="0" count="1" selected="0">
            <x v="2"/>
          </reference>
          <reference field="2" count="1">
            <x v="2"/>
          </reference>
        </references>
      </pivotArea>
    </format>
    <format dxfId="30">
      <pivotArea dataOnly="0" labelOnly="1" fieldPosition="0">
        <references count="2">
          <reference field="0" count="1" selected="0">
            <x v="3"/>
          </reference>
          <reference field="2" count="1">
            <x v="4"/>
          </reference>
        </references>
      </pivotArea>
    </format>
    <format dxfId="29">
      <pivotArea dataOnly="0" labelOnly="1" fieldPosition="0">
        <references count="2">
          <reference field="0" count="1" selected="0">
            <x v="4"/>
          </reference>
          <reference field="2" count="1">
            <x v="5"/>
          </reference>
        </references>
      </pivotArea>
    </format>
    <format dxfId="28">
      <pivotArea dataOnly="0" labelOnly="1" fieldPosition="0">
        <references count="2">
          <reference field="0" count="1" selected="0">
            <x v="5"/>
          </reference>
          <reference field="2" count="1">
            <x v="0"/>
          </reference>
        </references>
      </pivotArea>
    </format>
    <format dxfId="27">
      <pivotArea dataOnly="0" labelOnly="1" fieldPosition="0">
        <references count="3">
          <reference field="0" count="1" selected="0">
            <x v="0"/>
          </reference>
          <reference field="1" count="1">
            <x v="0"/>
          </reference>
          <reference field="2" count="1" selected="0">
            <x v="1"/>
          </reference>
        </references>
      </pivotArea>
    </format>
    <format dxfId="26">
      <pivotArea dataOnly="0" labelOnly="1" fieldPosition="0">
        <references count="3">
          <reference field="0" count="1" selected="0">
            <x v="1"/>
          </reference>
          <reference field="1" count="1">
            <x v="1"/>
          </reference>
          <reference field="2" count="1" selected="0">
            <x v="3"/>
          </reference>
        </references>
      </pivotArea>
    </format>
    <format dxfId="25">
      <pivotArea dataOnly="0" labelOnly="1" fieldPosition="0">
        <references count="3">
          <reference field="0" count="1" selected="0">
            <x v="2"/>
          </reference>
          <reference field="1" count="1">
            <x v="4"/>
          </reference>
          <reference field="2" count="1" selected="0">
            <x v="2"/>
          </reference>
        </references>
      </pivotArea>
    </format>
    <format dxfId="24">
      <pivotArea dataOnly="0" labelOnly="1" fieldPosition="0">
        <references count="3">
          <reference field="0" count="1" selected="0">
            <x v="3"/>
          </reference>
          <reference field="1" count="1">
            <x v="2"/>
          </reference>
          <reference field="2" count="1" selected="0">
            <x v="4"/>
          </reference>
        </references>
      </pivotArea>
    </format>
    <format dxfId="23">
      <pivotArea dataOnly="0" labelOnly="1" fieldPosition="0">
        <references count="3">
          <reference field="0" count="1" selected="0">
            <x v="4"/>
          </reference>
          <reference field="1" count="1">
            <x v="5"/>
          </reference>
          <reference field="2" count="1" selected="0">
            <x v="5"/>
          </reference>
        </references>
      </pivotArea>
    </format>
    <format dxfId="22">
      <pivotArea dataOnly="0" labelOnly="1" fieldPosition="0">
        <references count="3">
          <reference field="0" count="1" selected="0">
            <x v="5"/>
          </reference>
          <reference field="1" count="1">
            <x v="3"/>
          </reference>
          <reference field="2" count="1" selected="0">
            <x v="0"/>
          </reference>
        </references>
      </pivotArea>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field="2" type="button" dataOnly="0" labelOnly="1" outline="0" axis="axisRow" fieldPosition="1"/>
    </format>
    <format dxfId="16">
      <pivotArea field="1" type="button" dataOnly="0" labelOnly="1" outline="0" axis="axisRow" fieldPosition="2"/>
    </format>
    <format dxfId="15">
      <pivotArea dataOnly="0" labelOnly="1" outline="0" axis="axisValues"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2">
          <reference field="0" count="1" selected="0">
            <x v="0"/>
          </reference>
          <reference field="2" count="1">
            <x v="1"/>
          </reference>
        </references>
      </pivotArea>
    </format>
    <format dxfId="11">
      <pivotArea dataOnly="0" labelOnly="1" fieldPosition="0">
        <references count="2">
          <reference field="0" count="1" selected="0">
            <x v="1"/>
          </reference>
          <reference field="2" count="1">
            <x v="3"/>
          </reference>
        </references>
      </pivotArea>
    </format>
    <format dxfId="10">
      <pivotArea dataOnly="0" labelOnly="1" fieldPosition="0">
        <references count="2">
          <reference field="0" count="1" selected="0">
            <x v="2"/>
          </reference>
          <reference field="2" count="1">
            <x v="2"/>
          </reference>
        </references>
      </pivotArea>
    </format>
    <format dxfId="9">
      <pivotArea dataOnly="0" labelOnly="1" fieldPosition="0">
        <references count="2">
          <reference field="0" count="1" selected="0">
            <x v="3"/>
          </reference>
          <reference field="2" count="1">
            <x v="4"/>
          </reference>
        </references>
      </pivotArea>
    </format>
    <format dxfId="8">
      <pivotArea dataOnly="0" labelOnly="1" fieldPosition="0">
        <references count="2">
          <reference field="0" count="1" selected="0">
            <x v="4"/>
          </reference>
          <reference field="2" count="1">
            <x v="5"/>
          </reference>
        </references>
      </pivotArea>
    </format>
    <format dxfId="7">
      <pivotArea dataOnly="0" labelOnly="1" fieldPosition="0">
        <references count="2">
          <reference field="0" count="1" selected="0">
            <x v="5"/>
          </reference>
          <reference field="2" count="1">
            <x v="0"/>
          </reference>
        </references>
      </pivotArea>
    </format>
    <format dxfId="6">
      <pivotArea dataOnly="0" labelOnly="1" fieldPosition="0">
        <references count="3">
          <reference field="0" count="1" selected="0">
            <x v="0"/>
          </reference>
          <reference field="1" count="1">
            <x v="0"/>
          </reference>
          <reference field="2" count="1" selected="0">
            <x v="1"/>
          </reference>
        </references>
      </pivotArea>
    </format>
    <format dxfId="5">
      <pivotArea dataOnly="0" labelOnly="1" fieldPosition="0">
        <references count="3">
          <reference field="0" count="1" selected="0">
            <x v="1"/>
          </reference>
          <reference field="1" count="1">
            <x v="1"/>
          </reference>
          <reference field="2" count="1" selected="0">
            <x v="3"/>
          </reference>
        </references>
      </pivotArea>
    </format>
    <format dxfId="4">
      <pivotArea dataOnly="0" labelOnly="1" fieldPosition="0">
        <references count="3">
          <reference field="0" count="1" selected="0">
            <x v="2"/>
          </reference>
          <reference field="1" count="1">
            <x v="4"/>
          </reference>
          <reference field="2" count="1" selected="0">
            <x v="2"/>
          </reference>
        </references>
      </pivotArea>
    </format>
    <format dxfId="3">
      <pivotArea dataOnly="0" labelOnly="1" fieldPosition="0">
        <references count="3">
          <reference field="0" count="1" selected="0">
            <x v="3"/>
          </reference>
          <reference field="1" count="1">
            <x v="2"/>
          </reference>
          <reference field="2" count="1" selected="0">
            <x v="4"/>
          </reference>
        </references>
      </pivotArea>
    </format>
    <format dxfId="2">
      <pivotArea dataOnly="0" labelOnly="1" fieldPosition="0">
        <references count="3">
          <reference field="0" count="1" selected="0">
            <x v="4"/>
          </reference>
          <reference field="1" count="1">
            <x v="5"/>
          </reference>
          <reference field="2" count="1" selected="0">
            <x v="5"/>
          </reference>
        </references>
      </pivotArea>
    </format>
    <format dxfId="1">
      <pivotArea dataOnly="0" labelOnly="1" fieldPosition="0">
        <references count="3">
          <reference field="0" count="1" selected="0">
            <x v="5"/>
          </reference>
          <reference field="1" count="1">
            <x v="3"/>
          </reference>
          <reference field="2" count="1" selected="0">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direcci&#243;n@onglacasona.cl" TargetMode="External"/><Relationship Id="rId112" Type="http://schemas.openxmlformats.org/officeDocument/2006/relationships/hyperlink" Target="mailto:sacuna@mlonquimay.cl" TargetMode="External"/><Relationship Id="rId16" Type="http://schemas.openxmlformats.org/officeDocument/2006/relationships/hyperlink" Target="mailto:info@grada.cl" TargetMode="External"/><Relationship Id="rId107" Type="http://schemas.openxmlformats.org/officeDocument/2006/relationships/hyperlink" Target="mailto:martacoyopay@gmail.com"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fernando.gomez@gmail.com" TargetMode="External"/><Relationship Id="rId102" Type="http://schemas.openxmlformats.org/officeDocument/2006/relationships/hyperlink" Target="mailto:info@muniquellon.cl" TargetMode="External"/><Relationship Id="rId110" Type="http://schemas.openxmlformats.org/officeDocument/2006/relationships/hyperlink" Target="mailto:patricialarrea@achnu.cl" TargetMode="External"/><Relationship Id="rId115" Type="http://schemas.openxmlformats.org/officeDocument/2006/relationships/printerSettings" Target="../printerSettings/printerSettings2.bin"/><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tora@fundacionlauravicuna.cl" TargetMode="External"/><Relationship Id="rId95" Type="http://schemas.openxmlformats.org/officeDocument/2006/relationships/hyperlink" Target="mailto:aspautquintaregi&#243;n@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jvelasquezt@ongsurcos.cl" TargetMode="External"/><Relationship Id="rId105" Type="http://schemas.openxmlformats.org/officeDocument/2006/relationships/hyperlink" Target="mailto:hogarbernarditaserrano@gmail.com" TargetMode="External"/><Relationship Id="rId113" Type="http://schemas.openxmlformats.org/officeDocument/2006/relationships/hyperlink" Target="mailto:info@ongcidets.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director.mesp@gmail.com" TargetMode="External"/><Relationship Id="rId98" Type="http://schemas.openxmlformats.org/officeDocument/2006/relationships/hyperlink" Target="mailto:huidif.esc.hog@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casaenjambrefundacion@gmail.com" TargetMode="External"/><Relationship Id="rId108" Type="http://schemas.openxmlformats.org/officeDocument/2006/relationships/hyperlink" Target="mailto:ongrecordis@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Roberto.sanchez.arriaza@gmail.com" TargetMode="External"/><Relationship Id="rId91" Type="http://schemas.openxmlformats.org/officeDocument/2006/relationships/hyperlink" Target="mailto:sanfelipe@episcopado.cl" TargetMode="External"/><Relationship Id="rId96" Type="http://schemas.openxmlformats.org/officeDocument/2006/relationships/hyperlink" Target="mailto:secretaria@corpocas.cl" TargetMode="External"/><Relationship Id="rId111" Type="http://schemas.openxmlformats.org/officeDocument/2006/relationships/hyperlink" Target="mailto:contacto@ongtumeayudasacrecer.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contacto@vallenar.cl" TargetMode="External"/><Relationship Id="rId114" Type="http://schemas.openxmlformats.org/officeDocument/2006/relationships/hyperlink" Target="mailto:adolfo.farias@ongrenuevo.cl"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hogarquillahua@yahoo.es" TargetMode="External"/><Relationship Id="rId99" Type="http://schemas.openxmlformats.org/officeDocument/2006/relationships/hyperlink" Target="mailto:corporaci&#243;n.patagoniarenace@gmail.com" TargetMode="External"/><Relationship Id="rId101" Type="http://schemas.openxmlformats.org/officeDocument/2006/relationships/hyperlink" Target="mailto:ppfmicaeliano@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mcastro@soldeatacamaong.cl"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corporacioncrateduc@gmail.com" TargetMode="External"/><Relationship Id="rId104" Type="http://schemas.openxmlformats.org/officeDocument/2006/relationships/hyperlink" Target="mailto:corporaci&#243;n.huga@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info@juegatela.cl"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ogarbernarditaserrano@gmail.com"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6"/>
  <sheetViews>
    <sheetView tabSelected="1" zoomScaleNormal="100" workbookViewId="0">
      <pane ySplit="6" topLeftCell="A1028" activePane="bottomLeft" state="frozen"/>
      <selection pane="bottomLeft" activeCell="C1036" sqref="C1036"/>
    </sheetView>
  </sheetViews>
  <sheetFormatPr baseColWidth="10" defaultRowHeight="12.75" x14ac:dyDescent="0.2"/>
  <cols>
    <col min="1" max="1" width="66.42578125" style="13" customWidth="1"/>
    <col min="2" max="2" width="12.140625" style="14" bestFit="1" customWidth="1"/>
    <col min="3" max="3" width="23.42578125" style="10" customWidth="1"/>
    <col min="4" max="4" width="23.140625" style="10" customWidth="1"/>
    <col min="5" max="5" width="22.85546875" style="10" customWidth="1"/>
    <col min="6" max="6" width="21.7109375" style="10" customWidth="1"/>
    <col min="7" max="7" width="21.5703125" style="10" customWidth="1"/>
    <col min="8" max="8" width="21.140625" style="10" customWidth="1"/>
    <col min="9" max="9" width="20.42578125" style="10" customWidth="1"/>
    <col min="10" max="11" width="19.28515625" style="10" customWidth="1"/>
    <col min="12" max="12" width="6" style="10" bestFit="1" customWidth="1"/>
    <col min="13" max="13" width="14.5703125" style="10" customWidth="1"/>
    <col min="14" max="14" width="17.28515625" style="96" customWidth="1"/>
    <col min="15" max="15" width="14" style="10" customWidth="1"/>
    <col min="16" max="16" width="10.85546875" style="11" bestFit="1" customWidth="1"/>
    <col min="17" max="18" width="17.85546875" style="10" customWidth="1"/>
    <col min="19" max="19" width="18" style="12" bestFit="1" customWidth="1"/>
    <col min="20" max="21" width="17.85546875" style="10" customWidth="1"/>
    <col min="22" max="22" width="17.7109375" style="192" bestFit="1" customWidth="1"/>
    <col min="23" max="23" width="15.7109375" style="192" bestFit="1" customWidth="1"/>
    <col min="24" max="24" width="16.28515625" style="12" bestFit="1" customWidth="1"/>
    <col min="25" max="25" width="21.28515625" style="11" bestFit="1" customWidth="1"/>
    <col min="26" max="26" width="31.5703125" style="11" customWidth="1"/>
    <col min="27" max="27" width="20.28515625" style="11" customWidth="1"/>
    <col min="28" max="16384" width="11.42578125" style="10"/>
  </cols>
  <sheetData>
    <row r="1" spans="1:28" s="16" customFormat="1" ht="24.75" customHeight="1" x14ac:dyDescent="0.35">
      <c r="A1" s="97" t="s">
        <v>1</v>
      </c>
      <c r="B1" s="97"/>
      <c r="C1" s="97"/>
      <c r="D1" s="97"/>
      <c r="E1" s="97"/>
      <c r="F1" s="97"/>
      <c r="G1" s="97"/>
      <c r="H1" s="97"/>
      <c r="I1" s="97"/>
      <c r="J1" s="97"/>
      <c r="K1" s="97"/>
      <c r="L1" s="97"/>
      <c r="M1" s="97"/>
      <c r="N1" s="97"/>
      <c r="O1" s="97"/>
      <c r="P1" s="97"/>
      <c r="Q1" s="97"/>
      <c r="R1" s="97"/>
      <c r="S1" s="97"/>
      <c r="T1" s="97"/>
      <c r="U1" s="97"/>
      <c r="V1" s="189"/>
      <c r="W1" s="189"/>
      <c r="X1" s="193"/>
      <c r="Y1" s="97"/>
      <c r="Z1" s="97"/>
      <c r="AA1" s="97"/>
    </row>
    <row r="2" spans="1:28" s="98" customFormat="1" ht="24.75" customHeight="1" x14ac:dyDescent="0.35">
      <c r="A2" s="98" t="s">
        <v>8484</v>
      </c>
      <c r="V2" s="190"/>
      <c r="W2" s="190"/>
      <c r="X2" s="194"/>
    </row>
    <row r="3" spans="1:28" s="98" customFormat="1" ht="24.75" customHeight="1" x14ac:dyDescent="0.35">
      <c r="A3" s="98" t="s">
        <v>8823</v>
      </c>
      <c r="V3" s="190"/>
      <c r="W3" s="190"/>
      <c r="X3" s="194"/>
    </row>
    <row r="4" spans="1:28" s="98" customFormat="1" ht="19.5" x14ac:dyDescent="0.35">
      <c r="A4" s="98" t="s">
        <v>7729</v>
      </c>
      <c r="V4" s="190"/>
      <c r="W4" s="190"/>
      <c r="X4" s="194"/>
    </row>
    <row r="6" spans="1:28" s="8" customFormat="1" ht="44.25" customHeight="1" x14ac:dyDescent="0.2">
      <c r="A6" s="9" t="s">
        <v>2</v>
      </c>
      <c r="B6" s="7" t="s">
        <v>3</v>
      </c>
      <c r="C6" s="15" t="s">
        <v>4</v>
      </c>
      <c r="D6" s="1" t="s">
        <v>5</v>
      </c>
      <c r="E6" s="1" t="s">
        <v>6</v>
      </c>
      <c r="F6" s="1" t="s">
        <v>7</v>
      </c>
      <c r="G6" s="1" t="s">
        <v>8</v>
      </c>
      <c r="H6" s="1" t="s">
        <v>10</v>
      </c>
      <c r="I6" s="1" t="s">
        <v>22</v>
      </c>
      <c r="J6" s="1" t="s">
        <v>9</v>
      </c>
      <c r="K6" s="1" t="s">
        <v>11</v>
      </c>
      <c r="L6" s="1" t="s">
        <v>12</v>
      </c>
      <c r="M6" s="1" t="s">
        <v>13</v>
      </c>
      <c r="N6" s="95" t="s">
        <v>23</v>
      </c>
      <c r="O6" s="1" t="s">
        <v>14</v>
      </c>
      <c r="P6" s="1" t="s">
        <v>0</v>
      </c>
      <c r="Q6" s="1" t="s">
        <v>15</v>
      </c>
      <c r="R6" s="1" t="s">
        <v>16</v>
      </c>
      <c r="S6" s="3" t="s">
        <v>17</v>
      </c>
      <c r="T6" s="1" t="s">
        <v>18</v>
      </c>
      <c r="U6" s="99" t="s">
        <v>8500</v>
      </c>
      <c r="V6" s="5" t="s">
        <v>8825</v>
      </c>
      <c r="W6" s="5" t="s">
        <v>8824</v>
      </c>
      <c r="X6" s="6" t="s">
        <v>19</v>
      </c>
      <c r="Y6" s="4" t="s">
        <v>20</v>
      </c>
      <c r="Z6" s="4" t="s">
        <v>21</v>
      </c>
      <c r="AA6" s="4" t="s">
        <v>7731</v>
      </c>
    </row>
    <row r="7" spans="1:28" ht="24.75" customHeight="1" x14ac:dyDescent="0.2">
      <c r="A7" s="183" t="s">
        <v>4112</v>
      </c>
      <c r="B7" s="184">
        <v>700700003</v>
      </c>
      <c r="C7" s="185" t="s">
        <v>52</v>
      </c>
      <c r="D7" s="185" t="s">
        <v>4113</v>
      </c>
      <c r="E7" s="185" t="s">
        <v>4114</v>
      </c>
      <c r="F7" s="185" t="s">
        <v>4115</v>
      </c>
      <c r="G7" s="185" t="s">
        <v>6851</v>
      </c>
      <c r="H7" s="185" t="s">
        <v>96</v>
      </c>
      <c r="I7" s="185" t="s">
        <v>6852</v>
      </c>
      <c r="J7" s="185" t="s">
        <v>6853</v>
      </c>
      <c r="K7" s="185" t="s">
        <v>6168</v>
      </c>
      <c r="L7" s="185" t="s">
        <v>6105</v>
      </c>
      <c r="M7" s="185" t="s">
        <v>4118</v>
      </c>
      <c r="N7" s="186" t="s">
        <v>4117</v>
      </c>
      <c r="O7" s="185" t="s">
        <v>4116</v>
      </c>
      <c r="P7" s="187">
        <v>0</v>
      </c>
      <c r="Q7" s="185" t="s">
        <v>4119</v>
      </c>
      <c r="R7" s="185" t="s">
        <v>6865</v>
      </c>
      <c r="S7" s="188">
        <v>37970</v>
      </c>
      <c r="T7" s="185">
        <v>150</v>
      </c>
      <c r="U7" s="185"/>
      <c r="V7" s="191">
        <v>2959453</v>
      </c>
      <c r="W7" s="191">
        <v>173770265</v>
      </c>
      <c r="X7" s="195">
        <v>44347</v>
      </c>
      <c r="Y7" s="188" t="s">
        <v>7732</v>
      </c>
      <c r="Z7" s="187" t="s">
        <v>7733</v>
      </c>
      <c r="AA7" s="187" t="s">
        <v>7734</v>
      </c>
      <c r="AB7" s="11"/>
    </row>
    <row r="8" spans="1:28" ht="24.75" customHeight="1" x14ac:dyDescent="0.2">
      <c r="A8" s="183" t="s">
        <v>7513</v>
      </c>
      <c r="B8" s="184">
        <v>704164009</v>
      </c>
      <c r="C8" s="185" t="s">
        <v>52</v>
      </c>
      <c r="D8" s="185" t="s">
        <v>175</v>
      </c>
      <c r="E8" s="185" t="s">
        <v>7514</v>
      </c>
      <c r="F8" s="185" t="s">
        <v>175</v>
      </c>
      <c r="G8" s="185" t="s">
        <v>7515</v>
      </c>
      <c r="H8" s="185" t="s">
        <v>6529</v>
      </c>
      <c r="I8" s="185" t="s">
        <v>7516</v>
      </c>
      <c r="J8" s="185" t="s">
        <v>176</v>
      </c>
      <c r="K8" s="185" t="s">
        <v>178</v>
      </c>
      <c r="L8" s="185" t="s">
        <v>891</v>
      </c>
      <c r="M8" s="185" t="s">
        <v>179</v>
      </c>
      <c r="N8" s="186" t="s">
        <v>177</v>
      </c>
      <c r="O8" s="185">
        <v>0</v>
      </c>
      <c r="P8" s="187">
        <v>0</v>
      </c>
      <c r="Q8" s="185" t="s">
        <v>76</v>
      </c>
      <c r="R8" s="185" t="s">
        <v>7105</v>
      </c>
      <c r="S8" s="188">
        <v>37970</v>
      </c>
      <c r="T8" s="185">
        <v>225</v>
      </c>
      <c r="U8" s="185"/>
      <c r="V8" s="191">
        <v>7291002</v>
      </c>
      <c r="W8" s="191">
        <v>39189140</v>
      </c>
      <c r="X8" s="195">
        <v>44347</v>
      </c>
      <c r="Y8" s="188" t="s">
        <v>7732</v>
      </c>
      <c r="Z8" s="187" t="s">
        <v>7733</v>
      </c>
      <c r="AA8" s="187" t="s">
        <v>7735</v>
      </c>
      <c r="AB8" s="11"/>
    </row>
    <row r="9" spans="1:28" ht="24.75" customHeight="1" x14ac:dyDescent="0.2">
      <c r="A9" s="183" t="s">
        <v>7513</v>
      </c>
      <c r="B9" s="184">
        <v>704164009</v>
      </c>
      <c r="C9" s="185" t="s">
        <v>52</v>
      </c>
      <c r="D9" s="185" t="s">
        <v>175</v>
      </c>
      <c r="E9" s="185" t="s">
        <v>7514</v>
      </c>
      <c r="F9" s="185" t="s">
        <v>175</v>
      </c>
      <c r="G9" s="185" t="s">
        <v>7515</v>
      </c>
      <c r="H9" s="185" t="s">
        <v>6529</v>
      </c>
      <c r="I9" s="185" t="s">
        <v>7516</v>
      </c>
      <c r="J9" s="185" t="s">
        <v>176</v>
      </c>
      <c r="K9" s="185" t="s">
        <v>178</v>
      </c>
      <c r="L9" s="185" t="s">
        <v>891</v>
      </c>
      <c r="M9" s="185" t="s">
        <v>179</v>
      </c>
      <c r="N9" s="186" t="s">
        <v>177</v>
      </c>
      <c r="O9" s="185">
        <v>0</v>
      </c>
      <c r="P9" s="187">
        <v>0</v>
      </c>
      <c r="Q9" s="185" t="s">
        <v>76</v>
      </c>
      <c r="R9" s="185" t="s">
        <v>7105</v>
      </c>
      <c r="S9" s="188">
        <v>37970</v>
      </c>
      <c r="T9" s="185">
        <v>225</v>
      </c>
      <c r="U9" s="185"/>
      <c r="V9" s="191">
        <v>3766429</v>
      </c>
      <c r="W9" s="191">
        <v>19466358</v>
      </c>
      <c r="X9" s="195">
        <v>44347</v>
      </c>
      <c r="Y9" s="188" t="s">
        <v>7732</v>
      </c>
      <c r="Z9" s="187" t="s">
        <v>7733</v>
      </c>
      <c r="AA9" s="187" t="s">
        <v>7736</v>
      </c>
      <c r="AB9" s="11"/>
    </row>
    <row r="10" spans="1:28" ht="24.75" customHeight="1" x14ac:dyDescent="0.2">
      <c r="A10" s="183" t="s">
        <v>198</v>
      </c>
      <c r="B10" s="184">
        <v>818329008</v>
      </c>
      <c r="C10" s="185" t="s">
        <v>78</v>
      </c>
      <c r="D10" s="185" t="s">
        <v>199</v>
      </c>
      <c r="E10" s="185" t="s">
        <v>7458</v>
      </c>
      <c r="F10" s="185" t="s">
        <v>200</v>
      </c>
      <c r="G10" s="185" t="s">
        <v>6672</v>
      </c>
      <c r="H10" s="185" t="s">
        <v>201</v>
      </c>
      <c r="I10" s="185" t="s">
        <v>7459</v>
      </c>
      <c r="J10" s="185" t="s">
        <v>6673</v>
      </c>
      <c r="K10" s="185" t="s">
        <v>6671</v>
      </c>
      <c r="L10" s="185" t="s">
        <v>623</v>
      </c>
      <c r="M10" s="185" t="s">
        <v>202</v>
      </c>
      <c r="N10" s="186" t="s">
        <v>203</v>
      </c>
      <c r="O10" s="185" t="s">
        <v>204</v>
      </c>
      <c r="P10" s="187">
        <v>0</v>
      </c>
      <c r="Q10" s="185">
        <v>93401</v>
      </c>
      <c r="R10" s="185" t="s">
        <v>7453</v>
      </c>
      <c r="S10" s="188">
        <v>37970</v>
      </c>
      <c r="T10" s="185">
        <v>250</v>
      </c>
      <c r="U10" s="185"/>
      <c r="V10" s="191">
        <v>4878920</v>
      </c>
      <c r="W10" s="191">
        <v>25760698</v>
      </c>
      <c r="X10" s="195">
        <v>44347</v>
      </c>
      <c r="Y10" s="188" t="s">
        <v>7732</v>
      </c>
      <c r="Z10" s="187" t="s">
        <v>7733</v>
      </c>
      <c r="AA10" s="187" t="s">
        <v>7737</v>
      </c>
      <c r="AB10" s="11"/>
    </row>
    <row r="11" spans="1:28" ht="24.75" customHeight="1" x14ac:dyDescent="0.2">
      <c r="A11" s="183" t="s">
        <v>198</v>
      </c>
      <c r="B11" s="184">
        <v>818329008</v>
      </c>
      <c r="C11" s="185" t="s">
        <v>78</v>
      </c>
      <c r="D11" s="185" t="s">
        <v>199</v>
      </c>
      <c r="E11" s="185" t="s">
        <v>7458</v>
      </c>
      <c r="F11" s="185" t="s">
        <v>200</v>
      </c>
      <c r="G11" s="185" t="s">
        <v>6672</v>
      </c>
      <c r="H11" s="185" t="s">
        <v>201</v>
      </c>
      <c r="I11" s="185" t="s">
        <v>7459</v>
      </c>
      <c r="J11" s="185" t="s">
        <v>6673</v>
      </c>
      <c r="K11" s="185" t="s">
        <v>6671</v>
      </c>
      <c r="L11" s="185" t="s">
        <v>623</v>
      </c>
      <c r="M11" s="185" t="s">
        <v>202</v>
      </c>
      <c r="N11" s="186" t="s">
        <v>203</v>
      </c>
      <c r="O11" s="185" t="s">
        <v>204</v>
      </c>
      <c r="P11" s="187">
        <v>0</v>
      </c>
      <c r="Q11" s="185">
        <v>93401</v>
      </c>
      <c r="R11" s="185" t="s">
        <v>7453</v>
      </c>
      <c r="S11" s="188">
        <v>37970</v>
      </c>
      <c r="T11" s="185">
        <v>250</v>
      </c>
      <c r="U11" s="185"/>
      <c r="V11" s="191">
        <v>16248682</v>
      </c>
      <c r="W11" s="191">
        <v>80942645</v>
      </c>
      <c r="X11" s="195">
        <v>44347</v>
      </c>
      <c r="Y11" s="188" t="s">
        <v>7732</v>
      </c>
      <c r="Z11" s="187" t="s">
        <v>7733</v>
      </c>
      <c r="AA11" s="187" t="s">
        <v>7738</v>
      </c>
      <c r="AB11" s="11"/>
    </row>
    <row r="12" spans="1:28" ht="24.75" customHeight="1" x14ac:dyDescent="0.2">
      <c r="A12" s="183" t="s">
        <v>198</v>
      </c>
      <c r="B12" s="184">
        <v>818329008</v>
      </c>
      <c r="C12" s="185" t="s">
        <v>78</v>
      </c>
      <c r="D12" s="185" t="s">
        <v>199</v>
      </c>
      <c r="E12" s="185" t="s">
        <v>7458</v>
      </c>
      <c r="F12" s="185" t="s">
        <v>200</v>
      </c>
      <c r="G12" s="185" t="s">
        <v>6672</v>
      </c>
      <c r="H12" s="185" t="s">
        <v>201</v>
      </c>
      <c r="I12" s="185" t="s">
        <v>7459</v>
      </c>
      <c r="J12" s="185" t="s">
        <v>6673</v>
      </c>
      <c r="K12" s="185" t="s">
        <v>6671</v>
      </c>
      <c r="L12" s="185" t="s">
        <v>623</v>
      </c>
      <c r="M12" s="185" t="s">
        <v>202</v>
      </c>
      <c r="N12" s="186" t="s">
        <v>203</v>
      </c>
      <c r="O12" s="185" t="s">
        <v>204</v>
      </c>
      <c r="P12" s="187">
        <v>0</v>
      </c>
      <c r="Q12" s="185">
        <v>93401</v>
      </c>
      <c r="R12" s="185" t="s">
        <v>7453</v>
      </c>
      <c r="S12" s="188">
        <v>37970</v>
      </c>
      <c r="T12" s="185">
        <v>250</v>
      </c>
      <c r="U12" s="185"/>
      <c r="V12" s="191">
        <v>796488</v>
      </c>
      <c r="W12" s="191">
        <v>4380684</v>
      </c>
      <c r="X12" s="195">
        <v>44347</v>
      </c>
      <c r="Y12" s="188" t="s">
        <v>7732</v>
      </c>
      <c r="Z12" s="187" t="s">
        <v>7733</v>
      </c>
      <c r="AA12" s="187" t="s">
        <v>7739</v>
      </c>
      <c r="AB12" s="11"/>
    </row>
    <row r="13" spans="1:28" ht="24.75" customHeight="1" x14ac:dyDescent="0.2">
      <c r="A13" s="183" t="s">
        <v>198</v>
      </c>
      <c r="B13" s="184">
        <v>818329008</v>
      </c>
      <c r="C13" s="185" t="s">
        <v>78</v>
      </c>
      <c r="D13" s="185" t="s">
        <v>199</v>
      </c>
      <c r="E13" s="185" t="s">
        <v>7458</v>
      </c>
      <c r="F13" s="185" t="s">
        <v>200</v>
      </c>
      <c r="G13" s="185" t="s">
        <v>6672</v>
      </c>
      <c r="H13" s="185" t="s">
        <v>201</v>
      </c>
      <c r="I13" s="185" t="s">
        <v>7459</v>
      </c>
      <c r="J13" s="185" t="s">
        <v>6673</v>
      </c>
      <c r="K13" s="185" t="s">
        <v>6671</v>
      </c>
      <c r="L13" s="185" t="s">
        <v>623</v>
      </c>
      <c r="M13" s="185" t="s">
        <v>202</v>
      </c>
      <c r="N13" s="186" t="s">
        <v>203</v>
      </c>
      <c r="O13" s="185" t="s">
        <v>204</v>
      </c>
      <c r="P13" s="187">
        <v>0</v>
      </c>
      <c r="Q13" s="185">
        <v>93401</v>
      </c>
      <c r="R13" s="185" t="s">
        <v>7453</v>
      </c>
      <c r="S13" s="188">
        <v>37970</v>
      </c>
      <c r="T13" s="185">
        <v>250</v>
      </c>
      <c r="U13" s="185"/>
      <c r="V13" s="191">
        <v>8314335</v>
      </c>
      <c r="W13" s="191">
        <v>45378956</v>
      </c>
      <c r="X13" s="195">
        <v>44347</v>
      </c>
      <c r="Y13" s="188" t="s">
        <v>7732</v>
      </c>
      <c r="Z13" s="187" t="s">
        <v>7733</v>
      </c>
      <c r="AA13" s="187" t="s">
        <v>7740</v>
      </c>
      <c r="AB13" s="11"/>
    </row>
    <row r="14" spans="1:28" ht="24.75" customHeight="1" x14ac:dyDescent="0.2">
      <c r="A14" s="183" t="s">
        <v>198</v>
      </c>
      <c r="B14" s="184">
        <v>818329008</v>
      </c>
      <c r="C14" s="185" t="s">
        <v>78</v>
      </c>
      <c r="D14" s="185" t="s">
        <v>199</v>
      </c>
      <c r="E14" s="185" t="s">
        <v>7458</v>
      </c>
      <c r="F14" s="185" t="s">
        <v>200</v>
      </c>
      <c r="G14" s="185" t="s">
        <v>6672</v>
      </c>
      <c r="H14" s="185" t="s">
        <v>201</v>
      </c>
      <c r="I14" s="185" t="s">
        <v>7459</v>
      </c>
      <c r="J14" s="185" t="s">
        <v>6673</v>
      </c>
      <c r="K14" s="185" t="s">
        <v>6671</v>
      </c>
      <c r="L14" s="185" t="s">
        <v>623</v>
      </c>
      <c r="M14" s="185" t="s">
        <v>202</v>
      </c>
      <c r="N14" s="186" t="s">
        <v>203</v>
      </c>
      <c r="O14" s="185" t="s">
        <v>204</v>
      </c>
      <c r="P14" s="187">
        <v>0</v>
      </c>
      <c r="Q14" s="185">
        <v>93401</v>
      </c>
      <c r="R14" s="185" t="s">
        <v>7453</v>
      </c>
      <c r="S14" s="188">
        <v>37970</v>
      </c>
      <c r="T14" s="185">
        <v>250</v>
      </c>
      <c r="U14" s="185"/>
      <c r="V14" s="191">
        <v>69316351</v>
      </c>
      <c r="W14" s="191">
        <v>350094534</v>
      </c>
      <c r="X14" s="195">
        <v>44347</v>
      </c>
      <c r="Y14" s="188" t="s">
        <v>7732</v>
      </c>
      <c r="Z14" s="187" t="s">
        <v>7733</v>
      </c>
      <c r="AA14" s="187" t="s">
        <v>7741</v>
      </c>
      <c r="AB14" s="11"/>
    </row>
    <row r="15" spans="1:28" ht="24.75" customHeight="1" x14ac:dyDescent="0.2">
      <c r="A15" s="183" t="s">
        <v>198</v>
      </c>
      <c r="B15" s="184">
        <v>818329008</v>
      </c>
      <c r="C15" s="185" t="s">
        <v>78</v>
      </c>
      <c r="D15" s="185" t="s">
        <v>199</v>
      </c>
      <c r="E15" s="185" t="s">
        <v>7458</v>
      </c>
      <c r="F15" s="185" t="s">
        <v>200</v>
      </c>
      <c r="G15" s="185" t="s">
        <v>6672</v>
      </c>
      <c r="H15" s="185" t="s">
        <v>201</v>
      </c>
      <c r="I15" s="185" t="s">
        <v>7459</v>
      </c>
      <c r="J15" s="185" t="s">
        <v>6673</v>
      </c>
      <c r="K15" s="185" t="s">
        <v>6671</v>
      </c>
      <c r="L15" s="185" t="s">
        <v>623</v>
      </c>
      <c r="M15" s="185" t="s">
        <v>202</v>
      </c>
      <c r="N15" s="186" t="s">
        <v>203</v>
      </c>
      <c r="O15" s="185" t="s">
        <v>204</v>
      </c>
      <c r="P15" s="187">
        <v>0</v>
      </c>
      <c r="Q15" s="185">
        <v>93401</v>
      </c>
      <c r="R15" s="185" t="s">
        <v>7453</v>
      </c>
      <c r="S15" s="188">
        <v>37970</v>
      </c>
      <c r="T15" s="185">
        <v>250</v>
      </c>
      <c r="U15" s="185"/>
      <c r="V15" s="191">
        <v>38808964</v>
      </c>
      <c r="W15" s="191">
        <v>181528925</v>
      </c>
      <c r="X15" s="195">
        <v>44347</v>
      </c>
      <c r="Y15" s="188" t="s">
        <v>7732</v>
      </c>
      <c r="Z15" s="187" t="s">
        <v>7733</v>
      </c>
      <c r="AA15" s="187" t="s">
        <v>7742</v>
      </c>
      <c r="AB15" s="11"/>
    </row>
    <row r="16" spans="1:28" ht="24.75" customHeight="1" x14ac:dyDescent="0.2">
      <c r="A16" s="183" t="s">
        <v>168</v>
      </c>
      <c r="B16" s="184">
        <v>700134407</v>
      </c>
      <c r="C16" s="185" t="s">
        <v>78</v>
      </c>
      <c r="D16" s="185" t="s">
        <v>169</v>
      </c>
      <c r="E16" s="185" t="s">
        <v>6526</v>
      </c>
      <c r="F16" s="185" t="s">
        <v>170</v>
      </c>
      <c r="G16" s="185" t="s">
        <v>6527</v>
      </c>
      <c r="H16" s="185" t="s">
        <v>7140</v>
      </c>
      <c r="I16" s="185" t="s">
        <v>6528</v>
      </c>
      <c r="J16" s="185" t="s">
        <v>171</v>
      </c>
      <c r="K16" s="185" t="s">
        <v>172</v>
      </c>
      <c r="L16" s="185" t="s">
        <v>623</v>
      </c>
      <c r="M16" s="185" t="s">
        <v>202</v>
      </c>
      <c r="N16" s="186" t="s">
        <v>174</v>
      </c>
      <c r="O16" s="185" t="s">
        <v>173</v>
      </c>
      <c r="P16" s="187">
        <v>0</v>
      </c>
      <c r="Q16" s="185">
        <v>93401</v>
      </c>
      <c r="R16" s="185" t="s">
        <v>7141</v>
      </c>
      <c r="S16" s="188">
        <v>37970</v>
      </c>
      <c r="T16" s="185">
        <v>400</v>
      </c>
      <c r="U16" s="185"/>
      <c r="V16" s="191">
        <v>29725553</v>
      </c>
      <c r="W16" s="191">
        <v>131214614</v>
      </c>
      <c r="X16" s="195">
        <v>44347</v>
      </c>
      <c r="Y16" s="188" t="s">
        <v>7732</v>
      </c>
      <c r="Z16" s="187" t="s">
        <v>7733</v>
      </c>
      <c r="AA16" s="187" t="s">
        <v>7741</v>
      </c>
      <c r="AB16" s="11"/>
    </row>
    <row r="17" spans="1:28" ht="24.75" customHeight="1" x14ac:dyDescent="0.2">
      <c r="A17" s="183" t="s">
        <v>293</v>
      </c>
      <c r="B17" s="184">
        <v>700006700</v>
      </c>
      <c r="C17" s="185" t="s">
        <v>294</v>
      </c>
      <c r="D17" s="185" t="s">
        <v>295</v>
      </c>
      <c r="E17" s="185" t="s">
        <v>27</v>
      </c>
      <c r="F17" s="185" t="s">
        <v>244</v>
      </c>
      <c r="G17" s="185" t="s">
        <v>29</v>
      </c>
      <c r="H17" s="185">
        <v>0</v>
      </c>
      <c r="I17" s="185">
        <v>0</v>
      </c>
      <c r="J17" s="185" t="s">
        <v>7976</v>
      </c>
      <c r="K17" s="185" t="s">
        <v>298</v>
      </c>
      <c r="L17" s="185" t="s">
        <v>49</v>
      </c>
      <c r="M17" s="185" t="s">
        <v>6414</v>
      </c>
      <c r="N17" s="186" t="s">
        <v>297</v>
      </c>
      <c r="O17" s="185" t="s">
        <v>296</v>
      </c>
      <c r="P17" s="187" t="s">
        <v>6415</v>
      </c>
      <c r="Q17" s="185" t="s">
        <v>299</v>
      </c>
      <c r="R17" s="185" t="s">
        <v>6877</v>
      </c>
      <c r="S17" s="188">
        <v>37970</v>
      </c>
      <c r="T17" s="185">
        <v>1050</v>
      </c>
      <c r="U17" s="185"/>
      <c r="V17" s="191">
        <v>41529321</v>
      </c>
      <c r="W17" s="191">
        <v>206684920</v>
      </c>
      <c r="X17" s="195">
        <v>44347</v>
      </c>
      <c r="Y17" s="188" t="s">
        <v>7732</v>
      </c>
      <c r="Z17" s="187" t="s">
        <v>7733</v>
      </c>
      <c r="AA17" s="187" t="s">
        <v>159</v>
      </c>
      <c r="AB17" s="11"/>
    </row>
    <row r="18" spans="1:28" ht="24.75" customHeight="1" x14ac:dyDescent="0.2">
      <c r="A18" s="183" t="s">
        <v>293</v>
      </c>
      <c r="B18" s="184">
        <v>700006700</v>
      </c>
      <c r="C18" s="185" t="s">
        <v>294</v>
      </c>
      <c r="D18" s="185" t="s">
        <v>295</v>
      </c>
      <c r="E18" s="185" t="s">
        <v>27</v>
      </c>
      <c r="F18" s="185" t="s">
        <v>244</v>
      </c>
      <c r="G18" s="185" t="s">
        <v>29</v>
      </c>
      <c r="H18" s="185">
        <v>0</v>
      </c>
      <c r="I18" s="185">
        <v>0</v>
      </c>
      <c r="J18" s="185" t="s">
        <v>7976</v>
      </c>
      <c r="K18" s="185" t="s">
        <v>298</v>
      </c>
      <c r="L18" s="185" t="s">
        <v>49</v>
      </c>
      <c r="M18" s="185" t="s">
        <v>6414</v>
      </c>
      <c r="N18" s="186" t="s">
        <v>297</v>
      </c>
      <c r="O18" s="185" t="s">
        <v>296</v>
      </c>
      <c r="P18" s="187" t="s">
        <v>6415</v>
      </c>
      <c r="Q18" s="185" t="s">
        <v>299</v>
      </c>
      <c r="R18" s="185" t="s">
        <v>6877</v>
      </c>
      <c r="S18" s="188">
        <v>37970</v>
      </c>
      <c r="T18" s="185">
        <v>1050</v>
      </c>
      <c r="U18" s="185"/>
      <c r="V18" s="191">
        <v>25011792</v>
      </c>
      <c r="W18" s="191">
        <v>98443848</v>
      </c>
      <c r="X18" s="195">
        <v>44347</v>
      </c>
      <c r="Y18" s="188" t="s">
        <v>7732</v>
      </c>
      <c r="Z18" s="187" t="s">
        <v>7733</v>
      </c>
      <c r="AA18" s="187" t="s">
        <v>7744</v>
      </c>
      <c r="AB18" s="11"/>
    </row>
    <row r="19" spans="1:28" ht="24.75" customHeight="1" x14ac:dyDescent="0.2">
      <c r="A19" s="183" t="s">
        <v>8744</v>
      </c>
      <c r="B19" s="184">
        <v>706724001</v>
      </c>
      <c r="C19" s="185" t="s">
        <v>242</v>
      </c>
      <c r="D19" s="185" t="s">
        <v>319</v>
      </c>
      <c r="E19" s="185" t="s">
        <v>27</v>
      </c>
      <c r="F19" s="185" t="s">
        <v>244</v>
      </c>
      <c r="G19" s="185" t="s">
        <v>29</v>
      </c>
      <c r="H19" s="185">
        <v>0</v>
      </c>
      <c r="I19" s="185">
        <v>0</v>
      </c>
      <c r="J19" s="185" t="s">
        <v>320</v>
      </c>
      <c r="K19" s="185" t="s">
        <v>321</v>
      </c>
      <c r="L19" s="185" t="s">
        <v>6108</v>
      </c>
      <c r="M19" s="185" t="s">
        <v>323</v>
      </c>
      <c r="N19" s="186" t="s">
        <v>322</v>
      </c>
      <c r="O19" s="185">
        <v>0</v>
      </c>
      <c r="P19" s="187">
        <v>0</v>
      </c>
      <c r="Q19" s="185">
        <v>93910</v>
      </c>
      <c r="R19" s="185" t="s">
        <v>6792</v>
      </c>
      <c r="S19" s="188">
        <v>37970</v>
      </c>
      <c r="T19" s="185">
        <v>1150</v>
      </c>
      <c r="U19" s="185"/>
      <c r="V19" s="191">
        <v>29059281</v>
      </c>
      <c r="W19" s="191">
        <v>142208447</v>
      </c>
      <c r="X19" s="195">
        <v>44347</v>
      </c>
      <c r="Y19" s="188" t="s">
        <v>7732</v>
      </c>
      <c r="Z19" s="187" t="s">
        <v>7733</v>
      </c>
      <c r="AA19" s="187" t="s">
        <v>7745</v>
      </c>
      <c r="AB19" s="11"/>
    </row>
    <row r="20" spans="1:28" ht="24.75" customHeight="1" x14ac:dyDescent="0.2">
      <c r="A20" s="183" t="s">
        <v>241</v>
      </c>
      <c r="B20" s="184">
        <v>702002001</v>
      </c>
      <c r="C20" s="185" t="s">
        <v>242</v>
      </c>
      <c r="D20" s="185" t="s">
        <v>243</v>
      </c>
      <c r="E20" s="185" t="s">
        <v>27</v>
      </c>
      <c r="F20" s="185" t="s">
        <v>244</v>
      </c>
      <c r="G20" s="185" t="s">
        <v>29</v>
      </c>
      <c r="H20" s="185" t="s">
        <v>29</v>
      </c>
      <c r="I20" s="185" t="s">
        <v>29</v>
      </c>
      <c r="J20" s="185" t="s">
        <v>245</v>
      </c>
      <c r="K20" s="185" t="s">
        <v>246</v>
      </c>
      <c r="L20" s="185" t="s">
        <v>49</v>
      </c>
      <c r="M20" s="185" t="s">
        <v>247</v>
      </c>
      <c r="N20" s="186" t="s">
        <v>6413</v>
      </c>
      <c r="O20" s="185" t="s">
        <v>6412</v>
      </c>
      <c r="P20" s="187">
        <v>0</v>
      </c>
      <c r="Q20" s="185" t="s">
        <v>248</v>
      </c>
      <c r="R20" s="185" t="s">
        <v>7604</v>
      </c>
      <c r="S20" s="188">
        <v>37956</v>
      </c>
      <c r="T20" s="185">
        <v>1200</v>
      </c>
      <c r="U20" s="185" t="s">
        <v>8526</v>
      </c>
      <c r="V20" s="191">
        <v>30435668</v>
      </c>
      <c r="W20" s="191">
        <v>133585826</v>
      </c>
      <c r="X20" s="195">
        <v>44347</v>
      </c>
      <c r="Y20" s="188" t="s">
        <v>7732</v>
      </c>
      <c r="Z20" s="187" t="s">
        <v>7733</v>
      </c>
      <c r="AA20" s="187" t="s">
        <v>7746</v>
      </c>
      <c r="AB20" s="11"/>
    </row>
    <row r="21" spans="1:28" ht="24.75" customHeight="1" x14ac:dyDescent="0.2">
      <c r="A21" s="183" t="s">
        <v>347</v>
      </c>
      <c r="B21" s="184">
        <v>826902000</v>
      </c>
      <c r="C21" s="185" t="s">
        <v>242</v>
      </c>
      <c r="D21" s="185" t="s">
        <v>348</v>
      </c>
      <c r="E21" s="185" t="s">
        <v>27</v>
      </c>
      <c r="F21" s="185" t="s">
        <v>244</v>
      </c>
      <c r="G21" s="185" t="s">
        <v>29</v>
      </c>
      <c r="H21" s="185">
        <v>0</v>
      </c>
      <c r="I21" s="185">
        <v>0</v>
      </c>
      <c r="J21" s="185" t="s">
        <v>349</v>
      </c>
      <c r="K21" s="185" t="s">
        <v>6875</v>
      </c>
      <c r="L21" s="185" t="s">
        <v>49</v>
      </c>
      <c r="M21" s="185" t="s">
        <v>276</v>
      </c>
      <c r="N21" s="186" t="s">
        <v>351</v>
      </c>
      <c r="O21" s="185" t="s">
        <v>350</v>
      </c>
      <c r="P21" s="187">
        <v>0</v>
      </c>
      <c r="Q21" s="185">
        <v>93910</v>
      </c>
      <c r="R21" s="185" t="s">
        <v>6876</v>
      </c>
      <c r="S21" s="188">
        <v>37970</v>
      </c>
      <c r="T21" s="185">
        <v>1250</v>
      </c>
      <c r="U21" s="185" t="s">
        <v>8526</v>
      </c>
      <c r="V21" s="191">
        <v>39006707</v>
      </c>
      <c r="W21" s="191">
        <v>183818883</v>
      </c>
      <c r="X21" s="195">
        <v>44347</v>
      </c>
      <c r="Y21" s="188" t="s">
        <v>7732</v>
      </c>
      <c r="Z21" s="187" t="s">
        <v>7733</v>
      </c>
      <c r="AA21" s="187" t="s">
        <v>7747</v>
      </c>
      <c r="AB21" s="11"/>
    </row>
    <row r="22" spans="1:28" ht="24.75" customHeight="1" x14ac:dyDescent="0.2">
      <c r="A22" s="183" t="s">
        <v>355</v>
      </c>
      <c r="B22" s="184">
        <v>700813002</v>
      </c>
      <c r="C22" s="185" t="s">
        <v>242</v>
      </c>
      <c r="D22" s="185" t="s">
        <v>301</v>
      </c>
      <c r="E22" s="185" t="s">
        <v>7508</v>
      </c>
      <c r="F22" s="185" t="s">
        <v>244</v>
      </c>
      <c r="G22" s="185" t="s">
        <v>29</v>
      </c>
      <c r="H22" s="185">
        <v>0</v>
      </c>
      <c r="I22" s="185">
        <v>0</v>
      </c>
      <c r="J22" s="185" t="s">
        <v>6377</v>
      </c>
      <c r="K22" s="185" t="s">
        <v>356</v>
      </c>
      <c r="L22" s="185" t="s">
        <v>49</v>
      </c>
      <c r="M22" s="185" t="s">
        <v>353</v>
      </c>
      <c r="N22" s="186" t="s">
        <v>357</v>
      </c>
      <c r="O22" s="185">
        <v>0</v>
      </c>
      <c r="P22" s="187">
        <v>0</v>
      </c>
      <c r="Q22" s="185" t="s">
        <v>248</v>
      </c>
      <c r="R22" s="185" t="s">
        <v>7545</v>
      </c>
      <c r="S22" s="188">
        <v>37970</v>
      </c>
      <c r="T22" s="185">
        <v>1450</v>
      </c>
      <c r="U22" s="185"/>
      <c r="V22" s="191">
        <v>19226393</v>
      </c>
      <c r="W22" s="191">
        <v>95295771</v>
      </c>
      <c r="X22" s="195">
        <v>44347</v>
      </c>
      <c r="Y22" s="188" t="s">
        <v>7732</v>
      </c>
      <c r="Z22" s="187" t="s">
        <v>7733</v>
      </c>
      <c r="AA22" s="187" t="s">
        <v>7748</v>
      </c>
      <c r="AB22" s="11"/>
    </row>
    <row r="23" spans="1:28" ht="24.75" customHeight="1" x14ac:dyDescent="0.2">
      <c r="A23" s="183" t="s">
        <v>352</v>
      </c>
      <c r="B23" s="184">
        <v>821567009</v>
      </c>
      <c r="C23" s="185" t="s">
        <v>294</v>
      </c>
      <c r="D23" s="185" t="s">
        <v>243</v>
      </c>
      <c r="E23" s="185" t="s">
        <v>7435</v>
      </c>
      <c r="F23" s="185" t="s">
        <v>244</v>
      </c>
      <c r="G23" s="185" t="s">
        <v>7436</v>
      </c>
      <c r="H23" s="185">
        <v>0</v>
      </c>
      <c r="I23" s="185">
        <v>0</v>
      </c>
      <c r="J23" s="185" t="s">
        <v>8525</v>
      </c>
      <c r="K23" s="185" t="s">
        <v>6784</v>
      </c>
      <c r="L23" s="185" t="s">
        <v>49</v>
      </c>
      <c r="M23" s="185" t="s">
        <v>353</v>
      </c>
      <c r="N23" s="186" t="s">
        <v>354</v>
      </c>
      <c r="O23" s="185">
        <v>0</v>
      </c>
      <c r="P23" s="187">
        <v>0</v>
      </c>
      <c r="Q23" s="185" t="s">
        <v>248</v>
      </c>
      <c r="R23" s="185" t="s">
        <v>7452</v>
      </c>
      <c r="S23" s="188" t="s">
        <v>8745</v>
      </c>
      <c r="T23" s="185">
        <v>1500</v>
      </c>
      <c r="U23" s="185"/>
      <c r="V23" s="191">
        <v>30028244</v>
      </c>
      <c r="W23" s="191">
        <v>155505411</v>
      </c>
      <c r="X23" s="195">
        <v>44347</v>
      </c>
      <c r="Y23" s="188" t="s">
        <v>7732</v>
      </c>
      <c r="Z23" s="187" t="s">
        <v>7733</v>
      </c>
      <c r="AA23" s="187" t="s">
        <v>7749</v>
      </c>
      <c r="AB23" s="11"/>
    </row>
    <row r="24" spans="1:28" ht="24.75" customHeight="1" x14ac:dyDescent="0.2">
      <c r="A24" s="183" t="s">
        <v>352</v>
      </c>
      <c r="B24" s="184">
        <v>821567009</v>
      </c>
      <c r="C24" s="185" t="s">
        <v>294</v>
      </c>
      <c r="D24" s="185" t="s">
        <v>243</v>
      </c>
      <c r="E24" s="185" t="s">
        <v>7435</v>
      </c>
      <c r="F24" s="185" t="s">
        <v>244</v>
      </c>
      <c r="G24" s="185" t="s">
        <v>7436</v>
      </c>
      <c r="H24" s="185">
        <v>0</v>
      </c>
      <c r="I24" s="185">
        <v>0</v>
      </c>
      <c r="J24" s="185" t="s">
        <v>8525</v>
      </c>
      <c r="K24" s="185" t="s">
        <v>6784</v>
      </c>
      <c r="L24" s="185" t="s">
        <v>49</v>
      </c>
      <c r="M24" s="185" t="s">
        <v>353</v>
      </c>
      <c r="N24" s="186" t="s">
        <v>354</v>
      </c>
      <c r="O24" s="185">
        <v>0</v>
      </c>
      <c r="P24" s="187">
        <v>0</v>
      </c>
      <c r="Q24" s="185" t="s">
        <v>248</v>
      </c>
      <c r="R24" s="185" t="s">
        <v>7452</v>
      </c>
      <c r="S24" s="188" t="s">
        <v>8745</v>
      </c>
      <c r="T24" s="185">
        <v>1500</v>
      </c>
      <c r="U24" s="185"/>
      <c r="V24" s="191">
        <v>50796380</v>
      </c>
      <c r="W24" s="191">
        <v>166532257</v>
      </c>
      <c r="X24" s="195">
        <v>44347</v>
      </c>
      <c r="Y24" s="188" t="s">
        <v>7732</v>
      </c>
      <c r="Z24" s="187" t="s">
        <v>7733</v>
      </c>
      <c r="AA24" s="187" t="s">
        <v>7751</v>
      </c>
      <c r="AB24" s="11"/>
    </row>
    <row r="25" spans="1:28" ht="24.75" customHeight="1" x14ac:dyDescent="0.2">
      <c r="A25" s="183" t="s">
        <v>358</v>
      </c>
      <c r="B25" s="184">
        <v>700230201</v>
      </c>
      <c r="C25" s="185" t="s">
        <v>242</v>
      </c>
      <c r="D25" s="185" t="s">
        <v>359</v>
      </c>
      <c r="E25" s="185" t="s">
        <v>27</v>
      </c>
      <c r="F25" s="185" t="s">
        <v>244</v>
      </c>
      <c r="G25" s="185" t="s">
        <v>29</v>
      </c>
      <c r="H25" s="185">
        <v>0</v>
      </c>
      <c r="I25" s="185">
        <v>0</v>
      </c>
      <c r="J25" s="185" t="s">
        <v>360</v>
      </c>
      <c r="K25" s="185" t="s">
        <v>361</v>
      </c>
      <c r="L25" s="185" t="s">
        <v>49</v>
      </c>
      <c r="M25" s="185" t="s">
        <v>362</v>
      </c>
      <c r="N25" s="186" t="s">
        <v>7977</v>
      </c>
      <c r="O25" s="185" t="s">
        <v>7978</v>
      </c>
      <c r="P25" s="187">
        <v>0</v>
      </c>
      <c r="Q25" s="185" t="s">
        <v>363</v>
      </c>
      <c r="R25" s="185" t="s">
        <v>7979</v>
      </c>
      <c r="S25" s="188">
        <v>37970</v>
      </c>
      <c r="T25" s="185">
        <v>1550</v>
      </c>
      <c r="U25" s="185"/>
      <c r="V25" s="191">
        <v>7758000</v>
      </c>
      <c r="W25" s="191">
        <v>47986200</v>
      </c>
      <c r="X25" s="195">
        <v>44347</v>
      </c>
      <c r="Y25" s="188" t="s">
        <v>7732</v>
      </c>
      <c r="Z25" s="187" t="s">
        <v>7733</v>
      </c>
      <c r="AA25" s="187" t="s">
        <v>7752</v>
      </c>
      <c r="AB25" s="11"/>
    </row>
    <row r="26" spans="1:28" ht="24.75" customHeight="1" x14ac:dyDescent="0.2">
      <c r="A26" s="183" t="s">
        <v>385</v>
      </c>
      <c r="B26" s="184">
        <v>817951724</v>
      </c>
      <c r="C26" s="185" t="s">
        <v>242</v>
      </c>
      <c r="D26" s="185" t="s">
        <v>386</v>
      </c>
      <c r="E26" s="185" t="s">
        <v>27</v>
      </c>
      <c r="F26" s="185" t="s">
        <v>244</v>
      </c>
      <c r="G26" s="185" t="s">
        <v>29</v>
      </c>
      <c r="H26" s="185">
        <v>0</v>
      </c>
      <c r="I26" s="185">
        <v>0</v>
      </c>
      <c r="J26" s="185" t="s">
        <v>381</v>
      </c>
      <c r="K26" s="185" t="s">
        <v>6910</v>
      </c>
      <c r="L26" s="185" t="s">
        <v>339</v>
      </c>
      <c r="M26" s="185" t="s">
        <v>1100</v>
      </c>
      <c r="N26" s="186" t="s">
        <v>6410</v>
      </c>
      <c r="O26" s="185" t="s">
        <v>6411</v>
      </c>
      <c r="P26" s="187">
        <v>0</v>
      </c>
      <c r="Q26" s="185" t="s">
        <v>277</v>
      </c>
      <c r="R26" s="185" t="s">
        <v>6878</v>
      </c>
      <c r="S26" s="188">
        <v>37970</v>
      </c>
      <c r="T26" s="185">
        <v>1750</v>
      </c>
      <c r="U26" s="185"/>
      <c r="V26" s="191">
        <v>7499486</v>
      </c>
      <c r="W26" s="191">
        <v>65450379</v>
      </c>
      <c r="X26" s="195">
        <v>44347</v>
      </c>
      <c r="Y26" s="188" t="s">
        <v>7732</v>
      </c>
      <c r="Z26" s="187" t="s">
        <v>7733</v>
      </c>
      <c r="AA26" s="187" t="s">
        <v>7753</v>
      </c>
      <c r="AB26" s="11"/>
    </row>
    <row r="27" spans="1:28" ht="24.75" customHeight="1" x14ac:dyDescent="0.2">
      <c r="A27" s="183" t="s">
        <v>385</v>
      </c>
      <c r="B27" s="184">
        <v>817951724</v>
      </c>
      <c r="C27" s="185" t="s">
        <v>242</v>
      </c>
      <c r="D27" s="185" t="s">
        <v>386</v>
      </c>
      <c r="E27" s="185" t="s">
        <v>27</v>
      </c>
      <c r="F27" s="185" t="s">
        <v>244</v>
      </c>
      <c r="G27" s="185" t="s">
        <v>29</v>
      </c>
      <c r="H27" s="185">
        <v>0</v>
      </c>
      <c r="I27" s="185">
        <v>0</v>
      </c>
      <c r="J27" s="185" t="s">
        <v>381</v>
      </c>
      <c r="K27" s="185" t="s">
        <v>6910</v>
      </c>
      <c r="L27" s="185" t="s">
        <v>339</v>
      </c>
      <c r="M27" s="185" t="s">
        <v>1100</v>
      </c>
      <c r="N27" s="186" t="s">
        <v>6410</v>
      </c>
      <c r="O27" s="185" t="s">
        <v>6411</v>
      </c>
      <c r="P27" s="187">
        <v>0</v>
      </c>
      <c r="Q27" s="185" t="s">
        <v>277</v>
      </c>
      <c r="R27" s="185" t="s">
        <v>6878</v>
      </c>
      <c r="S27" s="188">
        <v>37970</v>
      </c>
      <c r="T27" s="185">
        <v>1750</v>
      </c>
      <c r="U27" s="185"/>
      <c r="V27" s="191">
        <v>12818671</v>
      </c>
      <c r="W27" s="191">
        <v>97731434</v>
      </c>
      <c r="X27" s="195">
        <v>44347</v>
      </c>
      <c r="Y27" s="188" t="s">
        <v>7732</v>
      </c>
      <c r="Z27" s="187" t="s">
        <v>7733</v>
      </c>
      <c r="AA27" s="187" t="s">
        <v>7754</v>
      </c>
      <c r="AB27" s="11"/>
    </row>
    <row r="28" spans="1:28" ht="24.75" customHeight="1" x14ac:dyDescent="0.2">
      <c r="A28" s="183" t="s">
        <v>385</v>
      </c>
      <c r="B28" s="184">
        <v>817951724</v>
      </c>
      <c r="C28" s="185" t="s">
        <v>242</v>
      </c>
      <c r="D28" s="185" t="s">
        <v>386</v>
      </c>
      <c r="E28" s="185" t="s">
        <v>27</v>
      </c>
      <c r="F28" s="185" t="s">
        <v>244</v>
      </c>
      <c r="G28" s="185" t="s">
        <v>29</v>
      </c>
      <c r="H28" s="185">
        <v>0</v>
      </c>
      <c r="I28" s="185">
        <v>0</v>
      </c>
      <c r="J28" s="185" t="s">
        <v>381</v>
      </c>
      <c r="K28" s="185" t="s">
        <v>6910</v>
      </c>
      <c r="L28" s="185" t="s">
        <v>339</v>
      </c>
      <c r="M28" s="185" t="s">
        <v>1100</v>
      </c>
      <c r="N28" s="186" t="s">
        <v>6410</v>
      </c>
      <c r="O28" s="185" t="s">
        <v>6411</v>
      </c>
      <c r="P28" s="187">
        <v>0</v>
      </c>
      <c r="Q28" s="185" t="s">
        <v>277</v>
      </c>
      <c r="R28" s="185" t="s">
        <v>6878</v>
      </c>
      <c r="S28" s="188">
        <v>37970</v>
      </c>
      <c r="T28" s="185">
        <v>1750</v>
      </c>
      <c r="U28" s="185"/>
      <c r="V28" s="191">
        <v>14307200</v>
      </c>
      <c r="W28" s="191">
        <v>86319483</v>
      </c>
      <c r="X28" s="195">
        <v>44347</v>
      </c>
      <c r="Y28" s="188" t="s">
        <v>7732</v>
      </c>
      <c r="Z28" s="187" t="s">
        <v>7733</v>
      </c>
      <c r="AA28" s="187" t="s">
        <v>7755</v>
      </c>
      <c r="AB28" s="11"/>
    </row>
    <row r="29" spans="1:28" ht="24.75" customHeight="1" x14ac:dyDescent="0.2">
      <c r="A29" s="183" t="s">
        <v>385</v>
      </c>
      <c r="B29" s="184">
        <v>817951724</v>
      </c>
      <c r="C29" s="185" t="s">
        <v>242</v>
      </c>
      <c r="D29" s="185" t="s">
        <v>386</v>
      </c>
      <c r="E29" s="185" t="s">
        <v>27</v>
      </c>
      <c r="F29" s="185" t="s">
        <v>244</v>
      </c>
      <c r="G29" s="185" t="s">
        <v>29</v>
      </c>
      <c r="H29" s="185">
        <v>0</v>
      </c>
      <c r="I29" s="185">
        <v>0</v>
      </c>
      <c r="J29" s="185" t="s">
        <v>381</v>
      </c>
      <c r="K29" s="185" t="s">
        <v>6910</v>
      </c>
      <c r="L29" s="185" t="s">
        <v>339</v>
      </c>
      <c r="M29" s="185" t="s">
        <v>1100</v>
      </c>
      <c r="N29" s="186" t="s">
        <v>6410</v>
      </c>
      <c r="O29" s="185" t="s">
        <v>6411</v>
      </c>
      <c r="P29" s="187">
        <v>0</v>
      </c>
      <c r="Q29" s="185" t="s">
        <v>277</v>
      </c>
      <c r="R29" s="185" t="s">
        <v>6878</v>
      </c>
      <c r="S29" s="188">
        <v>37970</v>
      </c>
      <c r="T29" s="185">
        <v>1750</v>
      </c>
      <c r="U29" s="185"/>
      <c r="V29" s="191">
        <v>3474363</v>
      </c>
      <c r="W29" s="191">
        <v>18861166</v>
      </c>
      <c r="X29" s="195">
        <v>44347</v>
      </c>
      <c r="Y29" s="188" t="s">
        <v>7732</v>
      </c>
      <c r="Z29" s="187" t="s">
        <v>7733</v>
      </c>
      <c r="AA29" s="187" t="s">
        <v>159</v>
      </c>
      <c r="AB29" s="11"/>
    </row>
    <row r="30" spans="1:28" ht="24.75" customHeight="1" x14ac:dyDescent="0.2">
      <c r="A30" s="183" t="s">
        <v>385</v>
      </c>
      <c r="B30" s="184">
        <v>817951724</v>
      </c>
      <c r="C30" s="185" t="s">
        <v>242</v>
      </c>
      <c r="D30" s="185" t="s">
        <v>386</v>
      </c>
      <c r="E30" s="185" t="s">
        <v>27</v>
      </c>
      <c r="F30" s="185" t="s">
        <v>244</v>
      </c>
      <c r="G30" s="185" t="s">
        <v>29</v>
      </c>
      <c r="H30" s="185">
        <v>0</v>
      </c>
      <c r="I30" s="185">
        <v>0</v>
      </c>
      <c r="J30" s="185" t="s">
        <v>381</v>
      </c>
      <c r="K30" s="185" t="s">
        <v>6910</v>
      </c>
      <c r="L30" s="185" t="s">
        <v>339</v>
      </c>
      <c r="M30" s="185" t="s">
        <v>1100</v>
      </c>
      <c r="N30" s="186" t="s">
        <v>6410</v>
      </c>
      <c r="O30" s="185" t="s">
        <v>6411</v>
      </c>
      <c r="P30" s="187">
        <v>0</v>
      </c>
      <c r="Q30" s="185" t="s">
        <v>277</v>
      </c>
      <c r="R30" s="185" t="s">
        <v>6878</v>
      </c>
      <c r="S30" s="188">
        <v>37970</v>
      </c>
      <c r="T30" s="185">
        <v>1750</v>
      </c>
      <c r="U30" s="185"/>
      <c r="V30" s="191">
        <v>28466275</v>
      </c>
      <c r="W30" s="191">
        <v>107764628</v>
      </c>
      <c r="X30" s="195">
        <v>44347</v>
      </c>
      <c r="Y30" s="188" t="s">
        <v>7732</v>
      </c>
      <c r="Z30" s="187" t="s">
        <v>7733</v>
      </c>
      <c r="AA30" s="187" t="s">
        <v>7756</v>
      </c>
      <c r="AB30" s="11"/>
    </row>
    <row r="31" spans="1:28" ht="24.75" customHeight="1" x14ac:dyDescent="0.2">
      <c r="A31" s="183" t="s">
        <v>385</v>
      </c>
      <c r="B31" s="184">
        <v>817951724</v>
      </c>
      <c r="C31" s="185" t="s">
        <v>242</v>
      </c>
      <c r="D31" s="185" t="s">
        <v>386</v>
      </c>
      <c r="E31" s="185" t="s">
        <v>27</v>
      </c>
      <c r="F31" s="185" t="s">
        <v>244</v>
      </c>
      <c r="G31" s="185" t="s">
        <v>29</v>
      </c>
      <c r="H31" s="185">
        <v>0</v>
      </c>
      <c r="I31" s="185">
        <v>0</v>
      </c>
      <c r="J31" s="185" t="s">
        <v>381</v>
      </c>
      <c r="K31" s="185" t="s">
        <v>6910</v>
      </c>
      <c r="L31" s="185" t="s">
        <v>339</v>
      </c>
      <c r="M31" s="185" t="s">
        <v>1100</v>
      </c>
      <c r="N31" s="186" t="s">
        <v>6410</v>
      </c>
      <c r="O31" s="185" t="s">
        <v>6411</v>
      </c>
      <c r="P31" s="187">
        <v>0</v>
      </c>
      <c r="Q31" s="185" t="s">
        <v>277</v>
      </c>
      <c r="R31" s="185" t="s">
        <v>6878</v>
      </c>
      <c r="S31" s="188">
        <v>37970</v>
      </c>
      <c r="T31" s="185">
        <v>1750</v>
      </c>
      <c r="U31" s="185"/>
      <c r="V31" s="191">
        <v>2667924</v>
      </c>
      <c r="W31" s="191">
        <v>13339620</v>
      </c>
      <c r="X31" s="195">
        <v>44347</v>
      </c>
      <c r="Y31" s="188" t="s">
        <v>7732</v>
      </c>
      <c r="Z31" s="187" t="s">
        <v>7733</v>
      </c>
      <c r="AA31" s="187" t="s">
        <v>184</v>
      </c>
      <c r="AB31" s="11"/>
    </row>
    <row r="32" spans="1:28" ht="24.75" customHeight="1" x14ac:dyDescent="0.2">
      <c r="A32" s="183" t="s">
        <v>385</v>
      </c>
      <c r="B32" s="184">
        <v>817951724</v>
      </c>
      <c r="C32" s="185" t="s">
        <v>242</v>
      </c>
      <c r="D32" s="185" t="s">
        <v>386</v>
      </c>
      <c r="E32" s="185" t="s">
        <v>27</v>
      </c>
      <c r="F32" s="185" t="s">
        <v>244</v>
      </c>
      <c r="G32" s="185" t="s">
        <v>29</v>
      </c>
      <c r="H32" s="185">
        <v>0</v>
      </c>
      <c r="I32" s="185">
        <v>0</v>
      </c>
      <c r="J32" s="185" t="s">
        <v>381</v>
      </c>
      <c r="K32" s="185" t="s">
        <v>6910</v>
      </c>
      <c r="L32" s="185" t="s">
        <v>339</v>
      </c>
      <c r="M32" s="185" t="s">
        <v>1100</v>
      </c>
      <c r="N32" s="186" t="s">
        <v>6410</v>
      </c>
      <c r="O32" s="185" t="s">
        <v>6411</v>
      </c>
      <c r="P32" s="187">
        <v>0</v>
      </c>
      <c r="Q32" s="185" t="s">
        <v>277</v>
      </c>
      <c r="R32" s="185" t="s">
        <v>6878</v>
      </c>
      <c r="S32" s="188">
        <v>37970</v>
      </c>
      <c r="T32" s="185">
        <v>1750</v>
      </c>
      <c r="U32" s="185"/>
      <c r="V32" s="191">
        <v>38166774</v>
      </c>
      <c r="W32" s="191">
        <v>118676712</v>
      </c>
      <c r="X32" s="195">
        <v>44347</v>
      </c>
      <c r="Y32" s="188" t="s">
        <v>7732</v>
      </c>
      <c r="Z32" s="187" t="s">
        <v>7733</v>
      </c>
      <c r="AA32" s="187" t="s">
        <v>7757</v>
      </c>
      <c r="AB32" s="11"/>
    </row>
    <row r="33" spans="1:28" ht="24.75" customHeight="1" x14ac:dyDescent="0.2">
      <c r="A33" s="183" t="s">
        <v>385</v>
      </c>
      <c r="B33" s="184">
        <v>817951724</v>
      </c>
      <c r="C33" s="185" t="s">
        <v>242</v>
      </c>
      <c r="D33" s="185" t="s">
        <v>386</v>
      </c>
      <c r="E33" s="185" t="s">
        <v>27</v>
      </c>
      <c r="F33" s="185" t="s">
        <v>244</v>
      </c>
      <c r="G33" s="185" t="s">
        <v>29</v>
      </c>
      <c r="H33" s="185">
        <v>0</v>
      </c>
      <c r="I33" s="185">
        <v>0</v>
      </c>
      <c r="J33" s="185" t="s">
        <v>381</v>
      </c>
      <c r="K33" s="185" t="s">
        <v>6910</v>
      </c>
      <c r="L33" s="185" t="s">
        <v>339</v>
      </c>
      <c r="M33" s="185" t="s">
        <v>1100</v>
      </c>
      <c r="N33" s="186" t="s">
        <v>6410</v>
      </c>
      <c r="O33" s="185" t="s">
        <v>6411</v>
      </c>
      <c r="P33" s="187">
        <v>0</v>
      </c>
      <c r="Q33" s="185" t="s">
        <v>277</v>
      </c>
      <c r="R33" s="185" t="s">
        <v>6878</v>
      </c>
      <c r="S33" s="188">
        <v>37970</v>
      </c>
      <c r="T33" s="185">
        <v>1750</v>
      </c>
      <c r="U33" s="185"/>
      <c r="V33" s="191">
        <v>8142797</v>
      </c>
      <c r="W33" s="191">
        <v>40018868</v>
      </c>
      <c r="X33" s="195">
        <v>44347</v>
      </c>
      <c r="Y33" s="188" t="s">
        <v>7732</v>
      </c>
      <c r="Z33" s="187" t="s">
        <v>7733</v>
      </c>
      <c r="AA33" s="187" t="s">
        <v>7758</v>
      </c>
      <c r="AB33" s="11"/>
    </row>
    <row r="34" spans="1:28" ht="24.75" customHeight="1" x14ac:dyDescent="0.2">
      <c r="A34" s="183" t="s">
        <v>385</v>
      </c>
      <c r="B34" s="184">
        <v>817951724</v>
      </c>
      <c r="C34" s="185" t="s">
        <v>242</v>
      </c>
      <c r="D34" s="185" t="s">
        <v>386</v>
      </c>
      <c r="E34" s="185" t="s">
        <v>27</v>
      </c>
      <c r="F34" s="185" t="s">
        <v>244</v>
      </c>
      <c r="G34" s="185" t="s">
        <v>29</v>
      </c>
      <c r="H34" s="185">
        <v>0</v>
      </c>
      <c r="I34" s="185">
        <v>0</v>
      </c>
      <c r="J34" s="185" t="s">
        <v>381</v>
      </c>
      <c r="K34" s="185" t="s">
        <v>6910</v>
      </c>
      <c r="L34" s="185" t="s">
        <v>339</v>
      </c>
      <c r="M34" s="185" t="s">
        <v>1100</v>
      </c>
      <c r="N34" s="186" t="s">
        <v>6410</v>
      </c>
      <c r="O34" s="185" t="s">
        <v>6411</v>
      </c>
      <c r="P34" s="187">
        <v>0</v>
      </c>
      <c r="Q34" s="185" t="s">
        <v>277</v>
      </c>
      <c r="R34" s="185" t="s">
        <v>6878</v>
      </c>
      <c r="S34" s="188">
        <v>37970</v>
      </c>
      <c r="T34" s="185">
        <v>1750</v>
      </c>
      <c r="U34" s="185"/>
      <c r="V34" s="191">
        <v>35981604</v>
      </c>
      <c r="W34" s="191">
        <v>109915166</v>
      </c>
      <c r="X34" s="195">
        <v>44347</v>
      </c>
      <c r="Y34" s="188" t="s">
        <v>7732</v>
      </c>
      <c r="Z34" s="187" t="s">
        <v>7733</v>
      </c>
      <c r="AA34" s="187" t="s">
        <v>7738</v>
      </c>
      <c r="AB34" s="11"/>
    </row>
    <row r="35" spans="1:28" ht="24.75" customHeight="1" x14ac:dyDescent="0.2">
      <c r="A35" s="183" t="s">
        <v>385</v>
      </c>
      <c r="B35" s="184">
        <v>817951724</v>
      </c>
      <c r="C35" s="185" t="s">
        <v>242</v>
      </c>
      <c r="D35" s="185" t="s">
        <v>386</v>
      </c>
      <c r="E35" s="185" t="s">
        <v>27</v>
      </c>
      <c r="F35" s="185" t="s">
        <v>244</v>
      </c>
      <c r="G35" s="185" t="s">
        <v>29</v>
      </c>
      <c r="H35" s="185">
        <v>0</v>
      </c>
      <c r="I35" s="185">
        <v>0</v>
      </c>
      <c r="J35" s="185" t="s">
        <v>381</v>
      </c>
      <c r="K35" s="185" t="s">
        <v>6910</v>
      </c>
      <c r="L35" s="185" t="s">
        <v>339</v>
      </c>
      <c r="M35" s="185" t="s">
        <v>1100</v>
      </c>
      <c r="N35" s="186" t="s">
        <v>6410</v>
      </c>
      <c r="O35" s="185" t="s">
        <v>6411</v>
      </c>
      <c r="P35" s="187">
        <v>0</v>
      </c>
      <c r="Q35" s="185" t="s">
        <v>277</v>
      </c>
      <c r="R35" s="185" t="s">
        <v>6878</v>
      </c>
      <c r="S35" s="188">
        <v>37970</v>
      </c>
      <c r="T35" s="185">
        <v>1750</v>
      </c>
      <c r="U35" s="185"/>
      <c r="V35" s="191">
        <v>28345870</v>
      </c>
      <c r="W35" s="191">
        <v>143665953</v>
      </c>
      <c r="X35" s="195">
        <v>44347</v>
      </c>
      <c r="Y35" s="188" t="s">
        <v>7732</v>
      </c>
      <c r="Z35" s="187" t="s">
        <v>7733</v>
      </c>
      <c r="AA35" s="187" t="s">
        <v>7759</v>
      </c>
      <c r="AB35" s="11"/>
    </row>
    <row r="36" spans="1:28" ht="24.75" customHeight="1" x14ac:dyDescent="0.2">
      <c r="A36" s="183" t="s">
        <v>6101</v>
      </c>
      <c r="B36" s="184">
        <v>700376001</v>
      </c>
      <c r="C36" s="185" t="s">
        <v>1568</v>
      </c>
      <c r="D36" s="185" t="s">
        <v>1766</v>
      </c>
      <c r="E36" s="185" t="s">
        <v>7206</v>
      </c>
      <c r="F36" s="185" t="s">
        <v>1767</v>
      </c>
      <c r="G36" s="185" t="s">
        <v>8580</v>
      </c>
      <c r="H36" s="185" t="s">
        <v>1768</v>
      </c>
      <c r="I36" s="185" t="s">
        <v>8041</v>
      </c>
      <c r="J36" s="185" t="s">
        <v>7207</v>
      </c>
      <c r="K36" s="185" t="s">
        <v>1769</v>
      </c>
      <c r="L36" s="185" t="s">
        <v>49</v>
      </c>
      <c r="M36" s="185" t="s">
        <v>845</v>
      </c>
      <c r="N36" s="186" t="s">
        <v>1770</v>
      </c>
      <c r="O36" s="185" t="s">
        <v>1771</v>
      </c>
      <c r="P36" s="187">
        <v>0</v>
      </c>
      <c r="Q36" s="185" t="s">
        <v>47</v>
      </c>
      <c r="R36" s="185" t="s">
        <v>7409</v>
      </c>
      <c r="S36" s="188">
        <v>37970</v>
      </c>
      <c r="T36" s="185">
        <v>1800</v>
      </c>
      <c r="U36" s="185" t="s">
        <v>8582</v>
      </c>
      <c r="V36" s="191">
        <v>17854572</v>
      </c>
      <c r="W36" s="191">
        <v>81787003</v>
      </c>
      <c r="X36" s="195">
        <v>44347</v>
      </c>
      <c r="Y36" s="188" t="s">
        <v>7732</v>
      </c>
      <c r="Z36" s="187" t="s">
        <v>7733</v>
      </c>
      <c r="AA36" s="187" t="s">
        <v>7760</v>
      </c>
      <c r="AB36" s="11"/>
    </row>
    <row r="37" spans="1:28" ht="24.75" customHeight="1" x14ac:dyDescent="0.2">
      <c r="A37" s="183" t="s">
        <v>6101</v>
      </c>
      <c r="B37" s="184">
        <v>700376001</v>
      </c>
      <c r="C37" s="185" t="s">
        <v>1568</v>
      </c>
      <c r="D37" s="185" t="s">
        <v>1766</v>
      </c>
      <c r="E37" s="185" t="s">
        <v>7206</v>
      </c>
      <c r="F37" s="185" t="s">
        <v>1767</v>
      </c>
      <c r="G37" s="185" t="s">
        <v>8580</v>
      </c>
      <c r="H37" s="185" t="s">
        <v>1768</v>
      </c>
      <c r="I37" s="185" t="s">
        <v>8041</v>
      </c>
      <c r="J37" s="185" t="s">
        <v>7207</v>
      </c>
      <c r="K37" s="185" t="s">
        <v>1769</v>
      </c>
      <c r="L37" s="185" t="s">
        <v>49</v>
      </c>
      <c r="M37" s="185" t="s">
        <v>845</v>
      </c>
      <c r="N37" s="186" t="s">
        <v>1770</v>
      </c>
      <c r="O37" s="185" t="s">
        <v>1771</v>
      </c>
      <c r="P37" s="187">
        <v>0</v>
      </c>
      <c r="Q37" s="185" t="s">
        <v>47</v>
      </c>
      <c r="R37" s="185" t="s">
        <v>7409</v>
      </c>
      <c r="S37" s="188">
        <v>37970</v>
      </c>
      <c r="T37" s="185">
        <v>1800</v>
      </c>
      <c r="U37" s="185" t="s">
        <v>8582</v>
      </c>
      <c r="V37" s="191">
        <v>54405095</v>
      </c>
      <c r="W37" s="191">
        <v>309915736</v>
      </c>
      <c r="X37" s="195">
        <v>44347</v>
      </c>
      <c r="Y37" s="188" t="s">
        <v>7732</v>
      </c>
      <c r="Z37" s="187" t="s">
        <v>7733</v>
      </c>
      <c r="AA37" s="187" t="s">
        <v>227</v>
      </c>
      <c r="AB37" s="11"/>
    </row>
    <row r="38" spans="1:28" ht="24.75" customHeight="1" x14ac:dyDescent="0.2">
      <c r="A38" s="183" t="s">
        <v>6101</v>
      </c>
      <c r="B38" s="184">
        <v>700376001</v>
      </c>
      <c r="C38" s="185" t="s">
        <v>1568</v>
      </c>
      <c r="D38" s="185" t="s">
        <v>1766</v>
      </c>
      <c r="E38" s="185" t="s">
        <v>7206</v>
      </c>
      <c r="F38" s="185" t="s">
        <v>1767</v>
      </c>
      <c r="G38" s="185" t="s">
        <v>8580</v>
      </c>
      <c r="H38" s="185" t="s">
        <v>1768</v>
      </c>
      <c r="I38" s="185" t="s">
        <v>8041</v>
      </c>
      <c r="J38" s="185" t="s">
        <v>7207</v>
      </c>
      <c r="K38" s="185" t="s">
        <v>1769</v>
      </c>
      <c r="L38" s="185" t="s">
        <v>49</v>
      </c>
      <c r="M38" s="185" t="s">
        <v>845</v>
      </c>
      <c r="N38" s="186" t="s">
        <v>1770</v>
      </c>
      <c r="O38" s="185" t="s">
        <v>1771</v>
      </c>
      <c r="P38" s="187">
        <v>0</v>
      </c>
      <c r="Q38" s="185" t="s">
        <v>47</v>
      </c>
      <c r="R38" s="185" t="s">
        <v>7409</v>
      </c>
      <c r="S38" s="188">
        <v>37970</v>
      </c>
      <c r="T38" s="185">
        <v>1800</v>
      </c>
      <c r="U38" s="185" t="s">
        <v>8582</v>
      </c>
      <c r="V38" s="191">
        <v>36324818</v>
      </c>
      <c r="W38" s="191">
        <v>124350602</v>
      </c>
      <c r="X38" s="195">
        <v>44347</v>
      </c>
      <c r="Y38" s="188" t="s">
        <v>7732</v>
      </c>
      <c r="Z38" s="187" t="s">
        <v>7733</v>
      </c>
      <c r="AA38" s="187" t="s">
        <v>7736</v>
      </c>
      <c r="AB38" s="11"/>
    </row>
    <row r="39" spans="1:28" ht="24.75" customHeight="1" x14ac:dyDescent="0.2">
      <c r="A39" s="183" t="s">
        <v>6101</v>
      </c>
      <c r="B39" s="184">
        <v>700376001</v>
      </c>
      <c r="C39" s="185" t="s">
        <v>1568</v>
      </c>
      <c r="D39" s="185" t="s">
        <v>1766</v>
      </c>
      <c r="E39" s="185" t="s">
        <v>7206</v>
      </c>
      <c r="F39" s="185" t="s">
        <v>1767</v>
      </c>
      <c r="G39" s="185" t="s">
        <v>8580</v>
      </c>
      <c r="H39" s="185" t="s">
        <v>1768</v>
      </c>
      <c r="I39" s="185" t="s">
        <v>8041</v>
      </c>
      <c r="J39" s="185" t="s">
        <v>7207</v>
      </c>
      <c r="K39" s="185" t="s">
        <v>1769</v>
      </c>
      <c r="L39" s="185" t="s">
        <v>49</v>
      </c>
      <c r="M39" s="185" t="s">
        <v>845</v>
      </c>
      <c r="N39" s="186" t="s">
        <v>1770</v>
      </c>
      <c r="O39" s="185" t="s">
        <v>1771</v>
      </c>
      <c r="P39" s="187">
        <v>0</v>
      </c>
      <c r="Q39" s="185" t="s">
        <v>47</v>
      </c>
      <c r="R39" s="185" t="s">
        <v>7409</v>
      </c>
      <c r="S39" s="188">
        <v>37970</v>
      </c>
      <c r="T39" s="185">
        <v>1800</v>
      </c>
      <c r="U39" s="185" t="s">
        <v>8582</v>
      </c>
      <c r="V39" s="191">
        <v>55096191</v>
      </c>
      <c r="W39" s="191">
        <v>291753680</v>
      </c>
      <c r="X39" s="195">
        <v>44347</v>
      </c>
      <c r="Y39" s="188" t="s">
        <v>7732</v>
      </c>
      <c r="Z39" s="187" t="s">
        <v>7733</v>
      </c>
      <c r="AA39" s="187" t="s">
        <v>7761</v>
      </c>
      <c r="AB39" s="11"/>
    </row>
    <row r="40" spans="1:28" ht="24.75" customHeight="1" x14ac:dyDescent="0.2">
      <c r="A40" s="183" t="s">
        <v>6101</v>
      </c>
      <c r="B40" s="184">
        <v>700376001</v>
      </c>
      <c r="C40" s="185" t="s">
        <v>1568</v>
      </c>
      <c r="D40" s="185" t="s">
        <v>1766</v>
      </c>
      <c r="E40" s="185" t="s">
        <v>7206</v>
      </c>
      <c r="F40" s="185" t="s">
        <v>1767</v>
      </c>
      <c r="G40" s="185" t="s">
        <v>8580</v>
      </c>
      <c r="H40" s="185" t="s">
        <v>1768</v>
      </c>
      <c r="I40" s="185" t="s">
        <v>8041</v>
      </c>
      <c r="J40" s="185" t="s">
        <v>7207</v>
      </c>
      <c r="K40" s="185" t="s">
        <v>1769</v>
      </c>
      <c r="L40" s="185" t="s">
        <v>49</v>
      </c>
      <c r="M40" s="185" t="s">
        <v>845</v>
      </c>
      <c r="N40" s="186" t="s">
        <v>1770</v>
      </c>
      <c r="O40" s="185" t="s">
        <v>1771</v>
      </c>
      <c r="P40" s="187">
        <v>0</v>
      </c>
      <c r="Q40" s="185" t="s">
        <v>47</v>
      </c>
      <c r="R40" s="185" t="s">
        <v>7409</v>
      </c>
      <c r="S40" s="188">
        <v>37970</v>
      </c>
      <c r="T40" s="185">
        <v>1800</v>
      </c>
      <c r="U40" s="185" t="s">
        <v>8582</v>
      </c>
      <c r="V40" s="191">
        <v>102116124</v>
      </c>
      <c r="W40" s="191">
        <v>272375572</v>
      </c>
      <c r="X40" s="195">
        <v>44347</v>
      </c>
      <c r="Y40" s="188" t="s">
        <v>7732</v>
      </c>
      <c r="Z40" s="187" t="s">
        <v>7733</v>
      </c>
      <c r="AA40" s="187" t="s">
        <v>7762</v>
      </c>
      <c r="AB40" s="11"/>
    </row>
    <row r="41" spans="1:28" ht="24.75" customHeight="1" x14ac:dyDescent="0.2">
      <c r="A41" s="183" t="s">
        <v>6101</v>
      </c>
      <c r="B41" s="184">
        <v>700376001</v>
      </c>
      <c r="C41" s="185" t="s">
        <v>1568</v>
      </c>
      <c r="D41" s="185" t="s">
        <v>1766</v>
      </c>
      <c r="E41" s="185" t="s">
        <v>7206</v>
      </c>
      <c r="F41" s="185" t="s">
        <v>1767</v>
      </c>
      <c r="G41" s="185" t="s">
        <v>8580</v>
      </c>
      <c r="H41" s="185" t="s">
        <v>1768</v>
      </c>
      <c r="I41" s="185" t="s">
        <v>8041</v>
      </c>
      <c r="J41" s="185" t="s">
        <v>7207</v>
      </c>
      <c r="K41" s="185" t="s">
        <v>1769</v>
      </c>
      <c r="L41" s="185" t="s">
        <v>49</v>
      </c>
      <c r="M41" s="185" t="s">
        <v>845</v>
      </c>
      <c r="N41" s="186" t="s">
        <v>1770</v>
      </c>
      <c r="O41" s="185" t="s">
        <v>1771</v>
      </c>
      <c r="P41" s="187">
        <v>0</v>
      </c>
      <c r="Q41" s="185" t="s">
        <v>47</v>
      </c>
      <c r="R41" s="185" t="s">
        <v>7409</v>
      </c>
      <c r="S41" s="188">
        <v>37970</v>
      </c>
      <c r="T41" s="185">
        <v>1800</v>
      </c>
      <c r="U41" s="185" t="s">
        <v>8582</v>
      </c>
      <c r="V41" s="191">
        <v>23030089</v>
      </c>
      <c r="W41" s="191">
        <v>105828740</v>
      </c>
      <c r="X41" s="195">
        <v>44347</v>
      </c>
      <c r="Y41" s="188" t="s">
        <v>7732</v>
      </c>
      <c r="Z41" s="187" t="s">
        <v>7733</v>
      </c>
      <c r="AA41" s="187" t="s">
        <v>7763</v>
      </c>
      <c r="AB41" s="11"/>
    </row>
    <row r="42" spans="1:28" ht="24.75" customHeight="1" x14ac:dyDescent="0.2">
      <c r="A42" s="183" t="s">
        <v>6101</v>
      </c>
      <c r="B42" s="184">
        <v>700376001</v>
      </c>
      <c r="C42" s="185" t="s">
        <v>1568</v>
      </c>
      <c r="D42" s="185" t="s">
        <v>1766</v>
      </c>
      <c r="E42" s="185" t="s">
        <v>7206</v>
      </c>
      <c r="F42" s="185" t="s">
        <v>1767</v>
      </c>
      <c r="G42" s="185" t="s">
        <v>8580</v>
      </c>
      <c r="H42" s="185" t="s">
        <v>1768</v>
      </c>
      <c r="I42" s="185" t="s">
        <v>8041</v>
      </c>
      <c r="J42" s="185" t="s">
        <v>7207</v>
      </c>
      <c r="K42" s="185" t="s">
        <v>1769</v>
      </c>
      <c r="L42" s="185" t="s">
        <v>49</v>
      </c>
      <c r="M42" s="185" t="s">
        <v>845</v>
      </c>
      <c r="N42" s="186" t="s">
        <v>1770</v>
      </c>
      <c r="O42" s="185" t="s">
        <v>1771</v>
      </c>
      <c r="P42" s="187">
        <v>0</v>
      </c>
      <c r="Q42" s="185" t="s">
        <v>47</v>
      </c>
      <c r="R42" s="185" t="s">
        <v>7409</v>
      </c>
      <c r="S42" s="188">
        <v>37970</v>
      </c>
      <c r="T42" s="185">
        <v>1800</v>
      </c>
      <c r="U42" s="185" t="s">
        <v>8582</v>
      </c>
      <c r="V42" s="191">
        <v>30807018</v>
      </c>
      <c r="W42" s="191">
        <v>217373913</v>
      </c>
      <c r="X42" s="195">
        <v>44347</v>
      </c>
      <c r="Y42" s="188" t="s">
        <v>7732</v>
      </c>
      <c r="Z42" s="187" t="s">
        <v>7733</v>
      </c>
      <c r="AA42" s="187" t="s">
        <v>7764</v>
      </c>
      <c r="AB42" s="11"/>
    </row>
    <row r="43" spans="1:28" ht="24.75" customHeight="1" x14ac:dyDescent="0.2">
      <c r="A43" s="183" t="s">
        <v>6101</v>
      </c>
      <c r="B43" s="184">
        <v>700376001</v>
      </c>
      <c r="C43" s="185" t="s">
        <v>1568</v>
      </c>
      <c r="D43" s="185" t="s">
        <v>1766</v>
      </c>
      <c r="E43" s="185" t="s">
        <v>7206</v>
      </c>
      <c r="F43" s="185" t="s">
        <v>1767</v>
      </c>
      <c r="G43" s="185" t="s">
        <v>8580</v>
      </c>
      <c r="H43" s="185" t="s">
        <v>1768</v>
      </c>
      <c r="I43" s="185" t="s">
        <v>8041</v>
      </c>
      <c r="J43" s="185" t="s">
        <v>7207</v>
      </c>
      <c r="K43" s="185" t="s">
        <v>1769</v>
      </c>
      <c r="L43" s="185" t="s">
        <v>49</v>
      </c>
      <c r="M43" s="185" t="s">
        <v>845</v>
      </c>
      <c r="N43" s="186" t="s">
        <v>1770</v>
      </c>
      <c r="O43" s="185" t="s">
        <v>1771</v>
      </c>
      <c r="P43" s="187">
        <v>0</v>
      </c>
      <c r="Q43" s="185" t="s">
        <v>47</v>
      </c>
      <c r="R43" s="185" t="s">
        <v>7409</v>
      </c>
      <c r="S43" s="188">
        <v>37970</v>
      </c>
      <c r="T43" s="185">
        <v>1800</v>
      </c>
      <c r="U43" s="185" t="s">
        <v>8582</v>
      </c>
      <c r="V43" s="191">
        <v>8511277</v>
      </c>
      <c r="W43" s="191">
        <v>36229860</v>
      </c>
      <c r="X43" s="195">
        <v>44347</v>
      </c>
      <c r="Y43" s="188" t="s">
        <v>7732</v>
      </c>
      <c r="Z43" s="187" t="s">
        <v>7733</v>
      </c>
      <c r="AA43" s="187" t="s">
        <v>7765</v>
      </c>
      <c r="AB43" s="11"/>
    </row>
    <row r="44" spans="1:28" ht="24.75" customHeight="1" x14ac:dyDescent="0.2">
      <c r="A44" s="183" t="s">
        <v>6101</v>
      </c>
      <c r="B44" s="184">
        <v>700376001</v>
      </c>
      <c r="C44" s="185" t="s">
        <v>1568</v>
      </c>
      <c r="D44" s="185" t="s">
        <v>1766</v>
      </c>
      <c r="E44" s="185" t="s">
        <v>7206</v>
      </c>
      <c r="F44" s="185" t="s">
        <v>1767</v>
      </c>
      <c r="G44" s="185" t="s">
        <v>8580</v>
      </c>
      <c r="H44" s="185" t="s">
        <v>1768</v>
      </c>
      <c r="I44" s="185" t="s">
        <v>8041</v>
      </c>
      <c r="J44" s="185" t="s">
        <v>7207</v>
      </c>
      <c r="K44" s="185" t="s">
        <v>1769</v>
      </c>
      <c r="L44" s="185" t="s">
        <v>49</v>
      </c>
      <c r="M44" s="185" t="s">
        <v>845</v>
      </c>
      <c r="N44" s="186" t="s">
        <v>1770</v>
      </c>
      <c r="O44" s="185" t="s">
        <v>1771</v>
      </c>
      <c r="P44" s="187">
        <v>0</v>
      </c>
      <c r="Q44" s="185" t="s">
        <v>47</v>
      </c>
      <c r="R44" s="185" t="s">
        <v>7409</v>
      </c>
      <c r="S44" s="188">
        <v>37970</v>
      </c>
      <c r="T44" s="185">
        <v>1800</v>
      </c>
      <c r="U44" s="185" t="s">
        <v>8582</v>
      </c>
      <c r="V44" s="191">
        <v>16084507</v>
      </c>
      <c r="W44" s="191">
        <v>67262482</v>
      </c>
      <c r="X44" s="195">
        <v>44347</v>
      </c>
      <c r="Y44" s="188" t="s">
        <v>7732</v>
      </c>
      <c r="Z44" s="187" t="s">
        <v>7733</v>
      </c>
      <c r="AA44" s="187" t="s">
        <v>159</v>
      </c>
      <c r="AB44" s="11"/>
    </row>
    <row r="45" spans="1:28" ht="24.75" customHeight="1" x14ac:dyDescent="0.2">
      <c r="A45" s="183" t="s">
        <v>6101</v>
      </c>
      <c r="B45" s="184">
        <v>700376001</v>
      </c>
      <c r="C45" s="185" t="s">
        <v>1568</v>
      </c>
      <c r="D45" s="185" t="s">
        <v>1766</v>
      </c>
      <c r="E45" s="185" t="s">
        <v>7206</v>
      </c>
      <c r="F45" s="185" t="s">
        <v>1767</v>
      </c>
      <c r="G45" s="185" t="s">
        <v>8580</v>
      </c>
      <c r="H45" s="185" t="s">
        <v>1768</v>
      </c>
      <c r="I45" s="185" t="s">
        <v>8041</v>
      </c>
      <c r="J45" s="185" t="s">
        <v>7207</v>
      </c>
      <c r="K45" s="185" t="s">
        <v>1769</v>
      </c>
      <c r="L45" s="185" t="s">
        <v>49</v>
      </c>
      <c r="M45" s="185" t="s">
        <v>845</v>
      </c>
      <c r="N45" s="186" t="s">
        <v>1770</v>
      </c>
      <c r="O45" s="185" t="s">
        <v>1771</v>
      </c>
      <c r="P45" s="187">
        <v>0</v>
      </c>
      <c r="Q45" s="185" t="s">
        <v>47</v>
      </c>
      <c r="R45" s="185" t="s">
        <v>7409</v>
      </c>
      <c r="S45" s="188">
        <v>37970</v>
      </c>
      <c r="T45" s="185">
        <v>1800</v>
      </c>
      <c r="U45" s="185" t="s">
        <v>8582</v>
      </c>
      <c r="V45" s="191">
        <v>22906271</v>
      </c>
      <c r="W45" s="191">
        <v>103918409</v>
      </c>
      <c r="X45" s="195">
        <v>44347</v>
      </c>
      <c r="Y45" s="188" t="s">
        <v>7732</v>
      </c>
      <c r="Z45" s="187" t="s">
        <v>7733</v>
      </c>
      <c r="AA45" s="187" t="s">
        <v>7766</v>
      </c>
      <c r="AB45" s="11"/>
    </row>
    <row r="46" spans="1:28" ht="24.75" customHeight="1" x14ac:dyDescent="0.2">
      <c r="A46" s="183" t="s">
        <v>6101</v>
      </c>
      <c r="B46" s="184">
        <v>700376001</v>
      </c>
      <c r="C46" s="185" t="s">
        <v>1568</v>
      </c>
      <c r="D46" s="185" t="s">
        <v>1766</v>
      </c>
      <c r="E46" s="185" t="s">
        <v>7206</v>
      </c>
      <c r="F46" s="185" t="s">
        <v>1767</v>
      </c>
      <c r="G46" s="185" t="s">
        <v>8580</v>
      </c>
      <c r="H46" s="185" t="s">
        <v>1768</v>
      </c>
      <c r="I46" s="185" t="s">
        <v>8041</v>
      </c>
      <c r="J46" s="185" t="s">
        <v>7207</v>
      </c>
      <c r="K46" s="185" t="s">
        <v>1769</v>
      </c>
      <c r="L46" s="185" t="s">
        <v>49</v>
      </c>
      <c r="M46" s="185" t="s">
        <v>845</v>
      </c>
      <c r="N46" s="186" t="s">
        <v>1770</v>
      </c>
      <c r="O46" s="185" t="s">
        <v>1771</v>
      </c>
      <c r="P46" s="187">
        <v>0</v>
      </c>
      <c r="Q46" s="185" t="s">
        <v>47</v>
      </c>
      <c r="R46" s="185" t="s">
        <v>7409</v>
      </c>
      <c r="S46" s="188">
        <v>37970</v>
      </c>
      <c r="T46" s="185">
        <v>1800</v>
      </c>
      <c r="U46" s="185" t="s">
        <v>8582</v>
      </c>
      <c r="V46" s="191">
        <v>10085400</v>
      </c>
      <c r="W46" s="191">
        <v>42460266</v>
      </c>
      <c r="X46" s="195">
        <v>44347</v>
      </c>
      <c r="Y46" s="188" t="s">
        <v>7732</v>
      </c>
      <c r="Z46" s="187" t="s">
        <v>7733</v>
      </c>
      <c r="AA46" s="187" t="s">
        <v>7767</v>
      </c>
      <c r="AB46" s="11"/>
    </row>
    <row r="47" spans="1:28" ht="24.75" customHeight="1" x14ac:dyDescent="0.2">
      <c r="A47" s="183" t="s">
        <v>6101</v>
      </c>
      <c r="B47" s="184">
        <v>700376001</v>
      </c>
      <c r="C47" s="185" t="s">
        <v>1568</v>
      </c>
      <c r="D47" s="185" t="s">
        <v>1766</v>
      </c>
      <c r="E47" s="185" t="s">
        <v>7206</v>
      </c>
      <c r="F47" s="185" t="s">
        <v>1767</v>
      </c>
      <c r="G47" s="185" t="s">
        <v>8580</v>
      </c>
      <c r="H47" s="185" t="s">
        <v>1768</v>
      </c>
      <c r="I47" s="185" t="s">
        <v>8041</v>
      </c>
      <c r="J47" s="185" t="s">
        <v>7207</v>
      </c>
      <c r="K47" s="185" t="s">
        <v>1769</v>
      </c>
      <c r="L47" s="185" t="s">
        <v>49</v>
      </c>
      <c r="M47" s="185" t="s">
        <v>845</v>
      </c>
      <c r="N47" s="186" t="s">
        <v>1770</v>
      </c>
      <c r="O47" s="185" t="s">
        <v>1771</v>
      </c>
      <c r="P47" s="187">
        <v>0</v>
      </c>
      <c r="Q47" s="185" t="s">
        <v>47</v>
      </c>
      <c r="R47" s="185" t="s">
        <v>7409</v>
      </c>
      <c r="S47" s="188">
        <v>37970</v>
      </c>
      <c r="T47" s="185">
        <v>1800</v>
      </c>
      <c r="U47" s="185" t="s">
        <v>8582</v>
      </c>
      <c r="V47" s="191">
        <v>7015295</v>
      </c>
      <c r="W47" s="191">
        <v>37527508</v>
      </c>
      <c r="X47" s="195">
        <v>44347</v>
      </c>
      <c r="Y47" s="188" t="s">
        <v>7732</v>
      </c>
      <c r="Z47" s="187" t="s">
        <v>7733</v>
      </c>
      <c r="AA47" s="187" t="s">
        <v>7768</v>
      </c>
      <c r="AB47" s="11"/>
    </row>
    <row r="48" spans="1:28" ht="24.75" customHeight="1" x14ac:dyDescent="0.2">
      <c r="A48" s="183" t="s">
        <v>6101</v>
      </c>
      <c r="B48" s="184">
        <v>700376001</v>
      </c>
      <c r="C48" s="185" t="s">
        <v>1568</v>
      </c>
      <c r="D48" s="185" t="s">
        <v>1766</v>
      </c>
      <c r="E48" s="185" t="s">
        <v>7206</v>
      </c>
      <c r="F48" s="185" t="s">
        <v>1767</v>
      </c>
      <c r="G48" s="185" t="s">
        <v>8580</v>
      </c>
      <c r="H48" s="185" t="s">
        <v>1768</v>
      </c>
      <c r="I48" s="185" t="s">
        <v>8041</v>
      </c>
      <c r="J48" s="185" t="s">
        <v>7207</v>
      </c>
      <c r="K48" s="185" t="s">
        <v>1769</v>
      </c>
      <c r="L48" s="185" t="s">
        <v>49</v>
      </c>
      <c r="M48" s="185" t="s">
        <v>845</v>
      </c>
      <c r="N48" s="186" t="s">
        <v>1770</v>
      </c>
      <c r="O48" s="185" t="s">
        <v>1771</v>
      </c>
      <c r="P48" s="187">
        <v>0</v>
      </c>
      <c r="Q48" s="185" t="s">
        <v>47</v>
      </c>
      <c r="R48" s="185" t="s">
        <v>7409</v>
      </c>
      <c r="S48" s="188">
        <v>37970</v>
      </c>
      <c r="T48" s="185">
        <v>1800</v>
      </c>
      <c r="U48" s="185" t="s">
        <v>8582</v>
      </c>
      <c r="V48" s="191">
        <v>31564923</v>
      </c>
      <c r="W48" s="191">
        <v>141291897</v>
      </c>
      <c r="X48" s="195">
        <v>44347</v>
      </c>
      <c r="Y48" s="188" t="s">
        <v>7732</v>
      </c>
      <c r="Z48" s="187" t="s">
        <v>7733</v>
      </c>
      <c r="AA48" s="187" t="s">
        <v>7769</v>
      </c>
      <c r="AB48" s="11"/>
    </row>
    <row r="49" spans="1:28" ht="24.75" customHeight="1" x14ac:dyDescent="0.2">
      <c r="A49" s="183" t="s">
        <v>6101</v>
      </c>
      <c r="B49" s="184">
        <v>700376001</v>
      </c>
      <c r="C49" s="185" t="s">
        <v>1568</v>
      </c>
      <c r="D49" s="185" t="s">
        <v>1766</v>
      </c>
      <c r="E49" s="185" t="s">
        <v>7206</v>
      </c>
      <c r="F49" s="185" t="s">
        <v>1767</v>
      </c>
      <c r="G49" s="185" t="s">
        <v>8580</v>
      </c>
      <c r="H49" s="185" t="s">
        <v>1768</v>
      </c>
      <c r="I49" s="185" t="s">
        <v>8041</v>
      </c>
      <c r="J49" s="185" t="s">
        <v>7207</v>
      </c>
      <c r="K49" s="185" t="s">
        <v>1769</v>
      </c>
      <c r="L49" s="185" t="s">
        <v>49</v>
      </c>
      <c r="M49" s="185" t="s">
        <v>845</v>
      </c>
      <c r="N49" s="186" t="s">
        <v>1770</v>
      </c>
      <c r="O49" s="185" t="s">
        <v>1771</v>
      </c>
      <c r="P49" s="187">
        <v>0</v>
      </c>
      <c r="Q49" s="185" t="s">
        <v>47</v>
      </c>
      <c r="R49" s="185" t="s">
        <v>7409</v>
      </c>
      <c r="S49" s="188">
        <v>37970</v>
      </c>
      <c r="T49" s="185">
        <v>1800</v>
      </c>
      <c r="U49" s="185" t="s">
        <v>8582</v>
      </c>
      <c r="V49" s="191">
        <v>37517688</v>
      </c>
      <c r="W49" s="191">
        <v>110442888</v>
      </c>
      <c r="X49" s="195">
        <v>44347</v>
      </c>
      <c r="Y49" s="188" t="s">
        <v>7732</v>
      </c>
      <c r="Z49" s="187" t="s">
        <v>7733</v>
      </c>
      <c r="AA49" s="187" t="s">
        <v>247</v>
      </c>
      <c r="AB49" s="11"/>
    </row>
    <row r="50" spans="1:28" ht="24.75" customHeight="1" x14ac:dyDescent="0.2">
      <c r="A50" s="183" t="s">
        <v>6101</v>
      </c>
      <c r="B50" s="184">
        <v>700376001</v>
      </c>
      <c r="C50" s="185" t="s">
        <v>1568</v>
      </c>
      <c r="D50" s="185" t="s">
        <v>1766</v>
      </c>
      <c r="E50" s="185" t="s">
        <v>7206</v>
      </c>
      <c r="F50" s="185" t="s">
        <v>1767</v>
      </c>
      <c r="G50" s="185" t="s">
        <v>8580</v>
      </c>
      <c r="H50" s="185" t="s">
        <v>1768</v>
      </c>
      <c r="I50" s="185" t="s">
        <v>8041</v>
      </c>
      <c r="J50" s="185" t="s">
        <v>7207</v>
      </c>
      <c r="K50" s="185" t="s">
        <v>1769</v>
      </c>
      <c r="L50" s="185" t="s">
        <v>49</v>
      </c>
      <c r="M50" s="185" t="s">
        <v>845</v>
      </c>
      <c r="N50" s="186" t="s">
        <v>1770</v>
      </c>
      <c r="O50" s="185" t="s">
        <v>1771</v>
      </c>
      <c r="P50" s="187">
        <v>0</v>
      </c>
      <c r="Q50" s="185" t="s">
        <v>47</v>
      </c>
      <c r="R50" s="185" t="s">
        <v>7409</v>
      </c>
      <c r="S50" s="188">
        <v>37970</v>
      </c>
      <c r="T50" s="185">
        <v>1800</v>
      </c>
      <c r="U50" s="185" t="s">
        <v>8582</v>
      </c>
      <c r="V50" s="191">
        <v>23289516</v>
      </c>
      <c r="W50" s="191">
        <v>110846305</v>
      </c>
      <c r="X50" s="195">
        <v>44347</v>
      </c>
      <c r="Y50" s="188" t="s">
        <v>7732</v>
      </c>
      <c r="Z50" s="187" t="s">
        <v>7733</v>
      </c>
      <c r="AA50" s="187" t="s">
        <v>7770</v>
      </c>
      <c r="AB50" s="11"/>
    </row>
    <row r="51" spans="1:28" ht="24.75" customHeight="1" x14ac:dyDescent="0.2">
      <c r="A51" s="183" t="s">
        <v>6101</v>
      </c>
      <c r="B51" s="184">
        <v>700376001</v>
      </c>
      <c r="C51" s="185" t="s">
        <v>1568</v>
      </c>
      <c r="D51" s="185" t="s">
        <v>1766</v>
      </c>
      <c r="E51" s="185" t="s">
        <v>7206</v>
      </c>
      <c r="F51" s="185" t="s">
        <v>1767</v>
      </c>
      <c r="G51" s="185" t="s">
        <v>8580</v>
      </c>
      <c r="H51" s="185" t="s">
        <v>1768</v>
      </c>
      <c r="I51" s="185" t="s">
        <v>8041</v>
      </c>
      <c r="J51" s="185" t="s">
        <v>7207</v>
      </c>
      <c r="K51" s="185" t="s">
        <v>1769</v>
      </c>
      <c r="L51" s="185" t="s">
        <v>49</v>
      </c>
      <c r="M51" s="185" t="s">
        <v>845</v>
      </c>
      <c r="N51" s="186" t="s">
        <v>1770</v>
      </c>
      <c r="O51" s="185" t="s">
        <v>1771</v>
      </c>
      <c r="P51" s="187">
        <v>0</v>
      </c>
      <c r="Q51" s="185" t="s">
        <v>47</v>
      </c>
      <c r="R51" s="185" t="s">
        <v>7409</v>
      </c>
      <c r="S51" s="188">
        <v>37970</v>
      </c>
      <c r="T51" s="185">
        <v>1800</v>
      </c>
      <c r="U51" s="185" t="s">
        <v>8582</v>
      </c>
      <c r="V51" s="191">
        <v>17729513</v>
      </c>
      <c r="W51" s="191">
        <v>91754796</v>
      </c>
      <c r="X51" s="195">
        <v>44347</v>
      </c>
      <c r="Y51" s="188" t="s">
        <v>7732</v>
      </c>
      <c r="Z51" s="187" t="s">
        <v>7733</v>
      </c>
      <c r="AA51" s="187" t="s">
        <v>7771</v>
      </c>
      <c r="AB51" s="11"/>
    </row>
    <row r="52" spans="1:28" ht="24.75" customHeight="1" x14ac:dyDescent="0.2">
      <c r="A52" s="183" t="s">
        <v>6101</v>
      </c>
      <c r="B52" s="184">
        <v>700376001</v>
      </c>
      <c r="C52" s="185" t="s">
        <v>1568</v>
      </c>
      <c r="D52" s="185" t="s">
        <v>1766</v>
      </c>
      <c r="E52" s="185" t="s">
        <v>7206</v>
      </c>
      <c r="F52" s="185" t="s">
        <v>1767</v>
      </c>
      <c r="G52" s="185" t="s">
        <v>8580</v>
      </c>
      <c r="H52" s="185" t="s">
        <v>1768</v>
      </c>
      <c r="I52" s="185" t="s">
        <v>8041</v>
      </c>
      <c r="J52" s="185" t="s">
        <v>7207</v>
      </c>
      <c r="K52" s="185" t="s">
        <v>1769</v>
      </c>
      <c r="L52" s="185" t="s">
        <v>49</v>
      </c>
      <c r="M52" s="185" t="s">
        <v>845</v>
      </c>
      <c r="N52" s="186" t="s">
        <v>1770</v>
      </c>
      <c r="O52" s="185" t="s">
        <v>1771</v>
      </c>
      <c r="P52" s="187">
        <v>0</v>
      </c>
      <c r="Q52" s="185" t="s">
        <v>47</v>
      </c>
      <c r="R52" s="185" t="s">
        <v>7409</v>
      </c>
      <c r="S52" s="188">
        <v>37970</v>
      </c>
      <c r="T52" s="185">
        <v>1800</v>
      </c>
      <c r="U52" s="185" t="s">
        <v>8582</v>
      </c>
      <c r="V52" s="191">
        <v>67715341</v>
      </c>
      <c r="W52" s="191">
        <v>287514832</v>
      </c>
      <c r="X52" s="195">
        <v>44347</v>
      </c>
      <c r="Y52" s="188" t="s">
        <v>7732</v>
      </c>
      <c r="Z52" s="187" t="s">
        <v>7733</v>
      </c>
      <c r="AA52" s="187" t="s">
        <v>7746</v>
      </c>
      <c r="AB52" s="11"/>
    </row>
    <row r="53" spans="1:28" ht="24.75" customHeight="1" x14ac:dyDescent="0.2">
      <c r="A53" s="183" t="s">
        <v>6101</v>
      </c>
      <c r="B53" s="184">
        <v>700376001</v>
      </c>
      <c r="C53" s="185" t="s">
        <v>1568</v>
      </c>
      <c r="D53" s="185" t="s">
        <v>1766</v>
      </c>
      <c r="E53" s="185" t="s">
        <v>7206</v>
      </c>
      <c r="F53" s="185" t="s">
        <v>1767</v>
      </c>
      <c r="G53" s="185" t="s">
        <v>8580</v>
      </c>
      <c r="H53" s="185" t="s">
        <v>1768</v>
      </c>
      <c r="I53" s="185" t="s">
        <v>8041</v>
      </c>
      <c r="J53" s="185" t="s">
        <v>7207</v>
      </c>
      <c r="K53" s="185" t="s">
        <v>1769</v>
      </c>
      <c r="L53" s="185" t="s">
        <v>49</v>
      </c>
      <c r="M53" s="185" t="s">
        <v>845</v>
      </c>
      <c r="N53" s="186" t="s">
        <v>1770</v>
      </c>
      <c r="O53" s="185" t="s">
        <v>1771</v>
      </c>
      <c r="P53" s="187">
        <v>0</v>
      </c>
      <c r="Q53" s="185" t="s">
        <v>47</v>
      </c>
      <c r="R53" s="185" t="s">
        <v>7409</v>
      </c>
      <c r="S53" s="188">
        <v>37970</v>
      </c>
      <c r="T53" s="185">
        <v>1800</v>
      </c>
      <c r="U53" s="185" t="s">
        <v>8582</v>
      </c>
      <c r="V53" s="191">
        <v>12470210</v>
      </c>
      <c r="W53" s="191">
        <v>52887839</v>
      </c>
      <c r="X53" s="195">
        <v>44347</v>
      </c>
      <c r="Y53" s="188" t="s">
        <v>7732</v>
      </c>
      <c r="Z53" s="187" t="s">
        <v>7733</v>
      </c>
      <c r="AA53" s="187" t="s">
        <v>7772</v>
      </c>
      <c r="AB53" s="11"/>
    </row>
    <row r="54" spans="1:28" ht="24.75" customHeight="1" x14ac:dyDescent="0.2">
      <c r="A54" s="183" t="s">
        <v>6101</v>
      </c>
      <c r="B54" s="184">
        <v>700376001</v>
      </c>
      <c r="C54" s="185" t="s">
        <v>1568</v>
      </c>
      <c r="D54" s="185" t="s">
        <v>1766</v>
      </c>
      <c r="E54" s="185" t="s">
        <v>7206</v>
      </c>
      <c r="F54" s="185" t="s">
        <v>1767</v>
      </c>
      <c r="G54" s="185" t="s">
        <v>8580</v>
      </c>
      <c r="H54" s="185" t="s">
        <v>1768</v>
      </c>
      <c r="I54" s="185" t="s">
        <v>8041</v>
      </c>
      <c r="J54" s="185" t="s">
        <v>7207</v>
      </c>
      <c r="K54" s="185" t="s">
        <v>1769</v>
      </c>
      <c r="L54" s="185" t="s">
        <v>49</v>
      </c>
      <c r="M54" s="185" t="s">
        <v>845</v>
      </c>
      <c r="N54" s="186" t="s">
        <v>1770</v>
      </c>
      <c r="O54" s="185" t="s">
        <v>1771</v>
      </c>
      <c r="P54" s="187">
        <v>0</v>
      </c>
      <c r="Q54" s="185" t="s">
        <v>47</v>
      </c>
      <c r="R54" s="185" t="s">
        <v>7409</v>
      </c>
      <c r="S54" s="188">
        <v>37970</v>
      </c>
      <c r="T54" s="185">
        <v>1800</v>
      </c>
      <c r="U54" s="185" t="s">
        <v>8582</v>
      </c>
      <c r="V54" s="191">
        <v>28996302</v>
      </c>
      <c r="W54" s="191">
        <v>105856359</v>
      </c>
      <c r="X54" s="195">
        <v>44347</v>
      </c>
      <c r="Y54" s="188" t="s">
        <v>7732</v>
      </c>
      <c r="Z54" s="187" t="s">
        <v>7733</v>
      </c>
      <c r="AA54" s="187" t="s">
        <v>7773</v>
      </c>
      <c r="AB54" s="11"/>
    </row>
    <row r="55" spans="1:28" ht="24.75" customHeight="1" x14ac:dyDescent="0.2">
      <c r="A55" s="183" t="s">
        <v>6101</v>
      </c>
      <c r="B55" s="184">
        <v>700376001</v>
      </c>
      <c r="C55" s="185" t="s">
        <v>1568</v>
      </c>
      <c r="D55" s="185" t="s">
        <v>1766</v>
      </c>
      <c r="E55" s="185" t="s">
        <v>7206</v>
      </c>
      <c r="F55" s="185" t="s">
        <v>1767</v>
      </c>
      <c r="G55" s="185" t="s">
        <v>8580</v>
      </c>
      <c r="H55" s="185" t="s">
        <v>1768</v>
      </c>
      <c r="I55" s="185" t="s">
        <v>8041</v>
      </c>
      <c r="J55" s="185" t="s">
        <v>7207</v>
      </c>
      <c r="K55" s="185" t="s">
        <v>1769</v>
      </c>
      <c r="L55" s="185" t="s">
        <v>49</v>
      </c>
      <c r="M55" s="185" t="s">
        <v>845</v>
      </c>
      <c r="N55" s="186" t="s">
        <v>1770</v>
      </c>
      <c r="O55" s="185" t="s">
        <v>1771</v>
      </c>
      <c r="P55" s="187">
        <v>0</v>
      </c>
      <c r="Q55" s="185" t="s">
        <v>47</v>
      </c>
      <c r="R55" s="185" t="s">
        <v>7409</v>
      </c>
      <c r="S55" s="188">
        <v>37970</v>
      </c>
      <c r="T55" s="185">
        <v>1800</v>
      </c>
      <c r="U55" s="185" t="s">
        <v>8582</v>
      </c>
      <c r="V55" s="191">
        <v>86198276</v>
      </c>
      <c r="W55" s="191">
        <v>309043015</v>
      </c>
      <c r="X55" s="195">
        <v>44347</v>
      </c>
      <c r="Y55" s="188" t="s">
        <v>7732</v>
      </c>
      <c r="Z55" s="187" t="s">
        <v>7733</v>
      </c>
      <c r="AA55" s="187" t="s">
        <v>7774</v>
      </c>
      <c r="AB55" s="11"/>
    </row>
    <row r="56" spans="1:28" ht="24.75" customHeight="1" x14ac:dyDescent="0.2">
      <c r="A56" s="183" t="s">
        <v>6101</v>
      </c>
      <c r="B56" s="184">
        <v>700376001</v>
      </c>
      <c r="C56" s="185" t="s">
        <v>1568</v>
      </c>
      <c r="D56" s="185" t="s">
        <v>1766</v>
      </c>
      <c r="E56" s="185" t="s">
        <v>7206</v>
      </c>
      <c r="F56" s="185" t="s">
        <v>1767</v>
      </c>
      <c r="G56" s="185" t="s">
        <v>8580</v>
      </c>
      <c r="H56" s="185" t="s">
        <v>1768</v>
      </c>
      <c r="I56" s="185" t="s">
        <v>8041</v>
      </c>
      <c r="J56" s="185" t="s">
        <v>7207</v>
      </c>
      <c r="K56" s="185" t="s">
        <v>1769</v>
      </c>
      <c r="L56" s="185" t="s">
        <v>49</v>
      </c>
      <c r="M56" s="185" t="s">
        <v>845</v>
      </c>
      <c r="N56" s="186" t="s">
        <v>1770</v>
      </c>
      <c r="O56" s="185" t="s">
        <v>1771</v>
      </c>
      <c r="P56" s="187">
        <v>0</v>
      </c>
      <c r="Q56" s="185" t="s">
        <v>47</v>
      </c>
      <c r="R56" s="185" t="s">
        <v>7409</v>
      </c>
      <c r="S56" s="188">
        <v>37970</v>
      </c>
      <c r="T56" s="185">
        <v>1800</v>
      </c>
      <c r="U56" s="185" t="s">
        <v>8582</v>
      </c>
      <c r="V56" s="191">
        <v>20201832</v>
      </c>
      <c r="W56" s="191">
        <v>77636892</v>
      </c>
      <c r="X56" s="195">
        <v>44347</v>
      </c>
      <c r="Y56" s="188" t="s">
        <v>7732</v>
      </c>
      <c r="Z56" s="187" t="s">
        <v>7733</v>
      </c>
      <c r="AA56" s="187" t="s">
        <v>7775</v>
      </c>
      <c r="AB56" s="11"/>
    </row>
    <row r="57" spans="1:28" ht="24.75" customHeight="1" x14ac:dyDescent="0.2">
      <c r="A57" s="183" t="s">
        <v>6101</v>
      </c>
      <c r="B57" s="184">
        <v>700376001</v>
      </c>
      <c r="C57" s="185" t="s">
        <v>1568</v>
      </c>
      <c r="D57" s="185" t="s">
        <v>1766</v>
      </c>
      <c r="E57" s="185" t="s">
        <v>7206</v>
      </c>
      <c r="F57" s="185" t="s">
        <v>1767</v>
      </c>
      <c r="G57" s="185" t="s">
        <v>8580</v>
      </c>
      <c r="H57" s="185" t="s">
        <v>1768</v>
      </c>
      <c r="I57" s="185" t="s">
        <v>8041</v>
      </c>
      <c r="J57" s="185" t="s">
        <v>7207</v>
      </c>
      <c r="K57" s="185" t="s">
        <v>1769</v>
      </c>
      <c r="L57" s="185" t="s">
        <v>49</v>
      </c>
      <c r="M57" s="185" t="s">
        <v>845</v>
      </c>
      <c r="N57" s="186" t="s">
        <v>1770</v>
      </c>
      <c r="O57" s="185" t="s">
        <v>1771</v>
      </c>
      <c r="P57" s="187">
        <v>0</v>
      </c>
      <c r="Q57" s="185" t="s">
        <v>47</v>
      </c>
      <c r="R57" s="185" t="s">
        <v>7409</v>
      </c>
      <c r="S57" s="188">
        <v>37970</v>
      </c>
      <c r="T57" s="185">
        <v>1800</v>
      </c>
      <c r="U57" s="185" t="s">
        <v>8582</v>
      </c>
      <c r="V57" s="191">
        <v>12989064</v>
      </c>
      <c r="W57" s="191">
        <v>125625221</v>
      </c>
      <c r="X57" s="195">
        <v>44347</v>
      </c>
      <c r="Y57" s="188" t="s">
        <v>7732</v>
      </c>
      <c r="Z57" s="187" t="s">
        <v>7733</v>
      </c>
      <c r="AA57" s="187" t="s">
        <v>7734</v>
      </c>
      <c r="AB57" s="11"/>
    </row>
    <row r="58" spans="1:28" ht="24.75" customHeight="1" x14ac:dyDescent="0.2">
      <c r="A58" s="183" t="s">
        <v>6101</v>
      </c>
      <c r="B58" s="184">
        <v>700376001</v>
      </c>
      <c r="C58" s="185" t="s">
        <v>1568</v>
      </c>
      <c r="D58" s="185" t="s">
        <v>1766</v>
      </c>
      <c r="E58" s="185" t="s">
        <v>7206</v>
      </c>
      <c r="F58" s="185" t="s">
        <v>1767</v>
      </c>
      <c r="G58" s="185" t="s">
        <v>8580</v>
      </c>
      <c r="H58" s="185" t="s">
        <v>1768</v>
      </c>
      <c r="I58" s="185" t="s">
        <v>8041</v>
      </c>
      <c r="J58" s="185" t="s">
        <v>7207</v>
      </c>
      <c r="K58" s="185" t="s">
        <v>1769</v>
      </c>
      <c r="L58" s="185" t="s">
        <v>49</v>
      </c>
      <c r="M58" s="185" t="s">
        <v>845</v>
      </c>
      <c r="N58" s="186" t="s">
        <v>1770</v>
      </c>
      <c r="O58" s="185" t="s">
        <v>1771</v>
      </c>
      <c r="P58" s="187">
        <v>0</v>
      </c>
      <c r="Q58" s="185" t="s">
        <v>47</v>
      </c>
      <c r="R58" s="185" t="s">
        <v>7409</v>
      </c>
      <c r="S58" s="188">
        <v>37970</v>
      </c>
      <c r="T58" s="185">
        <v>1800</v>
      </c>
      <c r="U58" s="185" t="s">
        <v>8582</v>
      </c>
      <c r="V58" s="191">
        <v>13708386</v>
      </c>
      <c r="W58" s="191">
        <v>73111390</v>
      </c>
      <c r="X58" s="195">
        <v>44347</v>
      </c>
      <c r="Y58" s="188" t="s">
        <v>7732</v>
      </c>
      <c r="Z58" s="187" t="s">
        <v>7733</v>
      </c>
      <c r="AA58" s="187" t="s">
        <v>7776</v>
      </c>
      <c r="AB58" s="11"/>
    </row>
    <row r="59" spans="1:28" ht="24.75" customHeight="1" x14ac:dyDescent="0.2">
      <c r="A59" s="183" t="s">
        <v>6101</v>
      </c>
      <c r="B59" s="184">
        <v>700376001</v>
      </c>
      <c r="C59" s="185" t="s">
        <v>1568</v>
      </c>
      <c r="D59" s="185" t="s">
        <v>1766</v>
      </c>
      <c r="E59" s="185" t="s">
        <v>7206</v>
      </c>
      <c r="F59" s="185" t="s">
        <v>1767</v>
      </c>
      <c r="G59" s="185" t="s">
        <v>8580</v>
      </c>
      <c r="H59" s="185" t="s">
        <v>1768</v>
      </c>
      <c r="I59" s="185" t="s">
        <v>8041</v>
      </c>
      <c r="J59" s="185" t="s">
        <v>7207</v>
      </c>
      <c r="K59" s="185" t="s">
        <v>1769</v>
      </c>
      <c r="L59" s="185" t="s">
        <v>49</v>
      </c>
      <c r="M59" s="185" t="s">
        <v>845</v>
      </c>
      <c r="N59" s="186" t="s">
        <v>1770</v>
      </c>
      <c r="O59" s="185" t="s">
        <v>1771</v>
      </c>
      <c r="P59" s="187">
        <v>0</v>
      </c>
      <c r="Q59" s="185" t="s">
        <v>47</v>
      </c>
      <c r="R59" s="185" t="s">
        <v>7409</v>
      </c>
      <c r="S59" s="188">
        <v>37970</v>
      </c>
      <c r="T59" s="185">
        <v>1800</v>
      </c>
      <c r="U59" s="185" t="s">
        <v>8582</v>
      </c>
      <c r="V59" s="191">
        <v>13708386</v>
      </c>
      <c r="W59" s="191">
        <v>68541930</v>
      </c>
      <c r="X59" s="195">
        <v>44347</v>
      </c>
      <c r="Y59" s="188" t="s">
        <v>7732</v>
      </c>
      <c r="Z59" s="187" t="s">
        <v>7733</v>
      </c>
      <c r="AA59" s="187" t="s">
        <v>7777</v>
      </c>
      <c r="AB59" s="11"/>
    </row>
    <row r="60" spans="1:28" ht="24.75" customHeight="1" x14ac:dyDescent="0.2">
      <c r="A60" s="183" t="s">
        <v>6101</v>
      </c>
      <c r="B60" s="184">
        <v>700376001</v>
      </c>
      <c r="C60" s="185" t="s">
        <v>1568</v>
      </c>
      <c r="D60" s="185" t="s">
        <v>1766</v>
      </c>
      <c r="E60" s="185" t="s">
        <v>7206</v>
      </c>
      <c r="F60" s="185" t="s">
        <v>1767</v>
      </c>
      <c r="G60" s="185" t="s">
        <v>8580</v>
      </c>
      <c r="H60" s="185" t="s">
        <v>1768</v>
      </c>
      <c r="I60" s="185" t="s">
        <v>8041</v>
      </c>
      <c r="J60" s="185" t="s">
        <v>7207</v>
      </c>
      <c r="K60" s="185" t="s">
        <v>1769</v>
      </c>
      <c r="L60" s="185" t="s">
        <v>49</v>
      </c>
      <c r="M60" s="185" t="s">
        <v>845</v>
      </c>
      <c r="N60" s="186" t="s">
        <v>1770</v>
      </c>
      <c r="O60" s="185" t="s">
        <v>1771</v>
      </c>
      <c r="P60" s="187">
        <v>0</v>
      </c>
      <c r="Q60" s="185" t="s">
        <v>47</v>
      </c>
      <c r="R60" s="185" t="s">
        <v>7409</v>
      </c>
      <c r="S60" s="188">
        <v>37970</v>
      </c>
      <c r="T60" s="185">
        <v>1800</v>
      </c>
      <c r="U60" s="185" t="s">
        <v>8582</v>
      </c>
      <c r="V60" s="191">
        <v>57486780</v>
      </c>
      <c r="W60" s="191">
        <v>189352092</v>
      </c>
      <c r="X60" s="195">
        <v>44347</v>
      </c>
      <c r="Y60" s="188" t="s">
        <v>7732</v>
      </c>
      <c r="Z60" s="187" t="s">
        <v>7733</v>
      </c>
      <c r="AA60" s="187" t="s">
        <v>7778</v>
      </c>
      <c r="AB60" s="11"/>
    </row>
    <row r="61" spans="1:28" ht="24.75" customHeight="1" x14ac:dyDescent="0.2">
      <c r="A61" s="183" t="s">
        <v>6101</v>
      </c>
      <c r="B61" s="184">
        <v>700376001</v>
      </c>
      <c r="C61" s="185" t="s">
        <v>1568</v>
      </c>
      <c r="D61" s="185" t="s">
        <v>1766</v>
      </c>
      <c r="E61" s="185" t="s">
        <v>7206</v>
      </c>
      <c r="F61" s="185" t="s">
        <v>1767</v>
      </c>
      <c r="G61" s="185" t="s">
        <v>8580</v>
      </c>
      <c r="H61" s="185" t="s">
        <v>1768</v>
      </c>
      <c r="I61" s="185" t="s">
        <v>8041</v>
      </c>
      <c r="J61" s="185" t="s">
        <v>7207</v>
      </c>
      <c r="K61" s="185" t="s">
        <v>1769</v>
      </c>
      <c r="L61" s="185" t="s">
        <v>49</v>
      </c>
      <c r="M61" s="185" t="s">
        <v>845</v>
      </c>
      <c r="N61" s="186" t="s">
        <v>1770</v>
      </c>
      <c r="O61" s="185" t="s">
        <v>1771</v>
      </c>
      <c r="P61" s="187">
        <v>0</v>
      </c>
      <c r="Q61" s="185" t="s">
        <v>47</v>
      </c>
      <c r="R61" s="185" t="s">
        <v>7409</v>
      </c>
      <c r="S61" s="188">
        <v>37970</v>
      </c>
      <c r="T61" s="185">
        <v>1800</v>
      </c>
      <c r="U61" s="185" t="s">
        <v>8582</v>
      </c>
      <c r="V61" s="191">
        <v>57238524</v>
      </c>
      <c r="W61" s="191">
        <v>106496652</v>
      </c>
      <c r="X61" s="195">
        <v>44347</v>
      </c>
      <c r="Y61" s="188" t="s">
        <v>7732</v>
      </c>
      <c r="Z61" s="187" t="s">
        <v>7733</v>
      </c>
      <c r="AA61" s="187" t="s">
        <v>7779</v>
      </c>
      <c r="AB61" s="11"/>
    </row>
    <row r="62" spans="1:28" ht="24.75" customHeight="1" x14ac:dyDescent="0.2">
      <c r="A62" s="183" t="s">
        <v>6101</v>
      </c>
      <c r="B62" s="184">
        <v>700376001</v>
      </c>
      <c r="C62" s="185" t="s">
        <v>1568</v>
      </c>
      <c r="D62" s="185" t="s">
        <v>1766</v>
      </c>
      <c r="E62" s="185" t="s">
        <v>7206</v>
      </c>
      <c r="F62" s="185" t="s">
        <v>1767</v>
      </c>
      <c r="G62" s="185" t="s">
        <v>8580</v>
      </c>
      <c r="H62" s="185" t="s">
        <v>1768</v>
      </c>
      <c r="I62" s="185" t="s">
        <v>8041</v>
      </c>
      <c r="J62" s="185" t="s">
        <v>7207</v>
      </c>
      <c r="K62" s="185" t="s">
        <v>1769</v>
      </c>
      <c r="L62" s="185" t="s">
        <v>49</v>
      </c>
      <c r="M62" s="185" t="s">
        <v>845</v>
      </c>
      <c r="N62" s="186" t="s">
        <v>1770</v>
      </c>
      <c r="O62" s="185" t="s">
        <v>1771</v>
      </c>
      <c r="P62" s="187">
        <v>0</v>
      </c>
      <c r="Q62" s="185" t="s">
        <v>47</v>
      </c>
      <c r="R62" s="185" t="s">
        <v>7409</v>
      </c>
      <c r="S62" s="188">
        <v>37970</v>
      </c>
      <c r="T62" s="185">
        <v>1800</v>
      </c>
      <c r="U62" s="185" t="s">
        <v>8582</v>
      </c>
      <c r="V62" s="191">
        <v>34952376</v>
      </c>
      <c r="W62" s="191">
        <v>208767780</v>
      </c>
      <c r="X62" s="195">
        <v>44347</v>
      </c>
      <c r="Y62" s="188" t="s">
        <v>7732</v>
      </c>
      <c r="Z62" s="187" t="s">
        <v>7733</v>
      </c>
      <c r="AA62" s="187" t="s">
        <v>7780</v>
      </c>
      <c r="AB62" s="11"/>
    </row>
    <row r="63" spans="1:28" ht="24.75" customHeight="1" x14ac:dyDescent="0.2">
      <c r="A63" s="183" t="s">
        <v>6101</v>
      </c>
      <c r="B63" s="184">
        <v>700376001</v>
      </c>
      <c r="C63" s="185" t="s">
        <v>1568</v>
      </c>
      <c r="D63" s="185" t="s">
        <v>1766</v>
      </c>
      <c r="E63" s="185" t="s">
        <v>7206</v>
      </c>
      <c r="F63" s="185" t="s">
        <v>1767</v>
      </c>
      <c r="G63" s="185" t="s">
        <v>8580</v>
      </c>
      <c r="H63" s="185" t="s">
        <v>1768</v>
      </c>
      <c r="I63" s="185" t="s">
        <v>8041</v>
      </c>
      <c r="J63" s="185" t="s">
        <v>7207</v>
      </c>
      <c r="K63" s="185" t="s">
        <v>1769</v>
      </c>
      <c r="L63" s="185" t="s">
        <v>49</v>
      </c>
      <c r="M63" s="185" t="s">
        <v>845</v>
      </c>
      <c r="N63" s="186" t="s">
        <v>1770</v>
      </c>
      <c r="O63" s="185" t="s">
        <v>1771</v>
      </c>
      <c r="P63" s="187">
        <v>0</v>
      </c>
      <c r="Q63" s="185" t="s">
        <v>47</v>
      </c>
      <c r="R63" s="185" t="s">
        <v>7409</v>
      </c>
      <c r="S63" s="188">
        <v>37970</v>
      </c>
      <c r="T63" s="185">
        <v>1800</v>
      </c>
      <c r="U63" s="185" t="s">
        <v>8582</v>
      </c>
      <c r="V63" s="191">
        <v>169043161</v>
      </c>
      <c r="W63" s="191">
        <v>688158988</v>
      </c>
      <c r="X63" s="195">
        <v>44347</v>
      </c>
      <c r="Y63" s="188" t="s">
        <v>7732</v>
      </c>
      <c r="Z63" s="187" t="s">
        <v>7733</v>
      </c>
      <c r="AA63" s="187" t="s">
        <v>7781</v>
      </c>
      <c r="AB63" s="11"/>
    </row>
    <row r="64" spans="1:28" ht="24.75" customHeight="1" x14ac:dyDescent="0.2">
      <c r="A64" s="183" t="s">
        <v>6101</v>
      </c>
      <c r="B64" s="184">
        <v>700376001</v>
      </c>
      <c r="C64" s="185" t="s">
        <v>1568</v>
      </c>
      <c r="D64" s="185" t="s">
        <v>1766</v>
      </c>
      <c r="E64" s="185" t="s">
        <v>7206</v>
      </c>
      <c r="F64" s="185" t="s">
        <v>1767</v>
      </c>
      <c r="G64" s="185" t="s">
        <v>8580</v>
      </c>
      <c r="H64" s="185" t="s">
        <v>1768</v>
      </c>
      <c r="I64" s="185" t="s">
        <v>8041</v>
      </c>
      <c r="J64" s="185" t="s">
        <v>7207</v>
      </c>
      <c r="K64" s="185" t="s">
        <v>1769</v>
      </c>
      <c r="L64" s="185" t="s">
        <v>49</v>
      </c>
      <c r="M64" s="185" t="s">
        <v>845</v>
      </c>
      <c r="N64" s="186" t="s">
        <v>1770</v>
      </c>
      <c r="O64" s="185" t="s">
        <v>1771</v>
      </c>
      <c r="P64" s="187">
        <v>0</v>
      </c>
      <c r="Q64" s="185" t="s">
        <v>47</v>
      </c>
      <c r="R64" s="185" t="s">
        <v>7409</v>
      </c>
      <c r="S64" s="188">
        <v>37970</v>
      </c>
      <c r="T64" s="185">
        <v>1800</v>
      </c>
      <c r="U64" s="185" t="s">
        <v>8582</v>
      </c>
      <c r="V64" s="191">
        <v>28499789</v>
      </c>
      <c r="W64" s="191">
        <v>123705855</v>
      </c>
      <c r="X64" s="195">
        <v>44347</v>
      </c>
      <c r="Y64" s="188" t="s">
        <v>7732</v>
      </c>
      <c r="Z64" s="187" t="s">
        <v>7733</v>
      </c>
      <c r="AA64" s="187" t="s">
        <v>7782</v>
      </c>
      <c r="AB64" s="11"/>
    </row>
    <row r="65" spans="1:28" ht="24.75" customHeight="1" x14ac:dyDescent="0.2">
      <c r="A65" s="183" t="s">
        <v>6101</v>
      </c>
      <c r="B65" s="184">
        <v>700376001</v>
      </c>
      <c r="C65" s="185" t="s">
        <v>1568</v>
      </c>
      <c r="D65" s="185" t="s">
        <v>1766</v>
      </c>
      <c r="E65" s="185" t="s">
        <v>7206</v>
      </c>
      <c r="F65" s="185" t="s">
        <v>1767</v>
      </c>
      <c r="G65" s="185" t="s">
        <v>8580</v>
      </c>
      <c r="H65" s="185" t="s">
        <v>1768</v>
      </c>
      <c r="I65" s="185" t="s">
        <v>8041</v>
      </c>
      <c r="J65" s="185" t="s">
        <v>7207</v>
      </c>
      <c r="K65" s="185" t="s">
        <v>1769</v>
      </c>
      <c r="L65" s="185" t="s">
        <v>49</v>
      </c>
      <c r="M65" s="185" t="s">
        <v>845</v>
      </c>
      <c r="N65" s="186" t="s">
        <v>1770</v>
      </c>
      <c r="O65" s="185" t="s">
        <v>1771</v>
      </c>
      <c r="P65" s="187">
        <v>0</v>
      </c>
      <c r="Q65" s="185" t="s">
        <v>47</v>
      </c>
      <c r="R65" s="185" t="s">
        <v>7409</v>
      </c>
      <c r="S65" s="188">
        <v>37970</v>
      </c>
      <c r="T65" s="185">
        <v>1800</v>
      </c>
      <c r="U65" s="185" t="s">
        <v>8582</v>
      </c>
      <c r="V65" s="191">
        <v>35547156</v>
      </c>
      <c r="W65" s="191">
        <v>142705824</v>
      </c>
      <c r="X65" s="195">
        <v>44347</v>
      </c>
      <c r="Y65" s="188" t="s">
        <v>7732</v>
      </c>
      <c r="Z65" s="187" t="s">
        <v>7733</v>
      </c>
      <c r="AA65" s="187" t="s">
        <v>7783</v>
      </c>
      <c r="AB65" s="11"/>
    </row>
    <row r="66" spans="1:28" ht="24.75" customHeight="1" x14ac:dyDescent="0.2">
      <c r="A66" s="183" t="s">
        <v>6101</v>
      </c>
      <c r="B66" s="184">
        <v>700376001</v>
      </c>
      <c r="C66" s="185" t="s">
        <v>1568</v>
      </c>
      <c r="D66" s="185" t="s">
        <v>1766</v>
      </c>
      <c r="E66" s="185" t="s">
        <v>7206</v>
      </c>
      <c r="F66" s="185" t="s">
        <v>1767</v>
      </c>
      <c r="G66" s="185" t="s">
        <v>8580</v>
      </c>
      <c r="H66" s="185" t="s">
        <v>1768</v>
      </c>
      <c r="I66" s="185" t="s">
        <v>8041</v>
      </c>
      <c r="J66" s="185" t="s">
        <v>7207</v>
      </c>
      <c r="K66" s="185" t="s">
        <v>1769</v>
      </c>
      <c r="L66" s="185" t="s">
        <v>49</v>
      </c>
      <c r="M66" s="185" t="s">
        <v>845</v>
      </c>
      <c r="N66" s="186" t="s">
        <v>1770</v>
      </c>
      <c r="O66" s="185" t="s">
        <v>1771</v>
      </c>
      <c r="P66" s="187">
        <v>0</v>
      </c>
      <c r="Q66" s="185" t="s">
        <v>47</v>
      </c>
      <c r="R66" s="185" t="s">
        <v>7409</v>
      </c>
      <c r="S66" s="188">
        <v>37970</v>
      </c>
      <c r="T66" s="185">
        <v>1800</v>
      </c>
      <c r="U66" s="185" t="s">
        <v>8582</v>
      </c>
      <c r="V66" s="191">
        <v>33990384</v>
      </c>
      <c r="W66" s="191">
        <v>115278708</v>
      </c>
      <c r="X66" s="195">
        <v>44347</v>
      </c>
      <c r="Y66" s="188" t="s">
        <v>7732</v>
      </c>
      <c r="Z66" s="187" t="s">
        <v>7733</v>
      </c>
      <c r="AA66" s="187" t="s">
        <v>7784</v>
      </c>
      <c r="AB66" s="11"/>
    </row>
    <row r="67" spans="1:28" ht="24.75" customHeight="1" x14ac:dyDescent="0.2">
      <c r="A67" s="183" t="s">
        <v>6101</v>
      </c>
      <c r="B67" s="184">
        <v>700376001</v>
      </c>
      <c r="C67" s="185" t="s">
        <v>1568</v>
      </c>
      <c r="D67" s="185" t="s">
        <v>1766</v>
      </c>
      <c r="E67" s="185" t="s">
        <v>7206</v>
      </c>
      <c r="F67" s="185" t="s">
        <v>1767</v>
      </c>
      <c r="G67" s="185" t="s">
        <v>8580</v>
      </c>
      <c r="H67" s="185" t="s">
        <v>1768</v>
      </c>
      <c r="I67" s="185" t="s">
        <v>8041</v>
      </c>
      <c r="J67" s="185" t="s">
        <v>7207</v>
      </c>
      <c r="K67" s="185" t="s">
        <v>1769</v>
      </c>
      <c r="L67" s="185" t="s">
        <v>49</v>
      </c>
      <c r="M67" s="185" t="s">
        <v>845</v>
      </c>
      <c r="N67" s="186" t="s">
        <v>1770</v>
      </c>
      <c r="O67" s="185" t="s">
        <v>1771</v>
      </c>
      <c r="P67" s="187">
        <v>0</v>
      </c>
      <c r="Q67" s="185" t="s">
        <v>47</v>
      </c>
      <c r="R67" s="185" t="s">
        <v>7409</v>
      </c>
      <c r="S67" s="188">
        <v>37970</v>
      </c>
      <c r="T67" s="185">
        <v>1800</v>
      </c>
      <c r="U67" s="185" t="s">
        <v>8582</v>
      </c>
      <c r="V67" s="191">
        <v>6633090</v>
      </c>
      <c r="W67" s="191">
        <v>58017426</v>
      </c>
      <c r="X67" s="195">
        <v>44347</v>
      </c>
      <c r="Y67" s="188" t="s">
        <v>7732</v>
      </c>
      <c r="Z67" s="187" t="s">
        <v>7733</v>
      </c>
      <c r="AA67" s="187" t="s">
        <v>7785</v>
      </c>
      <c r="AB67" s="11"/>
    </row>
    <row r="68" spans="1:28" ht="24.75" customHeight="1" x14ac:dyDescent="0.2">
      <c r="A68" s="183" t="s">
        <v>6101</v>
      </c>
      <c r="B68" s="184">
        <v>700376001</v>
      </c>
      <c r="C68" s="185" t="s">
        <v>1568</v>
      </c>
      <c r="D68" s="185" t="s">
        <v>1766</v>
      </c>
      <c r="E68" s="185" t="s">
        <v>7206</v>
      </c>
      <c r="F68" s="185" t="s">
        <v>1767</v>
      </c>
      <c r="G68" s="185" t="s">
        <v>8580</v>
      </c>
      <c r="H68" s="185" t="s">
        <v>1768</v>
      </c>
      <c r="I68" s="185" t="s">
        <v>8041</v>
      </c>
      <c r="J68" s="185" t="s">
        <v>7207</v>
      </c>
      <c r="K68" s="185" t="s">
        <v>1769</v>
      </c>
      <c r="L68" s="185" t="s">
        <v>49</v>
      </c>
      <c r="M68" s="185" t="s">
        <v>845</v>
      </c>
      <c r="N68" s="186" t="s">
        <v>1770</v>
      </c>
      <c r="O68" s="185" t="s">
        <v>1771</v>
      </c>
      <c r="P68" s="187">
        <v>0</v>
      </c>
      <c r="Q68" s="185" t="s">
        <v>47</v>
      </c>
      <c r="R68" s="185" t="s">
        <v>7409</v>
      </c>
      <c r="S68" s="188">
        <v>37970</v>
      </c>
      <c r="T68" s="185">
        <v>1800</v>
      </c>
      <c r="U68" s="185" t="s">
        <v>8582</v>
      </c>
      <c r="V68" s="191">
        <v>40685169</v>
      </c>
      <c r="W68" s="191">
        <v>135358966</v>
      </c>
      <c r="X68" s="195">
        <v>44347</v>
      </c>
      <c r="Y68" s="188" t="s">
        <v>7732</v>
      </c>
      <c r="Z68" s="187" t="s">
        <v>7733</v>
      </c>
      <c r="AA68" s="187" t="s">
        <v>7786</v>
      </c>
      <c r="AB68" s="11"/>
    </row>
    <row r="69" spans="1:28" ht="24.75" customHeight="1" x14ac:dyDescent="0.2">
      <c r="A69" s="183" t="s">
        <v>6101</v>
      </c>
      <c r="B69" s="184">
        <v>700376001</v>
      </c>
      <c r="C69" s="185" t="s">
        <v>1568</v>
      </c>
      <c r="D69" s="185" t="s">
        <v>1766</v>
      </c>
      <c r="E69" s="185" t="s">
        <v>7206</v>
      </c>
      <c r="F69" s="185" t="s">
        <v>1767</v>
      </c>
      <c r="G69" s="185" t="s">
        <v>8580</v>
      </c>
      <c r="H69" s="185" t="s">
        <v>1768</v>
      </c>
      <c r="I69" s="185" t="s">
        <v>8041</v>
      </c>
      <c r="J69" s="185" t="s">
        <v>7207</v>
      </c>
      <c r="K69" s="185" t="s">
        <v>1769</v>
      </c>
      <c r="L69" s="185" t="s">
        <v>49</v>
      </c>
      <c r="M69" s="185" t="s">
        <v>845</v>
      </c>
      <c r="N69" s="186" t="s">
        <v>1770</v>
      </c>
      <c r="O69" s="185" t="s">
        <v>1771</v>
      </c>
      <c r="P69" s="187">
        <v>0</v>
      </c>
      <c r="Q69" s="185" t="s">
        <v>47</v>
      </c>
      <c r="R69" s="185" t="s">
        <v>7409</v>
      </c>
      <c r="S69" s="188">
        <v>37970</v>
      </c>
      <c r="T69" s="185">
        <v>1800</v>
      </c>
      <c r="U69" s="185" t="s">
        <v>8582</v>
      </c>
      <c r="V69" s="191">
        <v>9697500</v>
      </c>
      <c r="W69" s="191">
        <v>37413581</v>
      </c>
      <c r="X69" s="195">
        <v>44347</v>
      </c>
      <c r="Y69" s="188" t="s">
        <v>7732</v>
      </c>
      <c r="Z69" s="187" t="s">
        <v>7733</v>
      </c>
      <c r="AA69" s="187" t="s">
        <v>7787</v>
      </c>
      <c r="AB69" s="11"/>
    </row>
    <row r="70" spans="1:28" ht="24.75" customHeight="1" x14ac:dyDescent="0.2">
      <c r="A70" s="183" t="s">
        <v>6101</v>
      </c>
      <c r="B70" s="184">
        <v>700376001</v>
      </c>
      <c r="C70" s="185" t="s">
        <v>1568</v>
      </c>
      <c r="D70" s="185" t="s">
        <v>1766</v>
      </c>
      <c r="E70" s="185" t="s">
        <v>7206</v>
      </c>
      <c r="F70" s="185" t="s">
        <v>1767</v>
      </c>
      <c r="G70" s="185" t="s">
        <v>8580</v>
      </c>
      <c r="H70" s="185" t="s">
        <v>1768</v>
      </c>
      <c r="I70" s="185" t="s">
        <v>8041</v>
      </c>
      <c r="J70" s="185" t="s">
        <v>7207</v>
      </c>
      <c r="K70" s="185" t="s">
        <v>1769</v>
      </c>
      <c r="L70" s="185" t="s">
        <v>49</v>
      </c>
      <c r="M70" s="185" t="s">
        <v>845</v>
      </c>
      <c r="N70" s="186" t="s">
        <v>1770</v>
      </c>
      <c r="O70" s="185" t="s">
        <v>1771</v>
      </c>
      <c r="P70" s="187">
        <v>0</v>
      </c>
      <c r="Q70" s="185" t="s">
        <v>47</v>
      </c>
      <c r="R70" s="185" t="s">
        <v>7409</v>
      </c>
      <c r="S70" s="188">
        <v>37970</v>
      </c>
      <c r="T70" s="185">
        <v>1800</v>
      </c>
      <c r="U70" s="185" t="s">
        <v>8582</v>
      </c>
      <c r="V70" s="191">
        <v>25588988</v>
      </c>
      <c r="W70" s="191">
        <v>77132520</v>
      </c>
      <c r="X70" s="195">
        <v>44347</v>
      </c>
      <c r="Y70" s="188" t="s">
        <v>7732</v>
      </c>
      <c r="Z70" s="187" t="s">
        <v>7733</v>
      </c>
      <c r="AA70" s="187" t="s">
        <v>7788</v>
      </c>
      <c r="AB70" s="11"/>
    </row>
    <row r="71" spans="1:28" ht="24.75" customHeight="1" x14ac:dyDescent="0.2">
      <c r="A71" s="183" t="s">
        <v>6101</v>
      </c>
      <c r="B71" s="184">
        <v>700376001</v>
      </c>
      <c r="C71" s="185" t="s">
        <v>1568</v>
      </c>
      <c r="D71" s="185" t="s">
        <v>1766</v>
      </c>
      <c r="E71" s="185" t="s">
        <v>7206</v>
      </c>
      <c r="F71" s="185" t="s">
        <v>1767</v>
      </c>
      <c r="G71" s="185" t="s">
        <v>8580</v>
      </c>
      <c r="H71" s="185" t="s">
        <v>1768</v>
      </c>
      <c r="I71" s="185" t="s">
        <v>8041</v>
      </c>
      <c r="J71" s="185" t="s">
        <v>7207</v>
      </c>
      <c r="K71" s="185" t="s">
        <v>1769</v>
      </c>
      <c r="L71" s="185" t="s">
        <v>49</v>
      </c>
      <c r="M71" s="185" t="s">
        <v>845</v>
      </c>
      <c r="N71" s="186" t="s">
        <v>1770</v>
      </c>
      <c r="O71" s="185" t="s">
        <v>1771</v>
      </c>
      <c r="P71" s="187">
        <v>0</v>
      </c>
      <c r="Q71" s="185" t="s">
        <v>47</v>
      </c>
      <c r="R71" s="185" t="s">
        <v>7409</v>
      </c>
      <c r="S71" s="188">
        <v>37970</v>
      </c>
      <c r="T71" s="185">
        <v>1800</v>
      </c>
      <c r="U71" s="185" t="s">
        <v>8582</v>
      </c>
      <c r="V71" s="191">
        <v>33990384</v>
      </c>
      <c r="W71" s="191">
        <v>141710052</v>
      </c>
      <c r="X71" s="195">
        <v>44347</v>
      </c>
      <c r="Y71" s="188" t="s">
        <v>7732</v>
      </c>
      <c r="Z71" s="187" t="s">
        <v>7733</v>
      </c>
      <c r="AA71" s="187" t="s">
        <v>7789</v>
      </c>
      <c r="AB71" s="11"/>
    </row>
    <row r="72" spans="1:28" ht="24.75" customHeight="1" x14ac:dyDescent="0.2">
      <c r="A72" s="183" t="s">
        <v>6101</v>
      </c>
      <c r="B72" s="184">
        <v>700376001</v>
      </c>
      <c r="C72" s="185" t="s">
        <v>1568</v>
      </c>
      <c r="D72" s="185" t="s">
        <v>1766</v>
      </c>
      <c r="E72" s="185" t="s">
        <v>7206</v>
      </c>
      <c r="F72" s="185" t="s">
        <v>1767</v>
      </c>
      <c r="G72" s="185" t="s">
        <v>8580</v>
      </c>
      <c r="H72" s="185" t="s">
        <v>1768</v>
      </c>
      <c r="I72" s="185" t="s">
        <v>8041</v>
      </c>
      <c r="J72" s="185" t="s">
        <v>7207</v>
      </c>
      <c r="K72" s="185" t="s">
        <v>1769</v>
      </c>
      <c r="L72" s="185" t="s">
        <v>49</v>
      </c>
      <c r="M72" s="185" t="s">
        <v>845</v>
      </c>
      <c r="N72" s="186" t="s">
        <v>1770</v>
      </c>
      <c r="O72" s="185" t="s">
        <v>1771</v>
      </c>
      <c r="P72" s="187">
        <v>0</v>
      </c>
      <c r="Q72" s="185" t="s">
        <v>47</v>
      </c>
      <c r="R72" s="185" t="s">
        <v>7409</v>
      </c>
      <c r="S72" s="188">
        <v>37970</v>
      </c>
      <c r="T72" s="185">
        <v>1800</v>
      </c>
      <c r="U72" s="185" t="s">
        <v>8582</v>
      </c>
      <c r="V72" s="191">
        <v>67018776</v>
      </c>
      <c r="W72" s="191">
        <v>259256844</v>
      </c>
      <c r="X72" s="195">
        <v>44347</v>
      </c>
      <c r="Y72" s="188" t="s">
        <v>7732</v>
      </c>
      <c r="Z72" s="187" t="s">
        <v>7733</v>
      </c>
      <c r="AA72" s="187" t="s">
        <v>7790</v>
      </c>
      <c r="AB72" s="11"/>
    </row>
    <row r="73" spans="1:28" ht="24.75" customHeight="1" x14ac:dyDescent="0.2">
      <c r="A73" s="183" t="s">
        <v>6101</v>
      </c>
      <c r="B73" s="184">
        <v>700376001</v>
      </c>
      <c r="C73" s="185" t="s">
        <v>1568</v>
      </c>
      <c r="D73" s="185" t="s">
        <v>1766</v>
      </c>
      <c r="E73" s="185" t="s">
        <v>7206</v>
      </c>
      <c r="F73" s="185" t="s">
        <v>1767</v>
      </c>
      <c r="G73" s="185" t="s">
        <v>8580</v>
      </c>
      <c r="H73" s="185" t="s">
        <v>1768</v>
      </c>
      <c r="I73" s="185" t="s">
        <v>8041</v>
      </c>
      <c r="J73" s="185" t="s">
        <v>7207</v>
      </c>
      <c r="K73" s="185" t="s">
        <v>1769</v>
      </c>
      <c r="L73" s="185" t="s">
        <v>49</v>
      </c>
      <c r="M73" s="185" t="s">
        <v>845</v>
      </c>
      <c r="N73" s="186" t="s">
        <v>1770</v>
      </c>
      <c r="O73" s="185" t="s">
        <v>1771</v>
      </c>
      <c r="P73" s="187">
        <v>0</v>
      </c>
      <c r="Q73" s="185" t="s">
        <v>47</v>
      </c>
      <c r="R73" s="185" t="s">
        <v>7409</v>
      </c>
      <c r="S73" s="188">
        <v>37970</v>
      </c>
      <c r="T73" s="185">
        <v>1800</v>
      </c>
      <c r="U73" s="185" t="s">
        <v>8582</v>
      </c>
      <c r="V73" s="191">
        <v>34362354</v>
      </c>
      <c r="W73" s="191">
        <v>151368680</v>
      </c>
      <c r="X73" s="195">
        <v>44347</v>
      </c>
      <c r="Y73" s="188" t="s">
        <v>7732</v>
      </c>
      <c r="Z73" s="187" t="s">
        <v>7733</v>
      </c>
      <c r="AA73" s="187" t="s">
        <v>195</v>
      </c>
      <c r="AB73" s="11"/>
    </row>
    <row r="74" spans="1:28" ht="24.75" customHeight="1" x14ac:dyDescent="0.2">
      <c r="A74" s="183" t="s">
        <v>6101</v>
      </c>
      <c r="B74" s="184">
        <v>700376001</v>
      </c>
      <c r="C74" s="185" t="s">
        <v>1568</v>
      </c>
      <c r="D74" s="185" t="s">
        <v>1766</v>
      </c>
      <c r="E74" s="185" t="s">
        <v>7206</v>
      </c>
      <c r="F74" s="185" t="s">
        <v>1767</v>
      </c>
      <c r="G74" s="185" t="s">
        <v>8580</v>
      </c>
      <c r="H74" s="185" t="s">
        <v>1768</v>
      </c>
      <c r="I74" s="185" t="s">
        <v>8041</v>
      </c>
      <c r="J74" s="185" t="s">
        <v>7207</v>
      </c>
      <c r="K74" s="185" t="s">
        <v>1769</v>
      </c>
      <c r="L74" s="185" t="s">
        <v>49</v>
      </c>
      <c r="M74" s="185" t="s">
        <v>845</v>
      </c>
      <c r="N74" s="186" t="s">
        <v>1770</v>
      </c>
      <c r="O74" s="185" t="s">
        <v>1771</v>
      </c>
      <c r="P74" s="187">
        <v>0</v>
      </c>
      <c r="Q74" s="185" t="s">
        <v>47</v>
      </c>
      <c r="R74" s="185" t="s">
        <v>7409</v>
      </c>
      <c r="S74" s="188">
        <v>37970</v>
      </c>
      <c r="T74" s="185">
        <v>1800</v>
      </c>
      <c r="U74" s="185" t="s">
        <v>8582</v>
      </c>
      <c r="V74" s="191">
        <v>36060148</v>
      </c>
      <c r="W74" s="191">
        <v>178025410</v>
      </c>
      <c r="X74" s="195">
        <v>44347</v>
      </c>
      <c r="Y74" s="188" t="s">
        <v>7732</v>
      </c>
      <c r="Z74" s="187" t="s">
        <v>7733</v>
      </c>
      <c r="AA74" s="187" t="s">
        <v>7791</v>
      </c>
      <c r="AB74" s="11"/>
    </row>
    <row r="75" spans="1:28" ht="24.75" customHeight="1" x14ac:dyDescent="0.2">
      <c r="A75" s="183" t="s">
        <v>6101</v>
      </c>
      <c r="B75" s="184">
        <v>700376001</v>
      </c>
      <c r="C75" s="185" t="s">
        <v>1568</v>
      </c>
      <c r="D75" s="185" t="s">
        <v>1766</v>
      </c>
      <c r="E75" s="185" t="s">
        <v>7206</v>
      </c>
      <c r="F75" s="185" t="s">
        <v>1767</v>
      </c>
      <c r="G75" s="185" t="s">
        <v>8580</v>
      </c>
      <c r="H75" s="185" t="s">
        <v>1768</v>
      </c>
      <c r="I75" s="185" t="s">
        <v>8041</v>
      </c>
      <c r="J75" s="185" t="s">
        <v>7207</v>
      </c>
      <c r="K75" s="185" t="s">
        <v>1769</v>
      </c>
      <c r="L75" s="185" t="s">
        <v>49</v>
      </c>
      <c r="M75" s="185" t="s">
        <v>845</v>
      </c>
      <c r="N75" s="186" t="s">
        <v>1770</v>
      </c>
      <c r="O75" s="185" t="s">
        <v>1771</v>
      </c>
      <c r="P75" s="187">
        <v>0</v>
      </c>
      <c r="Q75" s="185" t="s">
        <v>47</v>
      </c>
      <c r="R75" s="185" t="s">
        <v>7409</v>
      </c>
      <c r="S75" s="188">
        <v>37970</v>
      </c>
      <c r="T75" s="185">
        <v>1800</v>
      </c>
      <c r="U75" s="185" t="s">
        <v>8582</v>
      </c>
      <c r="V75" s="191">
        <v>24049800</v>
      </c>
      <c r="W75" s="191">
        <v>96199200</v>
      </c>
      <c r="X75" s="195">
        <v>44347</v>
      </c>
      <c r="Y75" s="188" t="s">
        <v>7732</v>
      </c>
      <c r="Z75" s="187" t="s">
        <v>7733</v>
      </c>
      <c r="AA75" s="187" t="s">
        <v>7741</v>
      </c>
      <c r="AB75" s="11"/>
    </row>
    <row r="76" spans="1:28" ht="24.75" customHeight="1" x14ac:dyDescent="0.2">
      <c r="A76" s="183" t="s">
        <v>6101</v>
      </c>
      <c r="B76" s="184">
        <v>700376001</v>
      </c>
      <c r="C76" s="185" t="s">
        <v>1568</v>
      </c>
      <c r="D76" s="185" t="s">
        <v>1766</v>
      </c>
      <c r="E76" s="185" t="s">
        <v>7206</v>
      </c>
      <c r="F76" s="185" t="s">
        <v>1767</v>
      </c>
      <c r="G76" s="185" t="s">
        <v>8580</v>
      </c>
      <c r="H76" s="185" t="s">
        <v>1768</v>
      </c>
      <c r="I76" s="185" t="s">
        <v>8041</v>
      </c>
      <c r="J76" s="185" t="s">
        <v>7207</v>
      </c>
      <c r="K76" s="185" t="s">
        <v>1769</v>
      </c>
      <c r="L76" s="185" t="s">
        <v>49</v>
      </c>
      <c r="M76" s="185" t="s">
        <v>845</v>
      </c>
      <c r="N76" s="186" t="s">
        <v>1770</v>
      </c>
      <c r="O76" s="185" t="s">
        <v>1771</v>
      </c>
      <c r="P76" s="187">
        <v>0</v>
      </c>
      <c r="Q76" s="185" t="s">
        <v>47</v>
      </c>
      <c r="R76" s="185" t="s">
        <v>7409</v>
      </c>
      <c r="S76" s="188">
        <v>37970</v>
      </c>
      <c r="T76" s="185">
        <v>1800</v>
      </c>
      <c r="U76" s="185" t="s">
        <v>8582</v>
      </c>
      <c r="V76" s="191">
        <v>39762336</v>
      </c>
      <c r="W76" s="191">
        <v>176218817</v>
      </c>
      <c r="X76" s="195">
        <v>44347</v>
      </c>
      <c r="Y76" s="188" t="s">
        <v>7732</v>
      </c>
      <c r="Z76" s="187" t="s">
        <v>7733</v>
      </c>
      <c r="AA76" s="187" t="s">
        <v>7792</v>
      </c>
      <c r="AB76" s="11"/>
    </row>
    <row r="77" spans="1:28" ht="24.75" customHeight="1" x14ac:dyDescent="0.2">
      <c r="A77" s="183" t="s">
        <v>6101</v>
      </c>
      <c r="B77" s="184">
        <v>700376001</v>
      </c>
      <c r="C77" s="185" t="s">
        <v>1568</v>
      </c>
      <c r="D77" s="185" t="s">
        <v>1766</v>
      </c>
      <c r="E77" s="185" t="s">
        <v>7206</v>
      </c>
      <c r="F77" s="185" t="s">
        <v>1767</v>
      </c>
      <c r="G77" s="185" t="s">
        <v>8580</v>
      </c>
      <c r="H77" s="185" t="s">
        <v>1768</v>
      </c>
      <c r="I77" s="185" t="s">
        <v>8041</v>
      </c>
      <c r="J77" s="185" t="s">
        <v>7207</v>
      </c>
      <c r="K77" s="185" t="s">
        <v>1769</v>
      </c>
      <c r="L77" s="185" t="s">
        <v>49</v>
      </c>
      <c r="M77" s="185" t="s">
        <v>845</v>
      </c>
      <c r="N77" s="186" t="s">
        <v>1770</v>
      </c>
      <c r="O77" s="185" t="s">
        <v>1771</v>
      </c>
      <c r="P77" s="187">
        <v>0</v>
      </c>
      <c r="Q77" s="185" t="s">
        <v>47</v>
      </c>
      <c r="R77" s="185" t="s">
        <v>7409</v>
      </c>
      <c r="S77" s="188">
        <v>37970</v>
      </c>
      <c r="T77" s="185">
        <v>1800</v>
      </c>
      <c r="U77" s="185" t="s">
        <v>8582</v>
      </c>
      <c r="V77" s="191">
        <v>19557297</v>
      </c>
      <c r="W77" s="191">
        <v>83529765</v>
      </c>
      <c r="X77" s="195">
        <v>44347</v>
      </c>
      <c r="Y77" s="188" t="s">
        <v>7732</v>
      </c>
      <c r="Z77" s="187" t="s">
        <v>7733</v>
      </c>
      <c r="AA77" s="187" t="s">
        <v>7793</v>
      </c>
      <c r="AB77" s="11"/>
    </row>
    <row r="78" spans="1:28" ht="24.75" customHeight="1" x14ac:dyDescent="0.2">
      <c r="A78" s="183" t="s">
        <v>4097</v>
      </c>
      <c r="B78" s="184">
        <v>700175006</v>
      </c>
      <c r="C78" s="185" t="s">
        <v>52</v>
      </c>
      <c r="D78" s="185" t="s">
        <v>4098</v>
      </c>
      <c r="E78" s="185" t="s">
        <v>7224</v>
      </c>
      <c r="F78" s="185" t="s">
        <v>4099</v>
      </c>
      <c r="G78" s="185" t="s">
        <v>7225</v>
      </c>
      <c r="H78" s="185" t="s">
        <v>1560</v>
      </c>
      <c r="I78" s="185" t="s">
        <v>7226</v>
      </c>
      <c r="J78" s="185" t="s">
        <v>7227</v>
      </c>
      <c r="K78" s="185" t="s">
        <v>4100</v>
      </c>
      <c r="L78" s="185" t="s">
        <v>49</v>
      </c>
      <c r="M78" s="185" t="s">
        <v>1420</v>
      </c>
      <c r="N78" s="186" t="s">
        <v>4102</v>
      </c>
      <c r="O78" s="185" t="s">
        <v>4101</v>
      </c>
      <c r="P78" s="187">
        <v>0</v>
      </c>
      <c r="Q78" s="185" t="s">
        <v>89</v>
      </c>
      <c r="R78" s="185" t="s">
        <v>7228</v>
      </c>
      <c r="S78" s="188">
        <v>37970</v>
      </c>
      <c r="T78" s="185">
        <v>1950</v>
      </c>
      <c r="U78" s="185"/>
      <c r="V78" s="191">
        <v>35997120</v>
      </c>
      <c r="W78" s="191">
        <v>175505267</v>
      </c>
      <c r="X78" s="195">
        <v>44347</v>
      </c>
      <c r="Y78" s="188" t="s">
        <v>7732</v>
      </c>
      <c r="Z78" s="187" t="s">
        <v>7733</v>
      </c>
      <c r="AA78" s="187" t="s">
        <v>7794</v>
      </c>
      <c r="AB78" s="11"/>
    </row>
    <row r="79" spans="1:28" ht="24.75" customHeight="1" x14ac:dyDescent="0.2">
      <c r="A79" s="183" t="s">
        <v>1820</v>
      </c>
      <c r="B79" s="184">
        <v>702670004</v>
      </c>
      <c r="C79" s="185" t="s">
        <v>1555</v>
      </c>
      <c r="D79" s="185" t="s">
        <v>1821</v>
      </c>
      <c r="E79" s="185" t="s">
        <v>7422</v>
      </c>
      <c r="F79" s="185" t="s">
        <v>1822</v>
      </c>
      <c r="G79" s="185" t="s">
        <v>7423</v>
      </c>
      <c r="H79" s="185" t="s">
        <v>1823</v>
      </c>
      <c r="I79" s="185" t="s">
        <v>7424</v>
      </c>
      <c r="J79" s="185" t="s">
        <v>7425</v>
      </c>
      <c r="K79" s="185" t="s">
        <v>1824</v>
      </c>
      <c r="L79" s="185" t="s">
        <v>49</v>
      </c>
      <c r="M79" s="185" t="s">
        <v>1825</v>
      </c>
      <c r="N79" s="186" t="s">
        <v>1826</v>
      </c>
      <c r="O79" s="185" t="s">
        <v>1827</v>
      </c>
      <c r="P79" s="187">
        <v>0</v>
      </c>
      <c r="Q79" s="185">
        <v>93401</v>
      </c>
      <c r="R79" s="185" t="s">
        <v>7417</v>
      </c>
      <c r="S79" s="188">
        <v>37970</v>
      </c>
      <c r="T79" s="185">
        <v>2150</v>
      </c>
      <c r="U79" s="185"/>
      <c r="V79" s="191">
        <v>48814267</v>
      </c>
      <c r="W79" s="191">
        <v>176592509</v>
      </c>
      <c r="X79" s="195">
        <v>44347</v>
      </c>
      <c r="Y79" s="188" t="s">
        <v>7732</v>
      </c>
      <c r="Z79" s="187" t="s">
        <v>7733</v>
      </c>
      <c r="AA79" s="187" t="s">
        <v>227</v>
      </c>
      <c r="AB79" s="11"/>
    </row>
    <row r="80" spans="1:28" ht="24.75" customHeight="1" x14ac:dyDescent="0.2">
      <c r="A80" s="183" t="s">
        <v>1820</v>
      </c>
      <c r="B80" s="184">
        <v>702670004</v>
      </c>
      <c r="C80" s="185" t="s">
        <v>1555</v>
      </c>
      <c r="D80" s="185" t="s">
        <v>1821</v>
      </c>
      <c r="E80" s="185" t="s">
        <v>7422</v>
      </c>
      <c r="F80" s="185" t="s">
        <v>1822</v>
      </c>
      <c r="G80" s="185" t="s">
        <v>7423</v>
      </c>
      <c r="H80" s="185" t="s">
        <v>1823</v>
      </c>
      <c r="I80" s="185" t="s">
        <v>7424</v>
      </c>
      <c r="J80" s="185" t="s">
        <v>7425</v>
      </c>
      <c r="K80" s="185" t="s">
        <v>1824</v>
      </c>
      <c r="L80" s="185" t="s">
        <v>49</v>
      </c>
      <c r="M80" s="185" t="s">
        <v>1825</v>
      </c>
      <c r="N80" s="186" t="s">
        <v>1826</v>
      </c>
      <c r="O80" s="185" t="s">
        <v>1827</v>
      </c>
      <c r="P80" s="187">
        <v>0</v>
      </c>
      <c r="Q80" s="185">
        <v>93401</v>
      </c>
      <c r="R80" s="185" t="s">
        <v>7417</v>
      </c>
      <c r="S80" s="188">
        <v>37970</v>
      </c>
      <c r="T80" s="185">
        <v>2150</v>
      </c>
      <c r="U80" s="185"/>
      <c r="V80" s="191">
        <v>9027761</v>
      </c>
      <c r="W80" s="191">
        <v>38031285</v>
      </c>
      <c r="X80" s="195">
        <v>44347</v>
      </c>
      <c r="Y80" s="188" t="s">
        <v>7732</v>
      </c>
      <c r="Z80" s="187" t="s">
        <v>7733</v>
      </c>
      <c r="AA80" s="187" t="s">
        <v>7735</v>
      </c>
      <c r="AB80" s="11"/>
    </row>
    <row r="81" spans="1:28" ht="24.75" customHeight="1" x14ac:dyDescent="0.2">
      <c r="A81" s="183" t="s">
        <v>1820</v>
      </c>
      <c r="B81" s="184">
        <v>702670004</v>
      </c>
      <c r="C81" s="185" t="s">
        <v>1555</v>
      </c>
      <c r="D81" s="185" t="s">
        <v>1821</v>
      </c>
      <c r="E81" s="185" t="s">
        <v>7422</v>
      </c>
      <c r="F81" s="185" t="s">
        <v>1822</v>
      </c>
      <c r="G81" s="185" t="s">
        <v>7423</v>
      </c>
      <c r="H81" s="185" t="s">
        <v>1823</v>
      </c>
      <c r="I81" s="185" t="s">
        <v>7424</v>
      </c>
      <c r="J81" s="185" t="s">
        <v>7425</v>
      </c>
      <c r="K81" s="185" t="s">
        <v>1824</v>
      </c>
      <c r="L81" s="185" t="s">
        <v>49</v>
      </c>
      <c r="M81" s="185" t="s">
        <v>1825</v>
      </c>
      <c r="N81" s="186" t="s">
        <v>1826</v>
      </c>
      <c r="O81" s="185" t="s">
        <v>1827</v>
      </c>
      <c r="P81" s="187">
        <v>0</v>
      </c>
      <c r="Q81" s="185">
        <v>93401</v>
      </c>
      <c r="R81" s="185" t="s">
        <v>7417</v>
      </c>
      <c r="S81" s="188">
        <v>37970</v>
      </c>
      <c r="T81" s="185">
        <v>2150</v>
      </c>
      <c r="U81" s="185"/>
      <c r="V81" s="191">
        <v>28990094</v>
      </c>
      <c r="W81" s="191">
        <v>176995045</v>
      </c>
      <c r="X81" s="195">
        <v>44347</v>
      </c>
      <c r="Y81" s="188" t="s">
        <v>7732</v>
      </c>
      <c r="Z81" s="187" t="s">
        <v>7733</v>
      </c>
      <c r="AA81" s="187" t="s">
        <v>7764</v>
      </c>
      <c r="AB81" s="11"/>
    </row>
    <row r="82" spans="1:28" ht="24.75" customHeight="1" x14ac:dyDescent="0.2">
      <c r="A82" s="183" t="s">
        <v>1820</v>
      </c>
      <c r="B82" s="184">
        <v>702670004</v>
      </c>
      <c r="C82" s="185" t="s">
        <v>1555</v>
      </c>
      <c r="D82" s="185" t="s">
        <v>1821</v>
      </c>
      <c r="E82" s="185" t="s">
        <v>7422</v>
      </c>
      <c r="F82" s="185" t="s">
        <v>1822</v>
      </c>
      <c r="G82" s="185" t="s">
        <v>7423</v>
      </c>
      <c r="H82" s="185" t="s">
        <v>1823</v>
      </c>
      <c r="I82" s="185" t="s">
        <v>7424</v>
      </c>
      <c r="J82" s="185" t="s">
        <v>7425</v>
      </c>
      <c r="K82" s="185" t="s">
        <v>1824</v>
      </c>
      <c r="L82" s="185" t="s">
        <v>49</v>
      </c>
      <c r="M82" s="185" t="s">
        <v>1825</v>
      </c>
      <c r="N82" s="186" t="s">
        <v>1826</v>
      </c>
      <c r="O82" s="185" t="s">
        <v>1827</v>
      </c>
      <c r="P82" s="187">
        <v>0</v>
      </c>
      <c r="Q82" s="185">
        <v>93401</v>
      </c>
      <c r="R82" s="185" t="s">
        <v>7417</v>
      </c>
      <c r="S82" s="188">
        <v>37970</v>
      </c>
      <c r="T82" s="185">
        <v>2150</v>
      </c>
      <c r="U82" s="185"/>
      <c r="V82" s="191">
        <v>33691129</v>
      </c>
      <c r="W82" s="191">
        <v>54535468</v>
      </c>
      <c r="X82" s="195">
        <v>44347</v>
      </c>
      <c r="Y82" s="188" t="s">
        <v>7732</v>
      </c>
      <c r="Z82" s="187" t="s">
        <v>7733</v>
      </c>
      <c r="AA82" s="187" t="s">
        <v>7795</v>
      </c>
      <c r="AB82" s="11"/>
    </row>
    <row r="83" spans="1:28" ht="24.75" customHeight="1" x14ac:dyDescent="0.2">
      <c r="A83" s="183" t="s">
        <v>1820</v>
      </c>
      <c r="B83" s="184">
        <v>702670004</v>
      </c>
      <c r="C83" s="185" t="s">
        <v>1555</v>
      </c>
      <c r="D83" s="185" t="s">
        <v>1821</v>
      </c>
      <c r="E83" s="185" t="s">
        <v>7422</v>
      </c>
      <c r="F83" s="185" t="s">
        <v>1822</v>
      </c>
      <c r="G83" s="185" t="s">
        <v>7423</v>
      </c>
      <c r="H83" s="185" t="s">
        <v>1823</v>
      </c>
      <c r="I83" s="185" t="s">
        <v>7424</v>
      </c>
      <c r="J83" s="185" t="s">
        <v>7425</v>
      </c>
      <c r="K83" s="185" t="s">
        <v>1824</v>
      </c>
      <c r="L83" s="185" t="s">
        <v>49</v>
      </c>
      <c r="M83" s="185" t="s">
        <v>1825</v>
      </c>
      <c r="N83" s="186" t="s">
        <v>1826</v>
      </c>
      <c r="O83" s="185" t="s">
        <v>1827</v>
      </c>
      <c r="P83" s="187">
        <v>0</v>
      </c>
      <c r="Q83" s="185">
        <v>93401</v>
      </c>
      <c r="R83" s="185" t="s">
        <v>7417</v>
      </c>
      <c r="S83" s="188">
        <v>37970</v>
      </c>
      <c r="T83" s="185">
        <v>2150</v>
      </c>
      <c r="U83" s="185"/>
      <c r="V83" s="191">
        <v>15108860</v>
      </c>
      <c r="W83" s="191">
        <v>89765724</v>
      </c>
      <c r="X83" s="195">
        <v>44347</v>
      </c>
      <c r="Y83" s="188" t="s">
        <v>7732</v>
      </c>
      <c r="Z83" s="187" t="s">
        <v>7733</v>
      </c>
      <c r="AA83" s="187" t="s">
        <v>7796</v>
      </c>
      <c r="AB83" s="11"/>
    </row>
    <row r="84" spans="1:28" ht="24.75" customHeight="1" x14ac:dyDescent="0.2">
      <c r="A84" s="183" t="s">
        <v>1820</v>
      </c>
      <c r="B84" s="184">
        <v>702670004</v>
      </c>
      <c r="C84" s="185" t="s">
        <v>1555</v>
      </c>
      <c r="D84" s="185" t="s">
        <v>1821</v>
      </c>
      <c r="E84" s="185" t="s">
        <v>7422</v>
      </c>
      <c r="F84" s="185" t="s">
        <v>1822</v>
      </c>
      <c r="G84" s="185" t="s">
        <v>7423</v>
      </c>
      <c r="H84" s="185" t="s">
        <v>1823</v>
      </c>
      <c r="I84" s="185" t="s">
        <v>7424</v>
      </c>
      <c r="J84" s="185" t="s">
        <v>7425</v>
      </c>
      <c r="K84" s="185" t="s">
        <v>1824</v>
      </c>
      <c r="L84" s="185" t="s">
        <v>49</v>
      </c>
      <c r="M84" s="185" t="s">
        <v>1825</v>
      </c>
      <c r="N84" s="186" t="s">
        <v>1826</v>
      </c>
      <c r="O84" s="185" t="s">
        <v>1827</v>
      </c>
      <c r="P84" s="187">
        <v>0</v>
      </c>
      <c r="Q84" s="185">
        <v>93401</v>
      </c>
      <c r="R84" s="185" t="s">
        <v>7417</v>
      </c>
      <c r="S84" s="188">
        <v>37970</v>
      </c>
      <c r="T84" s="185">
        <v>2150</v>
      </c>
      <c r="U84" s="185"/>
      <c r="V84" s="191">
        <v>5969695</v>
      </c>
      <c r="W84" s="191">
        <v>19914078</v>
      </c>
      <c r="X84" s="195">
        <v>44347</v>
      </c>
      <c r="Y84" s="188" t="s">
        <v>7732</v>
      </c>
      <c r="Z84" s="187" t="s">
        <v>7733</v>
      </c>
      <c r="AA84" s="187" t="s">
        <v>7797</v>
      </c>
      <c r="AB84" s="11"/>
    </row>
    <row r="85" spans="1:28" ht="24.75" customHeight="1" x14ac:dyDescent="0.2">
      <c r="A85" s="183" t="s">
        <v>1820</v>
      </c>
      <c r="B85" s="184">
        <v>702670004</v>
      </c>
      <c r="C85" s="185" t="s">
        <v>1555</v>
      </c>
      <c r="D85" s="185" t="s">
        <v>1821</v>
      </c>
      <c r="E85" s="185" t="s">
        <v>7422</v>
      </c>
      <c r="F85" s="185" t="s">
        <v>1822</v>
      </c>
      <c r="G85" s="185" t="s">
        <v>7423</v>
      </c>
      <c r="H85" s="185" t="s">
        <v>1823</v>
      </c>
      <c r="I85" s="185" t="s">
        <v>7424</v>
      </c>
      <c r="J85" s="185" t="s">
        <v>7425</v>
      </c>
      <c r="K85" s="185" t="s">
        <v>1824</v>
      </c>
      <c r="L85" s="185" t="s">
        <v>49</v>
      </c>
      <c r="M85" s="185" t="s">
        <v>1825</v>
      </c>
      <c r="N85" s="186" t="s">
        <v>1826</v>
      </c>
      <c r="O85" s="185" t="s">
        <v>1827</v>
      </c>
      <c r="P85" s="187">
        <v>0</v>
      </c>
      <c r="Q85" s="185">
        <v>93401</v>
      </c>
      <c r="R85" s="185" t="s">
        <v>7417</v>
      </c>
      <c r="S85" s="188">
        <v>37970</v>
      </c>
      <c r="T85" s="185">
        <v>2150</v>
      </c>
      <c r="U85" s="185"/>
      <c r="V85" s="191">
        <v>4294053</v>
      </c>
      <c r="W85" s="191">
        <v>20939247</v>
      </c>
      <c r="X85" s="195">
        <v>44347</v>
      </c>
      <c r="Y85" s="188" t="s">
        <v>7732</v>
      </c>
      <c r="Z85" s="187" t="s">
        <v>7733</v>
      </c>
      <c r="AA85" s="187" t="s">
        <v>7798</v>
      </c>
      <c r="AB85" s="11"/>
    </row>
    <row r="86" spans="1:28" ht="24.75" customHeight="1" x14ac:dyDescent="0.2">
      <c r="A86" s="183" t="s">
        <v>1820</v>
      </c>
      <c r="B86" s="184">
        <v>702670004</v>
      </c>
      <c r="C86" s="185" t="s">
        <v>1555</v>
      </c>
      <c r="D86" s="185" t="s">
        <v>1821</v>
      </c>
      <c r="E86" s="185" t="s">
        <v>7422</v>
      </c>
      <c r="F86" s="185" t="s">
        <v>1822</v>
      </c>
      <c r="G86" s="185" t="s">
        <v>7423</v>
      </c>
      <c r="H86" s="185" t="s">
        <v>1823</v>
      </c>
      <c r="I86" s="185" t="s">
        <v>7424</v>
      </c>
      <c r="J86" s="185" t="s">
        <v>7425</v>
      </c>
      <c r="K86" s="185" t="s">
        <v>1824</v>
      </c>
      <c r="L86" s="185" t="s">
        <v>49</v>
      </c>
      <c r="M86" s="185" t="s">
        <v>1825</v>
      </c>
      <c r="N86" s="186" t="s">
        <v>1826</v>
      </c>
      <c r="O86" s="185" t="s">
        <v>1827</v>
      </c>
      <c r="P86" s="187">
        <v>0</v>
      </c>
      <c r="Q86" s="185">
        <v>93401</v>
      </c>
      <c r="R86" s="185" t="s">
        <v>7417</v>
      </c>
      <c r="S86" s="188">
        <v>37970</v>
      </c>
      <c r="T86" s="185">
        <v>2150</v>
      </c>
      <c r="U86" s="185"/>
      <c r="V86" s="191">
        <v>6164766</v>
      </c>
      <c r="W86" s="191">
        <v>26139996</v>
      </c>
      <c r="X86" s="195">
        <v>44347</v>
      </c>
      <c r="Y86" s="188" t="s">
        <v>7732</v>
      </c>
      <c r="Z86" s="187" t="s">
        <v>7733</v>
      </c>
      <c r="AA86" s="187" t="s">
        <v>7770</v>
      </c>
      <c r="AB86" s="11"/>
    </row>
    <row r="87" spans="1:28" ht="24.75" customHeight="1" x14ac:dyDescent="0.2">
      <c r="A87" s="183" t="s">
        <v>1820</v>
      </c>
      <c r="B87" s="184">
        <v>702670004</v>
      </c>
      <c r="C87" s="185" t="s">
        <v>1555</v>
      </c>
      <c r="D87" s="185" t="s">
        <v>1821</v>
      </c>
      <c r="E87" s="185" t="s">
        <v>7422</v>
      </c>
      <c r="F87" s="185" t="s">
        <v>1822</v>
      </c>
      <c r="G87" s="185" t="s">
        <v>7423</v>
      </c>
      <c r="H87" s="185" t="s">
        <v>1823</v>
      </c>
      <c r="I87" s="185" t="s">
        <v>7424</v>
      </c>
      <c r="J87" s="185" t="s">
        <v>7425</v>
      </c>
      <c r="K87" s="185" t="s">
        <v>1824</v>
      </c>
      <c r="L87" s="185" t="s">
        <v>49</v>
      </c>
      <c r="M87" s="185" t="s">
        <v>1825</v>
      </c>
      <c r="N87" s="186" t="s">
        <v>1826</v>
      </c>
      <c r="O87" s="185" t="s">
        <v>1827</v>
      </c>
      <c r="P87" s="187">
        <v>0</v>
      </c>
      <c r="Q87" s="185">
        <v>93401</v>
      </c>
      <c r="R87" s="185" t="s">
        <v>7417</v>
      </c>
      <c r="S87" s="188">
        <v>37970</v>
      </c>
      <c r="T87" s="185">
        <v>2150</v>
      </c>
      <c r="U87" s="185"/>
      <c r="V87" s="191">
        <v>32640699</v>
      </c>
      <c r="W87" s="191">
        <v>151790231</v>
      </c>
      <c r="X87" s="195">
        <v>44347</v>
      </c>
      <c r="Y87" s="188" t="s">
        <v>7732</v>
      </c>
      <c r="Z87" s="187" t="s">
        <v>7733</v>
      </c>
      <c r="AA87" s="187" t="s">
        <v>7734</v>
      </c>
      <c r="AB87" s="11"/>
    </row>
    <row r="88" spans="1:28" ht="24.75" customHeight="1" x14ac:dyDescent="0.2">
      <c r="A88" s="183" t="s">
        <v>1820</v>
      </c>
      <c r="B88" s="184">
        <v>702670004</v>
      </c>
      <c r="C88" s="185" t="s">
        <v>1555</v>
      </c>
      <c r="D88" s="185" t="s">
        <v>1821</v>
      </c>
      <c r="E88" s="185" t="s">
        <v>7422</v>
      </c>
      <c r="F88" s="185" t="s">
        <v>1822</v>
      </c>
      <c r="G88" s="185" t="s">
        <v>7423</v>
      </c>
      <c r="H88" s="185" t="s">
        <v>1823</v>
      </c>
      <c r="I88" s="185" t="s">
        <v>7424</v>
      </c>
      <c r="J88" s="185" t="s">
        <v>7425</v>
      </c>
      <c r="K88" s="185" t="s">
        <v>1824</v>
      </c>
      <c r="L88" s="185" t="s">
        <v>49</v>
      </c>
      <c r="M88" s="185" t="s">
        <v>1825</v>
      </c>
      <c r="N88" s="186" t="s">
        <v>1826</v>
      </c>
      <c r="O88" s="185" t="s">
        <v>1827</v>
      </c>
      <c r="P88" s="187">
        <v>0</v>
      </c>
      <c r="Q88" s="185">
        <v>93401</v>
      </c>
      <c r="R88" s="185" t="s">
        <v>7417</v>
      </c>
      <c r="S88" s="188">
        <v>37970</v>
      </c>
      <c r="T88" s="185">
        <v>2150</v>
      </c>
      <c r="U88" s="185"/>
      <c r="V88" s="191">
        <v>2258612</v>
      </c>
      <c r="W88" s="191">
        <v>8471799</v>
      </c>
      <c r="X88" s="195">
        <v>44347</v>
      </c>
      <c r="Y88" s="188" t="s">
        <v>7732</v>
      </c>
      <c r="Z88" s="187" t="s">
        <v>7733</v>
      </c>
      <c r="AA88" s="187" t="s">
        <v>7800</v>
      </c>
      <c r="AB88" s="11"/>
    </row>
    <row r="89" spans="1:28" ht="24.75" customHeight="1" x14ac:dyDescent="0.2">
      <c r="A89" s="183" t="s">
        <v>1820</v>
      </c>
      <c r="B89" s="184">
        <v>702670004</v>
      </c>
      <c r="C89" s="185" t="s">
        <v>1555</v>
      </c>
      <c r="D89" s="185" t="s">
        <v>1821</v>
      </c>
      <c r="E89" s="185" t="s">
        <v>7422</v>
      </c>
      <c r="F89" s="185" t="s">
        <v>1822</v>
      </c>
      <c r="G89" s="185" t="s">
        <v>7423</v>
      </c>
      <c r="H89" s="185" t="s">
        <v>1823</v>
      </c>
      <c r="I89" s="185" t="s">
        <v>7424</v>
      </c>
      <c r="J89" s="185" t="s">
        <v>7425</v>
      </c>
      <c r="K89" s="185" t="s">
        <v>1824</v>
      </c>
      <c r="L89" s="185" t="s">
        <v>49</v>
      </c>
      <c r="M89" s="185" t="s">
        <v>1825</v>
      </c>
      <c r="N89" s="186" t="s">
        <v>1826</v>
      </c>
      <c r="O89" s="185" t="s">
        <v>1827</v>
      </c>
      <c r="P89" s="187">
        <v>0</v>
      </c>
      <c r="Q89" s="185">
        <v>93401</v>
      </c>
      <c r="R89" s="185" t="s">
        <v>7417</v>
      </c>
      <c r="S89" s="188">
        <v>37970</v>
      </c>
      <c r="T89" s="185">
        <v>2150</v>
      </c>
      <c r="U89" s="185"/>
      <c r="V89" s="191">
        <v>12024900</v>
      </c>
      <c r="W89" s="191">
        <v>50344248</v>
      </c>
      <c r="X89" s="195">
        <v>44347</v>
      </c>
      <c r="Y89" s="188" t="s">
        <v>7732</v>
      </c>
      <c r="Z89" s="187" t="s">
        <v>7733</v>
      </c>
      <c r="AA89" s="187" t="s">
        <v>75</v>
      </c>
      <c r="AB89" s="11"/>
    </row>
    <row r="90" spans="1:28" ht="24.75" customHeight="1" x14ac:dyDescent="0.2">
      <c r="A90" s="183" t="s">
        <v>1820</v>
      </c>
      <c r="B90" s="184">
        <v>702670004</v>
      </c>
      <c r="C90" s="185" t="s">
        <v>1555</v>
      </c>
      <c r="D90" s="185" t="s">
        <v>1821</v>
      </c>
      <c r="E90" s="185" t="s">
        <v>7422</v>
      </c>
      <c r="F90" s="185" t="s">
        <v>1822</v>
      </c>
      <c r="G90" s="185" t="s">
        <v>7423</v>
      </c>
      <c r="H90" s="185" t="s">
        <v>1823</v>
      </c>
      <c r="I90" s="185" t="s">
        <v>7424</v>
      </c>
      <c r="J90" s="185" t="s">
        <v>7425</v>
      </c>
      <c r="K90" s="185" t="s">
        <v>1824</v>
      </c>
      <c r="L90" s="185" t="s">
        <v>49</v>
      </c>
      <c r="M90" s="185" t="s">
        <v>1825</v>
      </c>
      <c r="N90" s="186" t="s">
        <v>1826</v>
      </c>
      <c r="O90" s="185" t="s">
        <v>1827</v>
      </c>
      <c r="P90" s="187">
        <v>0</v>
      </c>
      <c r="Q90" s="185">
        <v>93401</v>
      </c>
      <c r="R90" s="185" t="s">
        <v>7417</v>
      </c>
      <c r="S90" s="188">
        <v>37970</v>
      </c>
      <c r="T90" s="185">
        <v>2150</v>
      </c>
      <c r="U90" s="185"/>
      <c r="V90" s="191">
        <v>22694323</v>
      </c>
      <c r="W90" s="191">
        <v>89690146</v>
      </c>
      <c r="X90" s="195">
        <v>44347</v>
      </c>
      <c r="Y90" s="188" t="s">
        <v>7732</v>
      </c>
      <c r="Z90" s="187" t="s">
        <v>7733</v>
      </c>
      <c r="AA90" s="187" t="s">
        <v>7781</v>
      </c>
      <c r="AB90" s="11"/>
    </row>
    <row r="91" spans="1:28" ht="24.75" customHeight="1" x14ac:dyDescent="0.2">
      <c r="A91" s="183" t="s">
        <v>1820</v>
      </c>
      <c r="B91" s="184">
        <v>702670004</v>
      </c>
      <c r="C91" s="185" t="s">
        <v>1555</v>
      </c>
      <c r="D91" s="185" t="s">
        <v>1821</v>
      </c>
      <c r="E91" s="185" t="s">
        <v>7422</v>
      </c>
      <c r="F91" s="185" t="s">
        <v>1822</v>
      </c>
      <c r="G91" s="185" t="s">
        <v>7423</v>
      </c>
      <c r="H91" s="185" t="s">
        <v>1823</v>
      </c>
      <c r="I91" s="185" t="s">
        <v>7424</v>
      </c>
      <c r="J91" s="185" t="s">
        <v>7425</v>
      </c>
      <c r="K91" s="185" t="s">
        <v>1824</v>
      </c>
      <c r="L91" s="185" t="s">
        <v>49</v>
      </c>
      <c r="M91" s="185" t="s">
        <v>1825</v>
      </c>
      <c r="N91" s="186" t="s">
        <v>1826</v>
      </c>
      <c r="O91" s="185" t="s">
        <v>1827</v>
      </c>
      <c r="P91" s="187">
        <v>0</v>
      </c>
      <c r="Q91" s="185">
        <v>93401</v>
      </c>
      <c r="R91" s="185" t="s">
        <v>7417</v>
      </c>
      <c r="S91" s="188">
        <v>37970</v>
      </c>
      <c r="T91" s="185">
        <v>2150</v>
      </c>
      <c r="U91" s="185"/>
      <c r="V91" s="191">
        <v>0</v>
      </c>
      <c r="W91" s="191">
        <v>72884757</v>
      </c>
      <c r="X91" s="195">
        <v>44347</v>
      </c>
      <c r="Y91" s="188" t="s">
        <v>7732</v>
      </c>
      <c r="Z91" s="187" t="s">
        <v>7733</v>
      </c>
      <c r="AA91" s="187" t="s">
        <v>7801</v>
      </c>
      <c r="AB91" s="11"/>
    </row>
    <row r="92" spans="1:28" ht="24.75" customHeight="1" x14ac:dyDescent="0.2">
      <c r="A92" s="183" t="s">
        <v>1820</v>
      </c>
      <c r="B92" s="184">
        <v>702670004</v>
      </c>
      <c r="C92" s="185" t="s">
        <v>1555</v>
      </c>
      <c r="D92" s="185" t="s">
        <v>1821</v>
      </c>
      <c r="E92" s="185" t="s">
        <v>7422</v>
      </c>
      <c r="F92" s="185" t="s">
        <v>1822</v>
      </c>
      <c r="G92" s="185" t="s">
        <v>7423</v>
      </c>
      <c r="H92" s="185" t="s">
        <v>1823</v>
      </c>
      <c r="I92" s="185" t="s">
        <v>7424</v>
      </c>
      <c r="J92" s="185" t="s">
        <v>7425</v>
      </c>
      <c r="K92" s="185" t="s">
        <v>1824</v>
      </c>
      <c r="L92" s="185" t="s">
        <v>49</v>
      </c>
      <c r="M92" s="185" t="s">
        <v>1825</v>
      </c>
      <c r="N92" s="186" t="s">
        <v>1826</v>
      </c>
      <c r="O92" s="185" t="s">
        <v>1827</v>
      </c>
      <c r="P92" s="187">
        <v>0</v>
      </c>
      <c r="Q92" s="185">
        <v>93401</v>
      </c>
      <c r="R92" s="185" t="s">
        <v>7417</v>
      </c>
      <c r="S92" s="188">
        <v>37970</v>
      </c>
      <c r="T92" s="185">
        <v>2150</v>
      </c>
      <c r="U92" s="185"/>
      <c r="V92" s="191">
        <v>8776866</v>
      </c>
      <c r="W92" s="191">
        <v>24388619</v>
      </c>
      <c r="X92" s="195">
        <v>44347</v>
      </c>
      <c r="Y92" s="188" t="s">
        <v>7732</v>
      </c>
      <c r="Z92" s="187" t="s">
        <v>7733</v>
      </c>
      <c r="AA92" s="187" t="s">
        <v>7752</v>
      </c>
      <c r="AB92" s="11"/>
    </row>
    <row r="93" spans="1:28" ht="24.75" customHeight="1" x14ac:dyDescent="0.2">
      <c r="A93" s="183" t="s">
        <v>1820</v>
      </c>
      <c r="B93" s="184">
        <v>702670004</v>
      </c>
      <c r="C93" s="185" t="s">
        <v>1555</v>
      </c>
      <c r="D93" s="185" t="s">
        <v>1821</v>
      </c>
      <c r="E93" s="185" t="s">
        <v>7422</v>
      </c>
      <c r="F93" s="185" t="s">
        <v>1822</v>
      </c>
      <c r="G93" s="185" t="s">
        <v>7423</v>
      </c>
      <c r="H93" s="185" t="s">
        <v>1823</v>
      </c>
      <c r="I93" s="185" t="s">
        <v>7424</v>
      </c>
      <c r="J93" s="185" t="s">
        <v>7425</v>
      </c>
      <c r="K93" s="185" t="s">
        <v>1824</v>
      </c>
      <c r="L93" s="185" t="s">
        <v>49</v>
      </c>
      <c r="M93" s="185" t="s">
        <v>1825</v>
      </c>
      <c r="N93" s="186" t="s">
        <v>1826</v>
      </c>
      <c r="O93" s="185" t="s">
        <v>1827</v>
      </c>
      <c r="P93" s="187">
        <v>0</v>
      </c>
      <c r="Q93" s="185">
        <v>93401</v>
      </c>
      <c r="R93" s="185" t="s">
        <v>7417</v>
      </c>
      <c r="S93" s="188">
        <v>37970</v>
      </c>
      <c r="T93" s="185">
        <v>2150</v>
      </c>
      <c r="U93" s="185"/>
      <c r="V93" s="191">
        <v>0</v>
      </c>
      <c r="W93" s="191">
        <v>19025613</v>
      </c>
      <c r="X93" s="195">
        <v>44347</v>
      </c>
      <c r="Y93" s="188" t="s">
        <v>7732</v>
      </c>
      <c r="Z93" s="187" t="s">
        <v>7733</v>
      </c>
      <c r="AA93" s="187" t="s">
        <v>195</v>
      </c>
      <c r="AB93" s="11"/>
    </row>
    <row r="94" spans="1:28" ht="24.75" customHeight="1" x14ac:dyDescent="0.2">
      <c r="A94" s="183" t="s">
        <v>1820</v>
      </c>
      <c r="B94" s="184">
        <v>702670004</v>
      </c>
      <c r="C94" s="185" t="s">
        <v>1555</v>
      </c>
      <c r="D94" s="185" t="s">
        <v>1821</v>
      </c>
      <c r="E94" s="185" t="s">
        <v>7422</v>
      </c>
      <c r="F94" s="185" t="s">
        <v>1822</v>
      </c>
      <c r="G94" s="185" t="s">
        <v>7423</v>
      </c>
      <c r="H94" s="185" t="s">
        <v>1823</v>
      </c>
      <c r="I94" s="185" t="s">
        <v>7424</v>
      </c>
      <c r="J94" s="185" t="s">
        <v>7425</v>
      </c>
      <c r="K94" s="185" t="s">
        <v>1824</v>
      </c>
      <c r="L94" s="185" t="s">
        <v>49</v>
      </c>
      <c r="M94" s="185" t="s">
        <v>1825</v>
      </c>
      <c r="N94" s="186" t="s">
        <v>1826</v>
      </c>
      <c r="O94" s="185" t="s">
        <v>1827</v>
      </c>
      <c r="P94" s="187">
        <v>0</v>
      </c>
      <c r="Q94" s="185">
        <v>93401</v>
      </c>
      <c r="R94" s="185" t="s">
        <v>7417</v>
      </c>
      <c r="S94" s="188">
        <v>37970</v>
      </c>
      <c r="T94" s="185">
        <v>2150</v>
      </c>
      <c r="U94" s="185"/>
      <c r="V94" s="191">
        <v>6335786</v>
      </c>
      <c r="W94" s="191">
        <v>32151909</v>
      </c>
      <c r="X94" s="195">
        <v>44347</v>
      </c>
      <c r="Y94" s="188" t="s">
        <v>7732</v>
      </c>
      <c r="Z94" s="187" t="s">
        <v>7733</v>
      </c>
      <c r="AA94" s="187" t="s">
        <v>7742</v>
      </c>
      <c r="AB94" s="11"/>
    </row>
    <row r="95" spans="1:28" ht="24.75" customHeight="1" x14ac:dyDescent="0.2">
      <c r="A95" s="183" t="s">
        <v>8748</v>
      </c>
      <c r="B95" s="184">
        <v>711620001</v>
      </c>
      <c r="C95" s="185" t="s">
        <v>78</v>
      </c>
      <c r="D95" s="185" t="s">
        <v>927</v>
      </c>
      <c r="E95" s="185" t="s">
        <v>7066</v>
      </c>
      <c r="F95" s="185" t="s">
        <v>928</v>
      </c>
      <c r="G95" s="185" t="s">
        <v>7067</v>
      </c>
      <c r="H95" s="185" t="s">
        <v>7068</v>
      </c>
      <c r="I95" s="185" t="s">
        <v>6638</v>
      </c>
      <c r="J95" s="185" t="s">
        <v>929</v>
      </c>
      <c r="K95" s="185" t="s">
        <v>930</v>
      </c>
      <c r="L95" s="185" t="s">
        <v>49</v>
      </c>
      <c r="M95" s="185" t="s">
        <v>664</v>
      </c>
      <c r="N95" s="186">
        <v>225589874</v>
      </c>
      <c r="O95" s="185" t="s">
        <v>6541</v>
      </c>
      <c r="P95" s="187">
        <v>0</v>
      </c>
      <c r="Q95" s="185">
        <v>93401</v>
      </c>
      <c r="R95" s="185" t="s">
        <v>7116</v>
      </c>
      <c r="S95" s="188">
        <v>37970</v>
      </c>
      <c r="T95" s="185">
        <v>2260</v>
      </c>
      <c r="U95" s="185"/>
      <c r="V95" s="191">
        <v>0</v>
      </c>
      <c r="W95" s="191">
        <v>29652800</v>
      </c>
      <c r="X95" s="195">
        <v>44347</v>
      </c>
      <c r="Y95" s="188" t="s">
        <v>7732</v>
      </c>
      <c r="Z95" s="187" t="s">
        <v>7733</v>
      </c>
      <c r="AA95" s="187" t="s">
        <v>7795</v>
      </c>
      <c r="AB95" s="11"/>
    </row>
    <row r="96" spans="1:28" ht="24.75" customHeight="1" x14ac:dyDescent="0.2">
      <c r="A96" s="183" t="s">
        <v>8748</v>
      </c>
      <c r="B96" s="184">
        <v>711620001</v>
      </c>
      <c r="C96" s="185" t="s">
        <v>78</v>
      </c>
      <c r="D96" s="185" t="s">
        <v>927</v>
      </c>
      <c r="E96" s="185" t="s">
        <v>7066</v>
      </c>
      <c r="F96" s="185" t="s">
        <v>928</v>
      </c>
      <c r="G96" s="185" t="s">
        <v>7067</v>
      </c>
      <c r="H96" s="185" t="s">
        <v>7068</v>
      </c>
      <c r="I96" s="185" t="s">
        <v>6638</v>
      </c>
      <c r="J96" s="185" t="s">
        <v>929</v>
      </c>
      <c r="K96" s="185" t="s">
        <v>930</v>
      </c>
      <c r="L96" s="185" t="s">
        <v>49</v>
      </c>
      <c r="M96" s="185" t="s">
        <v>664</v>
      </c>
      <c r="N96" s="186">
        <v>225589874</v>
      </c>
      <c r="O96" s="185" t="s">
        <v>6541</v>
      </c>
      <c r="P96" s="187">
        <v>0</v>
      </c>
      <c r="Q96" s="185">
        <v>93401</v>
      </c>
      <c r="R96" s="185" t="s">
        <v>7116</v>
      </c>
      <c r="S96" s="188">
        <v>37970</v>
      </c>
      <c r="T96" s="185">
        <v>2260</v>
      </c>
      <c r="U96" s="185"/>
      <c r="V96" s="191">
        <v>116266098</v>
      </c>
      <c r="W96" s="191">
        <v>289370814</v>
      </c>
      <c r="X96" s="195">
        <v>44347</v>
      </c>
      <c r="Y96" s="188" t="s">
        <v>7732</v>
      </c>
      <c r="Z96" s="187" t="s">
        <v>7733</v>
      </c>
      <c r="AA96" s="187" t="s">
        <v>7802</v>
      </c>
      <c r="AB96" s="11"/>
    </row>
    <row r="97" spans="1:28" ht="24.75" customHeight="1" x14ac:dyDescent="0.2">
      <c r="A97" s="183" t="s">
        <v>8748</v>
      </c>
      <c r="B97" s="184">
        <v>711620001</v>
      </c>
      <c r="C97" s="185" t="s">
        <v>78</v>
      </c>
      <c r="D97" s="185" t="s">
        <v>927</v>
      </c>
      <c r="E97" s="185" t="s">
        <v>7066</v>
      </c>
      <c r="F97" s="185" t="s">
        <v>928</v>
      </c>
      <c r="G97" s="185" t="s">
        <v>7067</v>
      </c>
      <c r="H97" s="185" t="s">
        <v>7068</v>
      </c>
      <c r="I97" s="185" t="s">
        <v>6638</v>
      </c>
      <c r="J97" s="185" t="s">
        <v>929</v>
      </c>
      <c r="K97" s="185" t="s">
        <v>930</v>
      </c>
      <c r="L97" s="185" t="s">
        <v>49</v>
      </c>
      <c r="M97" s="185" t="s">
        <v>664</v>
      </c>
      <c r="N97" s="186">
        <v>225589874</v>
      </c>
      <c r="O97" s="185" t="s">
        <v>6541</v>
      </c>
      <c r="P97" s="187">
        <v>0</v>
      </c>
      <c r="Q97" s="185">
        <v>93401</v>
      </c>
      <c r="R97" s="185" t="s">
        <v>7116</v>
      </c>
      <c r="S97" s="188">
        <v>37970</v>
      </c>
      <c r="T97" s="185">
        <v>2260</v>
      </c>
      <c r="U97" s="185"/>
      <c r="V97" s="191">
        <v>10100916</v>
      </c>
      <c r="W97" s="191">
        <v>49221924</v>
      </c>
      <c r="X97" s="195">
        <v>44347</v>
      </c>
      <c r="Y97" s="188" t="s">
        <v>7732</v>
      </c>
      <c r="Z97" s="187" t="s">
        <v>7733</v>
      </c>
      <c r="AA97" s="187" t="s">
        <v>7803</v>
      </c>
      <c r="AB97" s="11"/>
    </row>
    <row r="98" spans="1:28" ht="24.75" customHeight="1" x14ac:dyDescent="0.2">
      <c r="A98" s="183" t="s">
        <v>8748</v>
      </c>
      <c r="B98" s="184">
        <v>711620001</v>
      </c>
      <c r="C98" s="185" t="s">
        <v>78</v>
      </c>
      <c r="D98" s="185" t="s">
        <v>927</v>
      </c>
      <c r="E98" s="185" t="s">
        <v>7066</v>
      </c>
      <c r="F98" s="185" t="s">
        <v>928</v>
      </c>
      <c r="G98" s="185" t="s">
        <v>7067</v>
      </c>
      <c r="H98" s="185" t="s">
        <v>7068</v>
      </c>
      <c r="I98" s="185" t="s">
        <v>6638</v>
      </c>
      <c r="J98" s="185" t="s">
        <v>929</v>
      </c>
      <c r="K98" s="185" t="s">
        <v>930</v>
      </c>
      <c r="L98" s="185" t="s">
        <v>49</v>
      </c>
      <c r="M98" s="185" t="s">
        <v>664</v>
      </c>
      <c r="N98" s="186">
        <v>225589874</v>
      </c>
      <c r="O98" s="185" t="s">
        <v>6541</v>
      </c>
      <c r="P98" s="187">
        <v>0</v>
      </c>
      <c r="Q98" s="185">
        <v>93401</v>
      </c>
      <c r="R98" s="185" t="s">
        <v>7116</v>
      </c>
      <c r="S98" s="188">
        <v>37970</v>
      </c>
      <c r="T98" s="185">
        <v>2260</v>
      </c>
      <c r="U98" s="185"/>
      <c r="V98" s="191">
        <v>8016600</v>
      </c>
      <c r="W98" s="191">
        <v>40083000</v>
      </c>
      <c r="X98" s="195">
        <v>44347</v>
      </c>
      <c r="Y98" s="188" t="s">
        <v>7732</v>
      </c>
      <c r="Z98" s="187" t="s">
        <v>7733</v>
      </c>
      <c r="AA98" s="187" t="s">
        <v>7804</v>
      </c>
      <c r="AB98" s="11"/>
    </row>
    <row r="99" spans="1:28" ht="24.75" customHeight="1" x14ac:dyDescent="0.2">
      <c r="A99" s="183" t="s">
        <v>8748</v>
      </c>
      <c r="B99" s="184">
        <v>711620001</v>
      </c>
      <c r="C99" s="185" t="s">
        <v>78</v>
      </c>
      <c r="D99" s="185" t="s">
        <v>927</v>
      </c>
      <c r="E99" s="185" t="s">
        <v>7066</v>
      </c>
      <c r="F99" s="185" t="s">
        <v>928</v>
      </c>
      <c r="G99" s="185" t="s">
        <v>7067</v>
      </c>
      <c r="H99" s="185" t="s">
        <v>7068</v>
      </c>
      <c r="I99" s="185" t="s">
        <v>6638</v>
      </c>
      <c r="J99" s="185" t="s">
        <v>929</v>
      </c>
      <c r="K99" s="185" t="s">
        <v>930</v>
      </c>
      <c r="L99" s="185" t="s">
        <v>49</v>
      </c>
      <c r="M99" s="185" t="s">
        <v>664</v>
      </c>
      <c r="N99" s="186">
        <v>225589874</v>
      </c>
      <c r="O99" s="185" t="s">
        <v>6541</v>
      </c>
      <c r="P99" s="187">
        <v>0</v>
      </c>
      <c r="Q99" s="185">
        <v>93401</v>
      </c>
      <c r="R99" s="185" t="s">
        <v>7116</v>
      </c>
      <c r="S99" s="188">
        <v>37970</v>
      </c>
      <c r="T99" s="185">
        <v>2260</v>
      </c>
      <c r="U99" s="185"/>
      <c r="V99" s="191">
        <v>7413200</v>
      </c>
      <c r="W99" s="191">
        <v>88958400</v>
      </c>
      <c r="X99" s="195">
        <v>44347</v>
      </c>
      <c r="Y99" s="188" t="s">
        <v>7732</v>
      </c>
      <c r="Z99" s="187" t="s">
        <v>7733</v>
      </c>
      <c r="AA99" s="187" t="s">
        <v>7790</v>
      </c>
      <c r="AB99" s="11"/>
    </row>
    <row r="100" spans="1:28" ht="24.75" customHeight="1" x14ac:dyDescent="0.2">
      <c r="A100" s="183" t="s">
        <v>980</v>
      </c>
      <c r="B100" s="184">
        <v>713523003</v>
      </c>
      <c r="C100" s="185" t="s">
        <v>78</v>
      </c>
      <c r="D100" s="185" t="s">
        <v>981</v>
      </c>
      <c r="E100" s="185" t="s">
        <v>6957</v>
      </c>
      <c r="F100" s="185" t="s">
        <v>982</v>
      </c>
      <c r="G100" s="185" t="s">
        <v>6958</v>
      </c>
      <c r="H100" s="185" t="s">
        <v>896</v>
      </c>
      <c r="I100" s="185" t="s">
        <v>6959</v>
      </c>
      <c r="J100" s="185" t="s">
        <v>983</v>
      </c>
      <c r="K100" s="185" t="s">
        <v>6961</v>
      </c>
      <c r="L100" s="185" t="s">
        <v>6108</v>
      </c>
      <c r="M100" s="185" t="s">
        <v>984</v>
      </c>
      <c r="N100" s="186" t="s">
        <v>985</v>
      </c>
      <c r="O100" s="185" t="s">
        <v>6960</v>
      </c>
      <c r="P100" s="187" t="s">
        <v>6962</v>
      </c>
      <c r="Q100" s="185" t="s">
        <v>414</v>
      </c>
      <c r="R100" s="185" t="s">
        <v>7039</v>
      </c>
      <c r="S100" s="188">
        <v>37970</v>
      </c>
      <c r="T100" s="185">
        <v>2330</v>
      </c>
      <c r="U100" s="185" t="s">
        <v>8547</v>
      </c>
      <c r="V100" s="191">
        <v>88441</v>
      </c>
      <c r="W100" s="191">
        <v>22133385</v>
      </c>
      <c r="X100" s="195">
        <v>44347</v>
      </c>
      <c r="Y100" s="188" t="s">
        <v>7732</v>
      </c>
      <c r="Z100" s="187" t="s">
        <v>7733</v>
      </c>
      <c r="AA100" s="187" t="s">
        <v>7805</v>
      </c>
      <c r="AB100" s="11"/>
    </row>
    <row r="101" spans="1:28" ht="24.75" customHeight="1" x14ac:dyDescent="0.2">
      <c r="A101" s="183" t="s">
        <v>980</v>
      </c>
      <c r="B101" s="184">
        <v>713523003</v>
      </c>
      <c r="C101" s="185" t="s">
        <v>78</v>
      </c>
      <c r="D101" s="185" t="s">
        <v>981</v>
      </c>
      <c r="E101" s="185" t="s">
        <v>6957</v>
      </c>
      <c r="F101" s="185" t="s">
        <v>982</v>
      </c>
      <c r="G101" s="185" t="s">
        <v>6958</v>
      </c>
      <c r="H101" s="185" t="s">
        <v>896</v>
      </c>
      <c r="I101" s="185" t="s">
        <v>6959</v>
      </c>
      <c r="J101" s="185" t="s">
        <v>983</v>
      </c>
      <c r="K101" s="185" t="s">
        <v>6961</v>
      </c>
      <c r="L101" s="185" t="s">
        <v>6108</v>
      </c>
      <c r="M101" s="185" t="s">
        <v>984</v>
      </c>
      <c r="N101" s="186" t="s">
        <v>985</v>
      </c>
      <c r="O101" s="185" t="s">
        <v>6960</v>
      </c>
      <c r="P101" s="187" t="s">
        <v>6962</v>
      </c>
      <c r="Q101" s="185" t="s">
        <v>414</v>
      </c>
      <c r="R101" s="185" t="s">
        <v>7039</v>
      </c>
      <c r="S101" s="188">
        <v>37970</v>
      </c>
      <c r="T101" s="185">
        <v>2330</v>
      </c>
      <c r="U101" s="185" t="s">
        <v>8547</v>
      </c>
      <c r="V101" s="191">
        <v>9109444</v>
      </c>
      <c r="W101" s="191">
        <v>43778394</v>
      </c>
      <c r="X101" s="195">
        <v>44347</v>
      </c>
      <c r="Y101" s="188" t="s">
        <v>7732</v>
      </c>
      <c r="Z101" s="187" t="s">
        <v>7733</v>
      </c>
      <c r="AA101" s="187" t="s">
        <v>7806</v>
      </c>
      <c r="AB101" s="11"/>
    </row>
    <row r="102" spans="1:28" ht="24.75" customHeight="1" x14ac:dyDescent="0.2">
      <c r="A102" s="183" t="s">
        <v>980</v>
      </c>
      <c r="B102" s="184">
        <v>713523003</v>
      </c>
      <c r="C102" s="185" t="s">
        <v>78</v>
      </c>
      <c r="D102" s="185" t="s">
        <v>981</v>
      </c>
      <c r="E102" s="185" t="s">
        <v>6957</v>
      </c>
      <c r="F102" s="185" t="s">
        <v>982</v>
      </c>
      <c r="G102" s="185" t="s">
        <v>6958</v>
      </c>
      <c r="H102" s="185" t="s">
        <v>896</v>
      </c>
      <c r="I102" s="185" t="s">
        <v>6959</v>
      </c>
      <c r="J102" s="185" t="s">
        <v>983</v>
      </c>
      <c r="K102" s="185" t="s">
        <v>6961</v>
      </c>
      <c r="L102" s="185" t="s">
        <v>6108</v>
      </c>
      <c r="M102" s="185" t="s">
        <v>984</v>
      </c>
      <c r="N102" s="186" t="s">
        <v>985</v>
      </c>
      <c r="O102" s="185" t="s">
        <v>6960</v>
      </c>
      <c r="P102" s="187" t="s">
        <v>6962</v>
      </c>
      <c r="Q102" s="185" t="s">
        <v>414</v>
      </c>
      <c r="R102" s="185" t="s">
        <v>7039</v>
      </c>
      <c r="S102" s="188">
        <v>37970</v>
      </c>
      <c r="T102" s="185">
        <v>2330</v>
      </c>
      <c r="U102" s="185" t="s">
        <v>8547</v>
      </c>
      <c r="V102" s="191">
        <v>18606063</v>
      </c>
      <c r="W102" s="191">
        <v>90172683</v>
      </c>
      <c r="X102" s="195">
        <v>44347</v>
      </c>
      <c r="Y102" s="188" t="s">
        <v>7732</v>
      </c>
      <c r="Z102" s="187" t="s">
        <v>7733</v>
      </c>
      <c r="AA102" s="187" t="s">
        <v>7807</v>
      </c>
      <c r="AB102" s="11"/>
    </row>
    <row r="103" spans="1:28" ht="24.75" customHeight="1" x14ac:dyDescent="0.2">
      <c r="A103" s="183" t="s">
        <v>980</v>
      </c>
      <c r="B103" s="184">
        <v>713523003</v>
      </c>
      <c r="C103" s="185" t="s">
        <v>78</v>
      </c>
      <c r="D103" s="185" t="s">
        <v>981</v>
      </c>
      <c r="E103" s="185" t="s">
        <v>6957</v>
      </c>
      <c r="F103" s="185" t="s">
        <v>982</v>
      </c>
      <c r="G103" s="185" t="s">
        <v>6958</v>
      </c>
      <c r="H103" s="185" t="s">
        <v>896</v>
      </c>
      <c r="I103" s="185" t="s">
        <v>6959</v>
      </c>
      <c r="J103" s="185" t="s">
        <v>983</v>
      </c>
      <c r="K103" s="185" t="s">
        <v>6961</v>
      </c>
      <c r="L103" s="185" t="s">
        <v>6108</v>
      </c>
      <c r="M103" s="185" t="s">
        <v>984</v>
      </c>
      <c r="N103" s="186" t="s">
        <v>985</v>
      </c>
      <c r="O103" s="185" t="s">
        <v>6960</v>
      </c>
      <c r="P103" s="187" t="s">
        <v>6962</v>
      </c>
      <c r="Q103" s="185" t="s">
        <v>414</v>
      </c>
      <c r="R103" s="185" t="s">
        <v>7039</v>
      </c>
      <c r="S103" s="188">
        <v>37970</v>
      </c>
      <c r="T103" s="185">
        <v>2330</v>
      </c>
      <c r="U103" s="185" t="s">
        <v>8547</v>
      </c>
      <c r="V103" s="191">
        <v>9138924</v>
      </c>
      <c r="W103" s="191">
        <v>45694620</v>
      </c>
      <c r="X103" s="195">
        <v>44347</v>
      </c>
      <c r="Y103" s="188" t="s">
        <v>7732</v>
      </c>
      <c r="Z103" s="187" t="s">
        <v>7733</v>
      </c>
      <c r="AA103" s="187" t="s">
        <v>7745</v>
      </c>
      <c r="AB103" s="11"/>
    </row>
    <row r="104" spans="1:28" ht="24.75" customHeight="1" x14ac:dyDescent="0.2">
      <c r="A104" s="183" t="s">
        <v>980</v>
      </c>
      <c r="B104" s="184">
        <v>713523003</v>
      </c>
      <c r="C104" s="185" t="s">
        <v>78</v>
      </c>
      <c r="D104" s="185" t="s">
        <v>981</v>
      </c>
      <c r="E104" s="185" t="s">
        <v>6957</v>
      </c>
      <c r="F104" s="185" t="s">
        <v>982</v>
      </c>
      <c r="G104" s="185" t="s">
        <v>6958</v>
      </c>
      <c r="H104" s="185" t="s">
        <v>896</v>
      </c>
      <c r="I104" s="185" t="s">
        <v>6959</v>
      </c>
      <c r="J104" s="185" t="s">
        <v>983</v>
      </c>
      <c r="K104" s="185" t="s">
        <v>6961</v>
      </c>
      <c r="L104" s="185" t="s">
        <v>6108</v>
      </c>
      <c r="M104" s="185" t="s">
        <v>984</v>
      </c>
      <c r="N104" s="186" t="s">
        <v>985</v>
      </c>
      <c r="O104" s="185" t="s">
        <v>6960</v>
      </c>
      <c r="P104" s="187" t="s">
        <v>6962</v>
      </c>
      <c r="Q104" s="185" t="s">
        <v>414</v>
      </c>
      <c r="R104" s="185" t="s">
        <v>7039</v>
      </c>
      <c r="S104" s="188">
        <v>37970</v>
      </c>
      <c r="T104" s="185">
        <v>2330</v>
      </c>
      <c r="U104" s="185" t="s">
        <v>8547</v>
      </c>
      <c r="V104" s="191">
        <v>9286326</v>
      </c>
      <c r="W104" s="191">
        <v>44751246</v>
      </c>
      <c r="X104" s="195">
        <v>44347</v>
      </c>
      <c r="Y104" s="188" t="s">
        <v>7732</v>
      </c>
      <c r="Z104" s="187" t="s">
        <v>7733</v>
      </c>
      <c r="AA104" s="187" t="s">
        <v>7808</v>
      </c>
      <c r="AB104" s="11"/>
    </row>
    <row r="105" spans="1:28" ht="24.75" customHeight="1" x14ac:dyDescent="0.2">
      <c r="A105" s="183" t="s">
        <v>980</v>
      </c>
      <c r="B105" s="184">
        <v>713523003</v>
      </c>
      <c r="C105" s="185" t="s">
        <v>78</v>
      </c>
      <c r="D105" s="185" t="s">
        <v>981</v>
      </c>
      <c r="E105" s="185" t="s">
        <v>6957</v>
      </c>
      <c r="F105" s="185" t="s">
        <v>982</v>
      </c>
      <c r="G105" s="185" t="s">
        <v>6958</v>
      </c>
      <c r="H105" s="185" t="s">
        <v>896</v>
      </c>
      <c r="I105" s="185" t="s">
        <v>6959</v>
      </c>
      <c r="J105" s="185" t="s">
        <v>983</v>
      </c>
      <c r="K105" s="185" t="s">
        <v>6961</v>
      </c>
      <c r="L105" s="185" t="s">
        <v>6108</v>
      </c>
      <c r="M105" s="185" t="s">
        <v>984</v>
      </c>
      <c r="N105" s="186" t="s">
        <v>985</v>
      </c>
      <c r="O105" s="185" t="s">
        <v>6960</v>
      </c>
      <c r="P105" s="187" t="s">
        <v>6962</v>
      </c>
      <c r="Q105" s="185" t="s">
        <v>414</v>
      </c>
      <c r="R105" s="185" t="s">
        <v>7039</v>
      </c>
      <c r="S105" s="188">
        <v>37970</v>
      </c>
      <c r="T105" s="185">
        <v>2330</v>
      </c>
      <c r="U105" s="185" t="s">
        <v>8547</v>
      </c>
      <c r="V105" s="191">
        <v>169917</v>
      </c>
      <c r="W105" s="191">
        <v>38745589</v>
      </c>
      <c r="X105" s="195">
        <v>44347</v>
      </c>
      <c r="Y105" s="188" t="s">
        <v>7732</v>
      </c>
      <c r="Z105" s="187" t="s">
        <v>7733</v>
      </c>
      <c r="AA105" s="187" t="s">
        <v>7769</v>
      </c>
      <c r="AB105" s="11"/>
    </row>
    <row r="106" spans="1:28" ht="24.75" customHeight="1" x14ac:dyDescent="0.2">
      <c r="A106" s="183" t="s">
        <v>980</v>
      </c>
      <c r="B106" s="184">
        <v>713523003</v>
      </c>
      <c r="C106" s="185" t="s">
        <v>78</v>
      </c>
      <c r="D106" s="185" t="s">
        <v>981</v>
      </c>
      <c r="E106" s="185" t="s">
        <v>6957</v>
      </c>
      <c r="F106" s="185" t="s">
        <v>982</v>
      </c>
      <c r="G106" s="185" t="s">
        <v>6958</v>
      </c>
      <c r="H106" s="185" t="s">
        <v>896</v>
      </c>
      <c r="I106" s="185" t="s">
        <v>6959</v>
      </c>
      <c r="J106" s="185" t="s">
        <v>983</v>
      </c>
      <c r="K106" s="185" t="s">
        <v>6961</v>
      </c>
      <c r="L106" s="185" t="s">
        <v>6108</v>
      </c>
      <c r="M106" s="185" t="s">
        <v>984</v>
      </c>
      <c r="N106" s="186" t="s">
        <v>985</v>
      </c>
      <c r="O106" s="185" t="s">
        <v>6960</v>
      </c>
      <c r="P106" s="187" t="s">
        <v>6962</v>
      </c>
      <c r="Q106" s="185" t="s">
        <v>414</v>
      </c>
      <c r="R106" s="185" t="s">
        <v>7039</v>
      </c>
      <c r="S106" s="188">
        <v>37970</v>
      </c>
      <c r="T106" s="185">
        <v>2330</v>
      </c>
      <c r="U106" s="185" t="s">
        <v>8547</v>
      </c>
      <c r="V106" s="191">
        <v>59643173</v>
      </c>
      <c r="W106" s="191">
        <v>291836098</v>
      </c>
      <c r="X106" s="195">
        <v>44347</v>
      </c>
      <c r="Y106" s="188" t="s">
        <v>7732</v>
      </c>
      <c r="Z106" s="187" t="s">
        <v>7733</v>
      </c>
      <c r="AA106" s="187" t="s">
        <v>7770</v>
      </c>
      <c r="AB106" s="11"/>
    </row>
    <row r="107" spans="1:28" ht="24.75" customHeight="1" x14ac:dyDescent="0.2">
      <c r="A107" s="183" t="s">
        <v>980</v>
      </c>
      <c r="B107" s="184">
        <v>713523003</v>
      </c>
      <c r="C107" s="185" t="s">
        <v>78</v>
      </c>
      <c r="D107" s="185" t="s">
        <v>981</v>
      </c>
      <c r="E107" s="185" t="s">
        <v>6957</v>
      </c>
      <c r="F107" s="185" t="s">
        <v>982</v>
      </c>
      <c r="G107" s="185" t="s">
        <v>6958</v>
      </c>
      <c r="H107" s="185" t="s">
        <v>896</v>
      </c>
      <c r="I107" s="185" t="s">
        <v>6959</v>
      </c>
      <c r="J107" s="185" t="s">
        <v>983</v>
      </c>
      <c r="K107" s="185" t="s">
        <v>6961</v>
      </c>
      <c r="L107" s="185" t="s">
        <v>6108</v>
      </c>
      <c r="M107" s="185" t="s">
        <v>984</v>
      </c>
      <c r="N107" s="186" t="s">
        <v>985</v>
      </c>
      <c r="O107" s="185" t="s">
        <v>6960</v>
      </c>
      <c r="P107" s="187" t="s">
        <v>6962</v>
      </c>
      <c r="Q107" s="185" t="s">
        <v>414</v>
      </c>
      <c r="R107" s="185" t="s">
        <v>7039</v>
      </c>
      <c r="S107" s="188">
        <v>37970</v>
      </c>
      <c r="T107" s="185">
        <v>2330</v>
      </c>
      <c r="U107" s="185" t="s">
        <v>8547</v>
      </c>
      <c r="V107" s="191">
        <v>7850238</v>
      </c>
      <c r="W107" s="191">
        <v>116612672</v>
      </c>
      <c r="X107" s="195">
        <v>44347</v>
      </c>
      <c r="Y107" s="188" t="s">
        <v>7732</v>
      </c>
      <c r="Z107" s="187" t="s">
        <v>7733</v>
      </c>
      <c r="AA107" s="187" t="s">
        <v>7809</v>
      </c>
      <c r="AB107" s="11"/>
    </row>
    <row r="108" spans="1:28" ht="24.75" customHeight="1" x14ac:dyDescent="0.2">
      <c r="A108" s="183" t="s">
        <v>980</v>
      </c>
      <c r="B108" s="184">
        <v>713523003</v>
      </c>
      <c r="C108" s="185" t="s">
        <v>78</v>
      </c>
      <c r="D108" s="185" t="s">
        <v>981</v>
      </c>
      <c r="E108" s="185" t="s">
        <v>6957</v>
      </c>
      <c r="F108" s="185" t="s">
        <v>982</v>
      </c>
      <c r="G108" s="185" t="s">
        <v>6958</v>
      </c>
      <c r="H108" s="185" t="s">
        <v>896</v>
      </c>
      <c r="I108" s="185" t="s">
        <v>6959</v>
      </c>
      <c r="J108" s="185" t="s">
        <v>983</v>
      </c>
      <c r="K108" s="185" t="s">
        <v>6961</v>
      </c>
      <c r="L108" s="185" t="s">
        <v>6108</v>
      </c>
      <c r="M108" s="185" t="s">
        <v>984</v>
      </c>
      <c r="N108" s="186" t="s">
        <v>985</v>
      </c>
      <c r="O108" s="185" t="s">
        <v>6960</v>
      </c>
      <c r="P108" s="187" t="s">
        <v>6962</v>
      </c>
      <c r="Q108" s="185" t="s">
        <v>414</v>
      </c>
      <c r="R108" s="185" t="s">
        <v>7039</v>
      </c>
      <c r="S108" s="188">
        <v>37970</v>
      </c>
      <c r="T108" s="185">
        <v>2330</v>
      </c>
      <c r="U108" s="185" t="s">
        <v>8547</v>
      </c>
      <c r="V108" s="191">
        <v>17977147</v>
      </c>
      <c r="W108" s="191">
        <v>90464852</v>
      </c>
      <c r="X108" s="195">
        <v>44347</v>
      </c>
      <c r="Y108" s="188" t="s">
        <v>7732</v>
      </c>
      <c r="Z108" s="187" t="s">
        <v>7733</v>
      </c>
      <c r="AA108" s="187" t="s">
        <v>7759</v>
      </c>
      <c r="AB108" s="11"/>
    </row>
    <row r="109" spans="1:28" ht="24.75" customHeight="1" x14ac:dyDescent="0.2">
      <c r="A109" s="183" t="s">
        <v>980</v>
      </c>
      <c r="B109" s="184">
        <v>713523003</v>
      </c>
      <c r="C109" s="185" t="s">
        <v>78</v>
      </c>
      <c r="D109" s="185" t="s">
        <v>981</v>
      </c>
      <c r="E109" s="185" t="s">
        <v>6957</v>
      </c>
      <c r="F109" s="185" t="s">
        <v>982</v>
      </c>
      <c r="G109" s="185" t="s">
        <v>6958</v>
      </c>
      <c r="H109" s="185" t="s">
        <v>896</v>
      </c>
      <c r="I109" s="185" t="s">
        <v>6959</v>
      </c>
      <c r="J109" s="185" t="s">
        <v>983</v>
      </c>
      <c r="K109" s="185" t="s">
        <v>6961</v>
      </c>
      <c r="L109" s="185" t="s">
        <v>6108</v>
      </c>
      <c r="M109" s="185" t="s">
        <v>984</v>
      </c>
      <c r="N109" s="186" t="s">
        <v>985</v>
      </c>
      <c r="O109" s="185" t="s">
        <v>6960</v>
      </c>
      <c r="P109" s="187" t="s">
        <v>6962</v>
      </c>
      <c r="Q109" s="185" t="s">
        <v>414</v>
      </c>
      <c r="R109" s="185" t="s">
        <v>7039</v>
      </c>
      <c r="S109" s="188">
        <v>37970</v>
      </c>
      <c r="T109" s="185">
        <v>2330</v>
      </c>
      <c r="U109" s="185" t="s">
        <v>8547</v>
      </c>
      <c r="V109" s="191">
        <v>13439132</v>
      </c>
      <c r="W109" s="191">
        <v>85664144</v>
      </c>
      <c r="X109" s="195">
        <v>44347</v>
      </c>
      <c r="Y109" s="188" t="s">
        <v>7732</v>
      </c>
      <c r="Z109" s="187" t="s">
        <v>7733</v>
      </c>
      <c r="AA109" s="187" t="s">
        <v>7810</v>
      </c>
      <c r="AB109" s="11"/>
    </row>
    <row r="110" spans="1:28" ht="24.75" customHeight="1" x14ac:dyDescent="0.2">
      <c r="A110" s="183" t="s">
        <v>1106</v>
      </c>
      <c r="B110" s="184">
        <v>700028100</v>
      </c>
      <c r="C110" s="185" t="s">
        <v>52</v>
      </c>
      <c r="D110" s="185" t="s">
        <v>1107</v>
      </c>
      <c r="E110" s="185" t="s">
        <v>7462</v>
      </c>
      <c r="F110" s="185" t="s">
        <v>1108</v>
      </c>
      <c r="G110" s="185" t="s">
        <v>7463</v>
      </c>
      <c r="H110" s="185" t="s">
        <v>1109</v>
      </c>
      <c r="I110" s="185" t="s">
        <v>7464</v>
      </c>
      <c r="J110" s="185" t="s">
        <v>8738</v>
      </c>
      <c r="K110" s="185" t="s">
        <v>1110</v>
      </c>
      <c r="L110" s="185" t="s">
        <v>49</v>
      </c>
      <c r="M110" s="185" t="s">
        <v>723</v>
      </c>
      <c r="N110" s="186" t="s">
        <v>6642</v>
      </c>
      <c r="O110" s="185" t="s">
        <v>1111</v>
      </c>
      <c r="P110" s="187">
        <v>0</v>
      </c>
      <c r="Q110" s="185">
        <v>93401</v>
      </c>
      <c r="R110" s="185" t="s">
        <v>7546</v>
      </c>
      <c r="S110" s="188">
        <v>37970</v>
      </c>
      <c r="T110" s="185">
        <v>2450</v>
      </c>
      <c r="U110" s="185"/>
      <c r="V110" s="191">
        <v>61150831</v>
      </c>
      <c r="W110" s="191">
        <v>85734824</v>
      </c>
      <c r="X110" s="195">
        <v>44347</v>
      </c>
      <c r="Y110" s="188" t="s">
        <v>7732</v>
      </c>
      <c r="Z110" s="187" t="s">
        <v>7733</v>
      </c>
      <c r="AA110" s="187" t="s">
        <v>7766</v>
      </c>
      <c r="AB110" s="11"/>
    </row>
    <row r="111" spans="1:28" ht="24.75" customHeight="1" x14ac:dyDescent="0.2">
      <c r="A111" s="183" t="s">
        <v>1106</v>
      </c>
      <c r="B111" s="184">
        <v>700028100</v>
      </c>
      <c r="C111" s="185" t="s">
        <v>52</v>
      </c>
      <c r="D111" s="185" t="s">
        <v>1107</v>
      </c>
      <c r="E111" s="185" t="s">
        <v>7462</v>
      </c>
      <c r="F111" s="185" t="s">
        <v>1108</v>
      </c>
      <c r="G111" s="185" t="s">
        <v>7463</v>
      </c>
      <c r="H111" s="185" t="s">
        <v>1109</v>
      </c>
      <c r="I111" s="185" t="s">
        <v>7464</v>
      </c>
      <c r="J111" s="185" t="s">
        <v>8738</v>
      </c>
      <c r="K111" s="185" t="s">
        <v>1110</v>
      </c>
      <c r="L111" s="185" t="s">
        <v>49</v>
      </c>
      <c r="M111" s="185" t="s">
        <v>723</v>
      </c>
      <c r="N111" s="186" t="s">
        <v>6642</v>
      </c>
      <c r="O111" s="185" t="s">
        <v>1111</v>
      </c>
      <c r="P111" s="187">
        <v>0</v>
      </c>
      <c r="Q111" s="185">
        <v>93401</v>
      </c>
      <c r="R111" s="185" t="s">
        <v>7546</v>
      </c>
      <c r="S111" s="188">
        <v>37970</v>
      </c>
      <c r="T111" s="185">
        <v>2450</v>
      </c>
      <c r="U111" s="185"/>
      <c r="V111" s="191">
        <v>18457711</v>
      </c>
      <c r="W111" s="191">
        <v>150035161</v>
      </c>
      <c r="X111" s="195">
        <v>44347</v>
      </c>
      <c r="Y111" s="188" t="s">
        <v>7732</v>
      </c>
      <c r="Z111" s="187" t="s">
        <v>7733</v>
      </c>
      <c r="AA111" s="187" t="s">
        <v>7811</v>
      </c>
      <c r="AB111" s="11"/>
    </row>
    <row r="112" spans="1:28" ht="24.75" customHeight="1" x14ac:dyDescent="0.2">
      <c r="A112" s="183" t="s">
        <v>1146</v>
      </c>
      <c r="B112" s="184">
        <v>708781002</v>
      </c>
      <c r="C112" s="185" t="s">
        <v>78</v>
      </c>
      <c r="D112" s="185" t="s">
        <v>1147</v>
      </c>
      <c r="E112" s="185" t="s">
        <v>7440</v>
      </c>
      <c r="F112" s="185" t="s">
        <v>1148</v>
      </c>
      <c r="G112" s="185" t="s">
        <v>7460</v>
      </c>
      <c r="H112" s="185" t="s">
        <v>1075</v>
      </c>
      <c r="I112" s="185" t="s">
        <v>7461</v>
      </c>
      <c r="J112" s="185" t="s">
        <v>6409</v>
      </c>
      <c r="K112" s="185" t="s">
        <v>1150</v>
      </c>
      <c r="L112" s="185" t="s">
        <v>49</v>
      </c>
      <c r="M112" s="185" t="s">
        <v>1152</v>
      </c>
      <c r="N112" s="186" t="s">
        <v>1151</v>
      </c>
      <c r="O112" s="185" t="s">
        <v>1149</v>
      </c>
      <c r="P112" s="187">
        <v>0</v>
      </c>
      <c r="Q112" s="185">
        <v>93101</v>
      </c>
      <c r="R112" s="185" t="s">
        <v>7439</v>
      </c>
      <c r="S112" s="188">
        <v>37970</v>
      </c>
      <c r="T112" s="185">
        <v>2550</v>
      </c>
      <c r="U112" s="185"/>
      <c r="V112" s="191">
        <v>32073296</v>
      </c>
      <c r="W112" s="191">
        <v>125742419</v>
      </c>
      <c r="X112" s="195">
        <v>44347</v>
      </c>
      <c r="Y112" s="188" t="s">
        <v>7732</v>
      </c>
      <c r="Z112" s="187" t="s">
        <v>7733</v>
      </c>
      <c r="AA112" s="187" t="s">
        <v>7812</v>
      </c>
      <c r="AB112" s="11"/>
    </row>
    <row r="113" spans="1:28" ht="24.75" customHeight="1" x14ac:dyDescent="0.2">
      <c r="A113" s="183" t="s">
        <v>1146</v>
      </c>
      <c r="B113" s="184">
        <v>708781002</v>
      </c>
      <c r="C113" s="185" t="s">
        <v>78</v>
      </c>
      <c r="D113" s="185" t="s">
        <v>1147</v>
      </c>
      <c r="E113" s="185" t="s">
        <v>7440</v>
      </c>
      <c r="F113" s="185" t="s">
        <v>1148</v>
      </c>
      <c r="G113" s="185" t="s">
        <v>7460</v>
      </c>
      <c r="H113" s="185" t="s">
        <v>1075</v>
      </c>
      <c r="I113" s="185" t="s">
        <v>7461</v>
      </c>
      <c r="J113" s="185" t="s">
        <v>6409</v>
      </c>
      <c r="K113" s="185" t="s">
        <v>1150</v>
      </c>
      <c r="L113" s="185" t="s">
        <v>49</v>
      </c>
      <c r="M113" s="185" t="s">
        <v>1152</v>
      </c>
      <c r="N113" s="186" t="s">
        <v>1151</v>
      </c>
      <c r="O113" s="185" t="s">
        <v>1149</v>
      </c>
      <c r="P113" s="187">
        <v>0</v>
      </c>
      <c r="Q113" s="185">
        <v>93101</v>
      </c>
      <c r="R113" s="185" t="s">
        <v>7439</v>
      </c>
      <c r="S113" s="188">
        <v>37970</v>
      </c>
      <c r="T113" s="185">
        <v>2550</v>
      </c>
      <c r="U113" s="185"/>
      <c r="V113" s="191">
        <v>8176932</v>
      </c>
      <c r="W113" s="191">
        <v>36495879</v>
      </c>
      <c r="X113" s="195">
        <v>44347</v>
      </c>
      <c r="Y113" s="188" t="s">
        <v>7732</v>
      </c>
      <c r="Z113" s="187" t="s">
        <v>7733</v>
      </c>
      <c r="AA113" s="187" t="s">
        <v>247</v>
      </c>
      <c r="AB113" s="11"/>
    </row>
    <row r="114" spans="1:28" ht="24.75" customHeight="1" x14ac:dyDescent="0.2">
      <c r="A114" s="183" t="s">
        <v>1399</v>
      </c>
      <c r="B114" s="184">
        <v>709963007</v>
      </c>
      <c r="C114" s="185"/>
      <c r="D114" s="185" t="s">
        <v>8563</v>
      </c>
      <c r="E114" s="185" t="s">
        <v>7503</v>
      </c>
      <c r="F114" s="185" t="s">
        <v>1400</v>
      </c>
      <c r="G114" s="185" t="s">
        <v>6468</v>
      </c>
      <c r="H114" s="185" t="s">
        <v>1401</v>
      </c>
      <c r="I114" s="185" t="s">
        <v>7504</v>
      </c>
      <c r="J114" s="185" t="s">
        <v>6234</v>
      </c>
      <c r="K114" s="185" t="s">
        <v>1403</v>
      </c>
      <c r="L114" s="185" t="s">
        <v>49</v>
      </c>
      <c r="M114" s="185" t="s">
        <v>1404</v>
      </c>
      <c r="N114" s="186">
        <v>0</v>
      </c>
      <c r="O114" s="185" t="s">
        <v>1402</v>
      </c>
      <c r="P114" s="187">
        <v>0</v>
      </c>
      <c r="Q114" s="185" t="s">
        <v>47</v>
      </c>
      <c r="R114" s="185" t="s">
        <v>7492</v>
      </c>
      <c r="S114" s="188">
        <v>37970</v>
      </c>
      <c r="T114" s="185">
        <v>3200</v>
      </c>
      <c r="U114" s="185"/>
      <c r="V114" s="191">
        <v>11557351</v>
      </c>
      <c r="W114" s="191">
        <v>56567543</v>
      </c>
      <c r="X114" s="195">
        <v>44347</v>
      </c>
      <c r="Y114" s="188" t="s">
        <v>7732</v>
      </c>
      <c r="Z114" s="187" t="s">
        <v>7733</v>
      </c>
      <c r="AA114" s="187" t="s">
        <v>7813</v>
      </c>
      <c r="AB114" s="11"/>
    </row>
    <row r="115" spans="1:28" ht="24.75" customHeight="1" x14ac:dyDescent="0.2">
      <c r="A115" s="183" t="s">
        <v>1399</v>
      </c>
      <c r="B115" s="184">
        <v>709963007</v>
      </c>
      <c r="C115" s="185"/>
      <c r="D115" s="185" t="s">
        <v>8563</v>
      </c>
      <c r="E115" s="185" t="s">
        <v>7503</v>
      </c>
      <c r="F115" s="185" t="s">
        <v>1400</v>
      </c>
      <c r="G115" s="185" t="s">
        <v>6468</v>
      </c>
      <c r="H115" s="185" t="s">
        <v>1401</v>
      </c>
      <c r="I115" s="185" t="s">
        <v>7504</v>
      </c>
      <c r="J115" s="185" t="s">
        <v>6234</v>
      </c>
      <c r="K115" s="185" t="s">
        <v>1403</v>
      </c>
      <c r="L115" s="185" t="s">
        <v>49</v>
      </c>
      <c r="M115" s="185" t="s">
        <v>1404</v>
      </c>
      <c r="N115" s="186">
        <v>0</v>
      </c>
      <c r="O115" s="185" t="s">
        <v>1402</v>
      </c>
      <c r="P115" s="187">
        <v>0</v>
      </c>
      <c r="Q115" s="185" t="s">
        <v>47</v>
      </c>
      <c r="R115" s="185" t="s">
        <v>7492</v>
      </c>
      <c r="S115" s="188">
        <v>37970</v>
      </c>
      <c r="T115" s="185">
        <v>3200</v>
      </c>
      <c r="U115" s="185"/>
      <c r="V115" s="191">
        <v>21076934</v>
      </c>
      <c r="W115" s="191">
        <v>54058433</v>
      </c>
      <c r="X115" s="195">
        <v>44347</v>
      </c>
      <c r="Y115" s="188" t="s">
        <v>7732</v>
      </c>
      <c r="Z115" s="187" t="s">
        <v>7733</v>
      </c>
      <c r="AA115" s="187" t="s">
        <v>7799</v>
      </c>
      <c r="AB115" s="11"/>
    </row>
    <row r="116" spans="1:28" ht="24.75" customHeight="1" x14ac:dyDescent="0.2">
      <c r="A116" s="183" t="s">
        <v>1399</v>
      </c>
      <c r="B116" s="184">
        <v>709963007</v>
      </c>
      <c r="C116" s="185"/>
      <c r="D116" s="185" t="s">
        <v>8563</v>
      </c>
      <c r="E116" s="185" t="s">
        <v>7503</v>
      </c>
      <c r="F116" s="185" t="s">
        <v>1400</v>
      </c>
      <c r="G116" s="185" t="s">
        <v>6468</v>
      </c>
      <c r="H116" s="185" t="s">
        <v>1401</v>
      </c>
      <c r="I116" s="185" t="s">
        <v>7504</v>
      </c>
      <c r="J116" s="185" t="s">
        <v>6234</v>
      </c>
      <c r="K116" s="185" t="s">
        <v>1403</v>
      </c>
      <c r="L116" s="185" t="s">
        <v>49</v>
      </c>
      <c r="M116" s="185" t="s">
        <v>1404</v>
      </c>
      <c r="N116" s="186">
        <v>0</v>
      </c>
      <c r="O116" s="185" t="s">
        <v>1402</v>
      </c>
      <c r="P116" s="187">
        <v>0</v>
      </c>
      <c r="Q116" s="185" t="s">
        <v>47</v>
      </c>
      <c r="R116" s="185" t="s">
        <v>7492</v>
      </c>
      <c r="S116" s="188">
        <v>37970</v>
      </c>
      <c r="T116" s="185">
        <v>3200</v>
      </c>
      <c r="U116" s="185"/>
      <c r="V116" s="191">
        <v>7580428</v>
      </c>
      <c r="W116" s="191">
        <v>47778764</v>
      </c>
      <c r="X116" s="195">
        <v>44347</v>
      </c>
      <c r="Y116" s="188" t="s">
        <v>7732</v>
      </c>
      <c r="Z116" s="187" t="s">
        <v>7733</v>
      </c>
      <c r="AA116" s="187" t="s">
        <v>7814</v>
      </c>
      <c r="AB116" s="11"/>
    </row>
    <row r="117" spans="1:28" ht="24.75" customHeight="1" x14ac:dyDescent="0.2">
      <c r="A117" s="183" t="s">
        <v>1399</v>
      </c>
      <c r="B117" s="184">
        <v>709963007</v>
      </c>
      <c r="C117" s="185"/>
      <c r="D117" s="185" t="s">
        <v>8563</v>
      </c>
      <c r="E117" s="185" t="s">
        <v>7503</v>
      </c>
      <c r="F117" s="185" t="s">
        <v>1400</v>
      </c>
      <c r="G117" s="185" t="s">
        <v>6468</v>
      </c>
      <c r="H117" s="185" t="s">
        <v>1401</v>
      </c>
      <c r="I117" s="185" t="s">
        <v>7504</v>
      </c>
      <c r="J117" s="185" t="s">
        <v>6234</v>
      </c>
      <c r="K117" s="185" t="s">
        <v>1403</v>
      </c>
      <c r="L117" s="185" t="s">
        <v>49</v>
      </c>
      <c r="M117" s="185" t="s">
        <v>1404</v>
      </c>
      <c r="N117" s="186">
        <v>0</v>
      </c>
      <c r="O117" s="185" t="s">
        <v>1402</v>
      </c>
      <c r="P117" s="187">
        <v>0</v>
      </c>
      <c r="Q117" s="185" t="s">
        <v>47</v>
      </c>
      <c r="R117" s="185" t="s">
        <v>7492</v>
      </c>
      <c r="S117" s="188">
        <v>37970</v>
      </c>
      <c r="T117" s="185">
        <v>3200</v>
      </c>
      <c r="U117" s="185"/>
      <c r="V117" s="191">
        <v>27947937</v>
      </c>
      <c r="W117" s="191">
        <v>132106329</v>
      </c>
      <c r="X117" s="195">
        <v>44347</v>
      </c>
      <c r="Y117" s="188" t="s">
        <v>7732</v>
      </c>
      <c r="Z117" s="187" t="s">
        <v>7733</v>
      </c>
      <c r="AA117" s="187" t="s">
        <v>7780</v>
      </c>
      <c r="AB117" s="11"/>
    </row>
    <row r="118" spans="1:28" ht="24.75" customHeight="1" x14ac:dyDescent="0.2">
      <c r="A118" s="183" t="s">
        <v>1549</v>
      </c>
      <c r="B118" s="184">
        <v>705121001</v>
      </c>
      <c r="C118" s="185" t="s">
        <v>1550</v>
      </c>
      <c r="D118" s="185" t="s">
        <v>1551</v>
      </c>
      <c r="E118" s="185" t="s">
        <v>27</v>
      </c>
      <c r="F118" s="185" t="s">
        <v>1552</v>
      </c>
      <c r="G118" s="185" t="s">
        <v>7624</v>
      </c>
      <c r="H118" s="185" t="s">
        <v>7627</v>
      </c>
      <c r="I118" s="185" t="s">
        <v>7625</v>
      </c>
      <c r="J118" s="185" t="s">
        <v>7626</v>
      </c>
      <c r="K118" s="185" t="s">
        <v>1553</v>
      </c>
      <c r="L118" s="185" t="s">
        <v>49</v>
      </c>
      <c r="M118" s="185" t="s">
        <v>845</v>
      </c>
      <c r="N118" s="186" t="s">
        <v>7622</v>
      </c>
      <c r="O118" s="185" t="s">
        <v>7623</v>
      </c>
      <c r="P118" s="187">
        <v>0</v>
      </c>
      <c r="Q118" s="185" t="s">
        <v>47</v>
      </c>
      <c r="R118" s="185" t="s">
        <v>7618</v>
      </c>
      <c r="S118" s="188">
        <v>37970</v>
      </c>
      <c r="T118" s="185">
        <v>3450</v>
      </c>
      <c r="U118" s="185" t="s">
        <v>8579</v>
      </c>
      <c r="V118" s="191">
        <v>33625345</v>
      </c>
      <c r="W118" s="191">
        <v>149268250</v>
      </c>
      <c r="X118" s="195">
        <v>44347</v>
      </c>
      <c r="Y118" s="188" t="s">
        <v>7732</v>
      </c>
      <c r="Z118" s="187" t="s">
        <v>7733</v>
      </c>
      <c r="AA118" s="187" t="s">
        <v>7815</v>
      </c>
      <c r="AB118" s="11"/>
    </row>
    <row r="119" spans="1:28" ht="24.75" customHeight="1" x14ac:dyDescent="0.2">
      <c r="A119" s="183" t="s">
        <v>1549</v>
      </c>
      <c r="B119" s="184">
        <v>705121001</v>
      </c>
      <c r="C119" s="185" t="s">
        <v>1550</v>
      </c>
      <c r="D119" s="185" t="s">
        <v>1551</v>
      </c>
      <c r="E119" s="185" t="s">
        <v>27</v>
      </c>
      <c r="F119" s="185" t="s">
        <v>1552</v>
      </c>
      <c r="G119" s="185" t="s">
        <v>7624</v>
      </c>
      <c r="H119" s="185" t="s">
        <v>7627</v>
      </c>
      <c r="I119" s="185" t="s">
        <v>7625</v>
      </c>
      <c r="J119" s="185" t="s">
        <v>7626</v>
      </c>
      <c r="K119" s="185" t="s">
        <v>1553</v>
      </c>
      <c r="L119" s="185" t="s">
        <v>49</v>
      </c>
      <c r="M119" s="185" t="s">
        <v>845</v>
      </c>
      <c r="N119" s="186" t="s">
        <v>7622</v>
      </c>
      <c r="O119" s="185" t="s">
        <v>7623</v>
      </c>
      <c r="P119" s="187">
        <v>0</v>
      </c>
      <c r="Q119" s="185" t="s">
        <v>47</v>
      </c>
      <c r="R119" s="185" t="s">
        <v>7618</v>
      </c>
      <c r="S119" s="188">
        <v>37970</v>
      </c>
      <c r="T119" s="185">
        <v>3450</v>
      </c>
      <c r="U119" s="185" t="s">
        <v>8579</v>
      </c>
      <c r="V119" s="191">
        <v>11143591</v>
      </c>
      <c r="W119" s="191">
        <v>35730256</v>
      </c>
      <c r="X119" s="195">
        <v>44347</v>
      </c>
      <c r="Y119" s="188" t="s">
        <v>7732</v>
      </c>
      <c r="Z119" s="187" t="s">
        <v>7733</v>
      </c>
      <c r="AA119" s="187" t="s">
        <v>7816</v>
      </c>
      <c r="AB119" s="11"/>
    </row>
    <row r="120" spans="1:28" ht="24.75" customHeight="1" x14ac:dyDescent="0.2">
      <c r="A120" s="183" t="s">
        <v>1840</v>
      </c>
      <c r="B120" s="184">
        <v>714041002</v>
      </c>
      <c r="C120" s="185" t="s">
        <v>1643</v>
      </c>
      <c r="D120" s="185" t="s">
        <v>1842</v>
      </c>
      <c r="E120" s="185" t="s">
        <v>7188</v>
      </c>
      <c r="F120" s="185" t="s">
        <v>1841</v>
      </c>
      <c r="G120" s="185" t="s">
        <v>6670</v>
      </c>
      <c r="H120" s="185" t="s">
        <v>265</v>
      </c>
      <c r="I120" s="185" t="s">
        <v>7189</v>
      </c>
      <c r="J120" s="185" t="s">
        <v>7194</v>
      </c>
      <c r="K120" s="185" t="s">
        <v>6794</v>
      </c>
      <c r="L120" s="185" t="s">
        <v>623</v>
      </c>
      <c r="M120" s="185" t="s">
        <v>4348</v>
      </c>
      <c r="N120" s="186">
        <v>352471664</v>
      </c>
      <c r="O120" s="185" t="s">
        <v>6795</v>
      </c>
      <c r="P120" s="187">
        <v>0</v>
      </c>
      <c r="Q120" s="185" t="s">
        <v>1266</v>
      </c>
      <c r="R120" s="185" t="s">
        <v>7208</v>
      </c>
      <c r="S120" s="188">
        <v>37970</v>
      </c>
      <c r="T120" s="185">
        <v>3650</v>
      </c>
      <c r="U120" s="185" t="s">
        <v>8579</v>
      </c>
      <c r="V120" s="191">
        <v>58040874</v>
      </c>
      <c r="W120" s="191">
        <v>251461335</v>
      </c>
      <c r="X120" s="195">
        <v>44347</v>
      </c>
      <c r="Y120" s="188" t="s">
        <v>7732</v>
      </c>
      <c r="Z120" s="187" t="s">
        <v>7733</v>
      </c>
      <c r="AA120" s="187" t="s">
        <v>7817</v>
      </c>
      <c r="AB120" s="11"/>
    </row>
    <row r="121" spans="1:28" ht="24.75" customHeight="1" x14ac:dyDescent="0.2">
      <c r="A121" s="183" t="s">
        <v>1760</v>
      </c>
      <c r="B121" s="184">
        <v>700177300</v>
      </c>
      <c r="C121" s="185" t="s">
        <v>1666</v>
      </c>
      <c r="D121" s="185" t="s">
        <v>1761</v>
      </c>
      <c r="E121" s="185" t="s">
        <v>1685</v>
      </c>
      <c r="F121" s="185" t="s">
        <v>1762</v>
      </c>
      <c r="G121" s="185" t="s">
        <v>6907</v>
      </c>
      <c r="H121" s="185" t="s">
        <v>7505</v>
      </c>
      <c r="I121" s="185" t="s">
        <v>7506</v>
      </c>
      <c r="J121" s="185" t="s">
        <v>1763</v>
      </c>
      <c r="K121" s="185" t="s">
        <v>6909</v>
      </c>
      <c r="L121" s="185" t="s">
        <v>339</v>
      </c>
      <c r="M121" s="185" t="s">
        <v>1765</v>
      </c>
      <c r="N121" s="186">
        <v>0</v>
      </c>
      <c r="O121" s="185" t="s">
        <v>1764</v>
      </c>
      <c r="P121" s="187">
        <v>0</v>
      </c>
      <c r="Q121" s="185" t="s">
        <v>47</v>
      </c>
      <c r="R121" s="185" t="s">
        <v>6908</v>
      </c>
      <c r="S121" s="188">
        <v>37970</v>
      </c>
      <c r="T121" s="185">
        <v>3800</v>
      </c>
      <c r="U121" s="185" t="s">
        <v>8579</v>
      </c>
      <c r="V121" s="191">
        <v>27554864</v>
      </c>
      <c r="W121" s="191">
        <v>121113014</v>
      </c>
      <c r="X121" s="195">
        <v>44347</v>
      </c>
      <c r="Y121" s="188" t="s">
        <v>7732</v>
      </c>
      <c r="Z121" s="187" t="s">
        <v>7733</v>
      </c>
      <c r="AA121" s="187" t="s">
        <v>7763</v>
      </c>
      <c r="AB121" s="11"/>
    </row>
    <row r="122" spans="1:28" ht="24.75" customHeight="1" x14ac:dyDescent="0.2">
      <c r="A122" s="183" t="s">
        <v>1760</v>
      </c>
      <c r="B122" s="184">
        <v>700177300</v>
      </c>
      <c r="C122" s="185" t="s">
        <v>1666</v>
      </c>
      <c r="D122" s="185" t="s">
        <v>1761</v>
      </c>
      <c r="E122" s="185" t="s">
        <v>1685</v>
      </c>
      <c r="F122" s="185" t="s">
        <v>1762</v>
      </c>
      <c r="G122" s="185" t="s">
        <v>6907</v>
      </c>
      <c r="H122" s="185" t="s">
        <v>7505</v>
      </c>
      <c r="I122" s="185" t="s">
        <v>7506</v>
      </c>
      <c r="J122" s="185" t="s">
        <v>1763</v>
      </c>
      <c r="K122" s="185" t="s">
        <v>6909</v>
      </c>
      <c r="L122" s="185" t="s">
        <v>339</v>
      </c>
      <c r="M122" s="185" t="s">
        <v>1765</v>
      </c>
      <c r="N122" s="186">
        <v>0</v>
      </c>
      <c r="O122" s="185" t="s">
        <v>1764</v>
      </c>
      <c r="P122" s="187">
        <v>0</v>
      </c>
      <c r="Q122" s="185" t="s">
        <v>47</v>
      </c>
      <c r="R122" s="185" t="s">
        <v>6908</v>
      </c>
      <c r="S122" s="188">
        <v>37970</v>
      </c>
      <c r="T122" s="185">
        <v>3800</v>
      </c>
      <c r="U122" s="185" t="s">
        <v>8579</v>
      </c>
      <c r="V122" s="191">
        <v>143400219</v>
      </c>
      <c r="W122" s="191">
        <v>440755072</v>
      </c>
      <c r="X122" s="195">
        <v>44347</v>
      </c>
      <c r="Y122" s="188" t="s">
        <v>7732</v>
      </c>
      <c r="Z122" s="187" t="s">
        <v>7733</v>
      </c>
      <c r="AA122" s="187" t="s">
        <v>159</v>
      </c>
      <c r="AB122" s="11"/>
    </row>
    <row r="123" spans="1:28" ht="24.75" customHeight="1" x14ac:dyDescent="0.2">
      <c r="A123" s="183" t="s">
        <v>1760</v>
      </c>
      <c r="B123" s="184">
        <v>700177300</v>
      </c>
      <c r="C123" s="185" t="s">
        <v>1666</v>
      </c>
      <c r="D123" s="185" t="s">
        <v>1761</v>
      </c>
      <c r="E123" s="185" t="s">
        <v>1685</v>
      </c>
      <c r="F123" s="185" t="s">
        <v>1762</v>
      </c>
      <c r="G123" s="185" t="s">
        <v>6907</v>
      </c>
      <c r="H123" s="185" t="s">
        <v>7505</v>
      </c>
      <c r="I123" s="185" t="s">
        <v>7506</v>
      </c>
      <c r="J123" s="185" t="s">
        <v>1763</v>
      </c>
      <c r="K123" s="185" t="s">
        <v>6909</v>
      </c>
      <c r="L123" s="185" t="s">
        <v>339</v>
      </c>
      <c r="M123" s="185" t="s">
        <v>1765</v>
      </c>
      <c r="N123" s="186">
        <v>0</v>
      </c>
      <c r="O123" s="185" t="s">
        <v>1764</v>
      </c>
      <c r="P123" s="187">
        <v>0</v>
      </c>
      <c r="Q123" s="185" t="s">
        <v>47</v>
      </c>
      <c r="R123" s="185" t="s">
        <v>6908</v>
      </c>
      <c r="S123" s="188">
        <v>37970</v>
      </c>
      <c r="T123" s="185">
        <v>3800</v>
      </c>
      <c r="U123" s="185" t="s">
        <v>8579</v>
      </c>
      <c r="V123" s="191">
        <v>89308547</v>
      </c>
      <c r="W123" s="191">
        <v>491997031</v>
      </c>
      <c r="X123" s="195">
        <v>44347</v>
      </c>
      <c r="Y123" s="188" t="s">
        <v>7732</v>
      </c>
      <c r="Z123" s="187" t="s">
        <v>7733</v>
      </c>
      <c r="AA123" s="187" t="s">
        <v>7796</v>
      </c>
      <c r="AB123" s="11"/>
    </row>
    <row r="124" spans="1:28" ht="24.75" customHeight="1" x14ac:dyDescent="0.2">
      <c r="A124" s="183" t="s">
        <v>1760</v>
      </c>
      <c r="B124" s="184">
        <v>700177300</v>
      </c>
      <c r="C124" s="185" t="s">
        <v>1666</v>
      </c>
      <c r="D124" s="185" t="s">
        <v>1761</v>
      </c>
      <c r="E124" s="185" t="s">
        <v>1685</v>
      </c>
      <c r="F124" s="185" t="s">
        <v>1762</v>
      </c>
      <c r="G124" s="185" t="s">
        <v>6907</v>
      </c>
      <c r="H124" s="185" t="s">
        <v>7505</v>
      </c>
      <c r="I124" s="185" t="s">
        <v>7506</v>
      </c>
      <c r="J124" s="185" t="s">
        <v>1763</v>
      </c>
      <c r="K124" s="185" t="s">
        <v>6909</v>
      </c>
      <c r="L124" s="185" t="s">
        <v>339</v>
      </c>
      <c r="M124" s="185" t="s">
        <v>1765</v>
      </c>
      <c r="N124" s="186">
        <v>0</v>
      </c>
      <c r="O124" s="185" t="s">
        <v>1764</v>
      </c>
      <c r="P124" s="187">
        <v>0</v>
      </c>
      <c r="Q124" s="185" t="s">
        <v>47</v>
      </c>
      <c r="R124" s="185" t="s">
        <v>6908</v>
      </c>
      <c r="S124" s="188">
        <v>37970</v>
      </c>
      <c r="T124" s="185">
        <v>3800</v>
      </c>
      <c r="U124" s="185" t="s">
        <v>8579</v>
      </c>
      <c r="V124" s="191">
        <v>25406209</v>
      </c>
      <c r="W124" s="191">
        <v>100438285</v>
      </c>
      <c r="X124" s="195">
        <v>44347</v>
      </c>
      <c r="Y124" s="188" t="s">
        <v>7732</v>
      </c>
      <c r="Z124" s="187" t="s">
        <v>7733</v>
      </c>
      <c r="AA124" s="187" t="s">
        <v>7788</v>
      </c>
      <c r="AB124" s="11"/>
    </row>
    <row r="125" spans="1:28" ht="24.75" customHeight="1" x14ac:dyDescent="0.2">
      <c r="A125" s="183" t="s">
        <v>1760</v>
      </c>
      <c r="B125" s="184">
        <v>700177300</v>
      </c>
      <c r="C125" s="185" t="s">
        <v>1666</v>
      </c>
      <c r="D125" s="185" t="s">
        <v>1761</v>
      </c>
      <c r="E125" s="185" t="s">
        <v>1685</v>
      </c>
      <c r="F125" s="185" t="s">
        <v>1762</v>
      </c>
      <c r="G125" s="185" t="s">
        <v>6907</v>
      </c>
      <c r="H125" s="185" t="s">
        <v>7505</v>
      </c>
      <c r="I125" s="185" t="s">
        <v>7506</v>
      </c>
      <c r="J125" s="185" t="s">
        <v>1763</v>
      </c>
      <c r="K125" s="185" t="s">
        <v>6909</v>
      </c>
      <c r="L125" s="185" t="s">
        <v>339</v>
      </c>
      <c r="M125" s="185" t="s">
        <v>1765</v>
      </c>
      <c r="N125" s="186">
        <v>0</v>
      </c>
      <c r="O125" s="185" t="s">
        <v>1764</v>
      </c>
      <c r="P125" s="187">
        <v>0</v>
      </c>
      <c r="Q125" s="185" t="s">
        <v>47</v>
      </c>
      <c r="R125" s="185" t="s">
        <v>6908</v>
      </c>
      <c r="S125" s="188">
        <v>37970</v>
      </c>
      <c r="T125" s="185">
        <v>3800</v>
      </c>
      <c r="U125" s="185" t="s">
        <v>8579</v>
      </c>
      <c r="V125" s="191">
        <v>46022008</v>
      </c>
      <c r="W125" s="191">
        <v>212198170</v>
      </c>
      <c r="X125" s="195">
        <v>44347</v>
      </c>
      <c r="Y125" s="188" t="s">
        <v>7732</v>
      </c>
      <c r="Z125" s="187" t="s">
        <v>7733</v>
      </c>
      <c r="AA125" s="187" t="s">
        <v>7818</v>
      </c>
      <c r="AB125" s="11"/>
    </row>
    <row r="126" spans="1:28" ht="24.75" customHeight="1" x14ac:dyDescent="0.2">
      <c r="A126" s="183" t="s">
        <v>7273</v>
      </c>
      <c r="B126" s="184">
        <v>719400000</v>
      </c>
      <c r="C126" s="185" t="s">
        <v>78</v>
      </c>
      <c r="D126" s="185" t="s">
        <v>717</v>
      </c>
      <c r="E126" s="185" t="s">
        <v>7274</v>
      </c>
      <c r="F126" s="185" t="s">
        <v>718</v>
      </c>
      <c r="G126" s="185" t="s">
        <v>7275</v>
      </c>
      <c r="H126" s="185" t="s">
        <v>719</v>
      </c>
      <c r="I126" s="185" t="s">
        <v>720</v>
      </c>
      <c r="J126" s="185" t="s">
        <v>721</v>
      </c>
      <c r="K126" s="185" t="s">
        <v>722</v>
      </c>
      <c r="L126" s="185" t="s">
        <v>49</v>
      </c>
      <c r="M126" s="185" t="s">
        <v>723</v>
      </c>
      <c r="N126" s="186" t="s">
        <v>7276</v>
      </c>
      <c r="O126" s="185" t="s">
        <v>724</v>
      </c>
      <c r="P126" s="187">
        <v>0</v>
      </c>
      <c r="Q126" s="185" t="s">
        <v>414</v>
      </c>
      <c r="R126" s="185" t="s">
        <v>7290</v>
      </c>
      <c r="S126" s="188">
        <v>37970</v>
      </c>
      <c r="T126" s="185">
        <v>3842</v>
      </c>
      <c r="U126" s="185" t="s">
        <v>8540</v>
      </c>
      <c r="V126" s="191">
        <v>4683763</v>
      </c>
      <c r="W126" s="191">
        <v>23223658</v>
      </c>
      <c r="X126" s="195">
        <v>44347</v>
      </c>
      <c r="Y126" s="188" t="s">
        <v>7732</v>
      </c>
      <c r="Z126" s="187" t="s">
        <v>7733</v>
      </c>
      <c r="AA126" s="187" t="s">
        <v>7767</v>
      </c>
      <c r="AB126" s="11"/>
    </row>
    <row r="127" spans="1:28" ht="24.75" customHeight="1" x14ac:dyDescent="0.2">
      <c r="A127" s="183" t="s">
        <v>7273</v>
      </c>
      <c r="B127" s="184">
        <v>719400000</v>
      </c>
      <c r="C127" s="185" t="s">
        <v>78</v>
      </c>
      <c r="D127" s="185" t="s">
        <v>717</v>
      </c>
      <c r="E127" s="185" t="s">
        <v>7274</v>
      </c>
      <c r="F127" s="185" t="s">
        <v>718</v>
      </c>
      <c r="G127" s="185" t="s">
        <v>7275</v>
      </c>
      <c r="H127" s="185" t="s">
        <v>719</v>
      </c>
      <c r="I127" s="185" t="s">
        <v>720</v>
      </c>
      <c r="J127" s="185" t="s">
        <v>721</v>
      </c>
      <c r="K127" s="185" t="s">
        <v>722</v>
      </c>
      <c r="L127" s="185" t="s">
        <v>49</v>
      </c>
      <c r="M127" s="185" t="s">
        <v>723</v>
      </c>
      <c r="N127" s="186" t="s">
        <v>7276</v>
      </c>
      <c r="O127" s="185" t="s">
        <v>724</v>
      </c>
      <c r="P127" s="187">
        <v>0</v>
      </c>
      <c r="Q127" s="185" t="s">
        <v>414</v>
      </c>
      <c r="R127" s="185" t="s">
        <v>7290</v>
      </c>
      <c r="S127" s="188">
        <v>37970</v>
      </c>
      <c r="T127" s="185">
        <v>3842</v>
      </c>
      <c r="U127" s="185" t="s">
        <v>8540</v>
      </c>
      <c r="V127" s="191">
        <v>11549076</v>
      </c>
      <c r="W127" s="191">
        <v>59779422</v>
      </c>
      <c r="X127" s="195">
        <v>44347</v>
      </c>
      <c r="Y127" s="188" t="s">
        <v>7732</v>
      </c>
      <c r="Z127" s="187" t="s">
        <v>7733</v>
      </c>
      <c r="AA127" s="187" t="s">
        <v>7819</v>
      </c>
      <c r="AB127" s="11"/>
    </row>
    <row r="128" spans="1:28" ht="24.75" customHeight="1" x14ac:dyDescent="0.2">
      <c r="A128" s="183" t="s">
        <v>7273</v>
      </c>
      <c r="B128" s="184">
        <v>719400000</v>
      </c>
      <c r="C128" s="185" t="s">
        <v>78</v>
      </c>
      <c r="D128" s="185" t="s">
        <v>717</v>
      </c>
      <c r="E128" s="185" t="s">
        <v>7274</v>
      </c>
      <c r="F128" s="185" t="s">
        <v>718</v>
      </c>
      <c r="G128" s="185" t="s">
        <v>7275</v>
      </c>
      <c r="H128" s="185" t="s">
        <v>719</v>
      </c>
      <c r="I128" s="185" t="s">
        <v>720</v>
      </c>
      <c r="J128" s="185" t="s">
        <v>721</v>
      </c>
      <c r="K128" s="185" t="s">
        <v>722</v>
      </c>
      <c r="L128" s="185" t="s">
        <v>49</v>
      </c>
      <c r="M128" s="185" t="s">
        <v>723</v>
      </c>
      <c r="N128" s="186" t="s">
        <v>7276</v>
      </c>
      <c r="O128" s="185" t="s">
        <v>724</v>
      </c>
      <c r="P128" s="187">
        <v>0</v>
      </c>
      <c r="Q128" s="185" t="s">
        <v>414</v>
      </c>
      <c r="R128" s="185" t="s">
        <v>7290</v>
      </c>
      <c r="S128" s="188">
        <v>37970</v>
      </c>
      <c r="T128" s="185">
        <v>3842</v>
      </c>
      <c r="U128" s="185" t="s">
        <v>8540</v>
      </c>
      <c r="V128" s="191">
        <v>79854990</v>
      </c>
      <c r="W128" s="191">
        <v>290590638</v>
      </c>
      <c r="X128" s="195">
        <v>44347</v>
      </c>
      <c r="Y128" s="188" t="s">
        <v>7732</v>
      </c>
      <c r="Z128" s="187" t="s">
        <v>7733</v>
      </c>
      <c r="AA128" s="187" t="s">
        <v>7751</v>
      </c>
      <c r="AB128" s="11"/>
    </row>
    <row r="129" spans="1:28" ht="24.75" customHeight="1" x14ac:dyDescent="0.2">
      <c r="A129" s="183" t="s">
        <v>7273</v>
      </c>
      <c r="B129" s="184">
        <v>719400000</v>
      </c>
      <c r="C129" s="185" t="s">
        <v>78</v>
      </c>
      <c r="D129" s="185" t="s">
        <v>717</v>
      </c>
      <c r="E129" s="185" t="s">
        <v>7274</v>
      </c>
      <c r="F129" s="185" t="s">
        <v>718</v>
      </c>
      <c r="G129" s="185" t="s">
        <v>7275</v>
      </c>
      <c r="H129" s="185" t="s">
        <v>719</v>
      </c>
      <c r="I129" s="185" t="s">
        <v>720</v>
      </c>
      <c r="J129" s="185" t="s">
        <v>721</v>
      </c>
      <c r="K129" s="185" t="s">
        <v>722</v>
      </c>
      <c r="L129" s="185" t="s">
        <v>49</v>
      </c>
      <c r="M129" s="185" t="s">
        <v>723</v>
      </c>
      <c r="N129" s="186" t="s">
        <v>7276</v>
      </c>
      <c r="O129" s="185" t="s">
        <v>724</v>
      </c>
      <c r="P129" s="187">
        <v>0</v>
      </c>
      <c r="Q129" s="185" t="s">
        <v>414</v>
      </c>
      <c r="R129" s="185" t="s">
        <v>7290</v>
      </c>
      <c r="S129" s="188">
        <v>37970</v>
      </c>
      <c r="T129" s="185">
        <v>3842</v>
      </c>
      <c r="U129" s="185" t="s">
        <v>8540</v>
      </c>
      <c r="V129" s="191">
        <v>17655484</v>
      </c>
      <c r="W129" s="191">
        <v>45134320</v>
      </c>
      <c r="X129" s="195">
        <v>44347</v>
      </c>
      <c r="Y129" s="188" t="s">
        <v>7732</v>
      </c>
      <c r="Z129" s="187" t="s">
        <v>7733</v>
      </c>
      <c r="AA129" s="187" t="s">
        <v>7820</v>
      </c>
      <c r="AB129" s="11"/>
    </row>
    <row r="130" spans="1:28" ht="24.75" customHeight="1" x14ac:dyDescent="0.2">
      <c r="A130" s="183" t="s">
        <v>7273</v>
      </c>
      <c r="B130" s="184">
        <v>719400000</v>
      </c>
      <c r="C130" s="185" t="s">
        <v>78</v>
      </c>
      <c r="D130" s="185" t="s">
        <v>717</v>
      </c>
      <c r="E130" s="185" t="s">
        <v>7274</v>
      </c>
      <c r="F130" s="185" t="s">
        <v>718</v>
      </c>
      <c r="G130" s="185" t="s">
        <v>7275</v>
      </c>
      <c r="H130" s="185" t="s">
        <v>719</v>
      </c>
      <c r="I130" s="185" t="s">
        <v>720</v>
      </c>
      <c r="J130" s="185" t="s">
        <v>721</v>
      </c>
      <c r="K130" s="185" t="s">
        <v>722</v>
      </c>
      <c r="L130" s="185" t="s">
        <v>49</v>
      </c>
      <c r="M130" s="185" t="s">
        <v>723</v>
      </c>
      <c r="N130" s="186" t="s">
        <v>7276</v>
      </c>
      <c r="O130" s="185" t="s">
        <v>724</v>
      </c>
      <c r="P130" s="187">
        <v>0</v>
      </c>
      <c r="Q130" s="185" t="s">
        <v>414</v>
      </c>
      <c r="R130" s="185" t="s">
        <v>7290</v>
      </c>
      <c r="S130" s="188">
        <v>37970</v>
      </c>
      <c r="T130" s="185">
        <v>3842</v>
      </c>
      <c r="U130" s="185" t="s">
        <v>8540</v>
      </c>
      <c r="V130" s="191">
        <v>53408658</v>
      </c>
      <c r="W130" s="191">
        <v>224648106</v>
      </c>
      <c r="X130" s="195">
        <v>44347</v>
      </c>
      <c r="Y130" s="188" t="s">
        <v>7732</v>
      </c>
      <c r="Z130" s="187" t="s">
        <v>7733</v>
      </c>
      <c r="AA130" s="187" t="s">
        <v>7821</v>
      </c>
      <c r="AB130" s="11"/>
    </row>
    <row r="131" spans="1:28" ht="24.75" customHeight="1" x14ac:dyDescent="0.2">
      <c r="A131" s="183" t="s">
        <v>7273</v>
      </c>
      <c r="B131" s="184">
        <v>719400000</v>
      </c>
      <c r="C131" s="185" t="s">
        <v>78</v>
      </c>
      <c r="D131" s="185" t="s">
        <v>717</v>
      </c>
      <c r="E131" s="185" t="s">
        <v>7274</v>
      </c>
      <c r="F131" s="185" t="s">
        <v>718</v>
      </c>
      <c r="G131" s="185" t="s">
        <v>7275</v>
      </c>
      <c r="H131" s="185" t="s">
        <v>719</v>
      </c>
      <c r="I131" s="185" t="s">
        <v>720</v>
      </c>
      <c r="J131" s="185" t="s">
        <v>721</v>
      </c>
      <c r="K131" s="185" t="s">
        <v>722</v>
      </c>
      <c r="L131" s="185" t="s">
        <v>49</v>
      </c>
      <c r="M131" s="185" t="s">
        <v>723</v>
      </c>
      <c r="N131" s="186" t="s">
        <v>7276</v>
      </c>
      <c r="O131" s="185" t="s">
        <v>724</v>
      </c>
      <c r="P131" s="187">
        <v>0</v>
      </c>
      <c r="Q131" s="185" t="s">
        <v>414</v>
      </c>
      <c r="R131" s="185" t="s">
        <v>7290</v>
      </c>
      <c r="S131" s="188">
        <v>37970</v>
      </c>
      <c r="T131" s="185">
        <v>3842</v>
      </c>
      <c r="U131" s="185" t="s">
        <v>8540</v>
      </c>
      <c r="V131" s="191">
        <v>56857003</v>
      </c>
      <c r="W131" s="191">
        <v>180222134</v>
      </c>
      <c r="X131" s="195">
        <v>44347</v>
      </c>
      <c r="Y131" s="188" t="s">
        <v>7732</v>
      </c>
      <c r="Z131" s="187" t="s">
        <v>7733</v>
      </c>
      <c r="AA131" s="187" t="s">
        <v>7822</v>
      </c>
      <c r="AB131" s="11"/>
    </row>
    <row r="132" spans="1:28" ht="24.75" customHeight="1" x14ac:dyDescent="0.2">
      <c r="A132" s="183" t="s">
        <v>7273</v>
      </c>
      <c r="B132" s="184">
        <v>719400000</v>
      </c>
      <c r="C132" s="185" t="s">
        <v>78</v>
      </c>
      <c r="D132" s="185" t="s">
        <v>717</v>
      </c>
      <c r="E132" s="185" t="s">
        <v>7274</v>
      </c>
      <c r="F132" s="185" t="s">
        <v>718</v>
      </c>
      <c r="G132" s="185" t="s">
        <v>7275</v>
      </c>
      <c r="H132" s="185" t="s">
        <v>719</v>
      </c>
      <c r="I132" s="185" t="s">
        <v>720</v>
      </c>
      <c r="J132" s="185" t="s">
        <v>721</v>
      </c>
      <c r="K132" s="185" t="s">
        <v>722</v>
      </c>
      <c r="L132" s="185" t="s">
        <v>49</v>
      </c>
      <c r="M132" s="185" t="s">
        <v>723</v>
      </c>
      <c r="N132" s="186" t="s">
        <v>7276</v>
      </c>
      <c r="O132" s="185" t="s">
        <v>724</v>
      </c>
      <c r="P132" s="187">
        <v>0</v>
      </c>
      <c r="Q132" s="185" t="s">
        <v>414</v>
      </c>
      <c r="R132" s="185" t="s">
        <v>7290</v>
      </c>
      <c r="S132" s="188">
        <v>37970</v>
      </c>
      <c r="T132" s="185">
        <v>3842</v>
      </c>
      <c r="U132" s="185" t="s">
        <v>8540</v>
      </c>
      <c r="V132" s="191">
        <v>33765920</v>
      </c>
      <c r="W132" s="191">
        <v>116141744</v>
      </c>
      <c r="X132" s="195">
        <v>44347</v>
      </c>
      <c r="Y132" s="188" t="s">
        <v>7732</v>
      </c>
      <c r="Z132" s="187" t="s">
        <v>7733</v>
      </c>
      <c r="AA132" s="187" t="s">
        <v>7787</v>
      </c>
      <c r="AB132" s="11"/>
    </row>
    <row r="133" spans="1:28" ht="24.75" customHeight="1" x14ac:dyDescent="0.2">
      <c r="A133" s="183" t="s">
        <v>7273</v>
      </c>
      <c r="B133" s="184">
        <v>719400000</v>
      </c>
      <c r="C133" s="185" t="s">
        <v>78</v>
      </c>
      <c r="D133" s="185" t="s">
        <v>717</v>
      </c>
      <c r="E133" s="185" t="s">
        <v>7274</v>
      </c>
      <c r="F133" s="185" t="s">
        <v>718</v>
      </c>
      <c r="G133" s="185" t="s">
        <v>7275</v>
      </c>
      <c r="H133" s="185" t="s">
        <v>719</v>
      </c>
      <c r="I133" s="185" t="s">
        <v>720</v>
      </c>
      <c r="J133" s="185" t="s">
        <v>721</v>
      </c>
      <c r="K133" s="185" t="s">
        <v>722</v>
      </c>
      <c r="L133" s="185" t="s">
        <v>49</v>
      </c>
      <c r="M133" s="185" t="s">
        <v>723</v>
      </c>
      <c r="N133" s="186" t="s">
        <v>7276</v>
      </c>
      <c r="O133" s="185" t="s">
        <v>724</v>
      </c>
      <c r="P133" s="187">
        <v>0</v>
      </c>
      <c r="Q133" s="185" t="s">
        <v>414</v>
      </c>
      <c r="R133" s="185" t="s">
        <v>7290</v>
      </c>
      <c r="S133" s="188">
        <v>37970</v>
      </c>
      <c r="T133" s="185">
        <v>3842</v>
      </c>
      <c r="U133" s="185" t="s">
        <v>8540</v>
      </c>
      <c r="V133" s="191">
        <v>21938934</v>
      </c>
      <c r="W133" s="191">
        <v>94285042</v>
      </c>
      <c r="X133" s="195">
        <v>44347</v>
      </c>
      <c r="Y133" s="188" t="s">
        <v>7732</v>
      </c>
      <c r="Z133" s="187" t="s">
        <v>7733</v>
      </c>
      <c r="AA133" s="187" t="s">
        <v>7801</v>
      </c>
      <c r="AB133" s="11"/>
    </row>
    <row r="134" spans="1:28" ht="24.75" customHeight="1" x14ac:dyDescent="0.2">
      <c r="A134" s="183" t="s">
        <v>7273</v>
      </c>
      <c r="B134" s="184">
        <v>719400000</v>
      </c>
      <c r="C134" s="185" t="s">
        <v>78</v>
      </c>
      <c r="D134" s="185" t="s">
        <v>717</v>
      </c>
      <c r="E134" s="185" t="s">
        <v>7274</v>
      </c>
      <c r="F134" s="185" t="s">
        <v>718</v>
      </c>
      <c r="G134" s="185" t="s">
        <v>7275</v>
      </c>
      <c r="H134" s="185" t="s">
        <v>719</v>
      </c>
      <c r="I134" s="185" t="s">
        <v>720</v>
      </c>
      <c r="J134" s="185" t="s">
        <v>721</v>
      </c>
      <c r="K134" s="185" t="s">
        <v>722</v>
      </c>
      <c r="L134" s="185" t="s">
        <v>49</v>
      </c>
      <c r="M134" s="185" t="s">
        <v>723</v>
      </c>
      <c r="N134" s="186" t="s">
        <v>7276</v>
      </c>
      <c r="O134" s="185" t="s">
        <v>724</v>
      </c>
      <c r="P134" s="187">
        <v>0</v>
      </c>
      <c r="Q134" s="185" t="s">
        <v>414</v>
      </c>
      <c r="R134" s="185" t="s">
        <v>7290</v>
      </c>
      <c r="S134" s="188">
        <v>37970</v>
      </c>
      <c r="T134" s="185">
        <v>3842</v>
      </c>
      <c r="U134" s="185" t="s">
        <v>8540</v>
      </c>
      <c r="V134" s="191">
        <v>32702728</v>
      </c>
      <c r="W134" s="191">
        <v>100921581</v>
      </c>
      <c r="X134" s="195">
        <v>44347</v>
      </c>
      <c r="Y134" s="188" t="s">
        <v>7732</v>
      </c>
      <c r="Z134" s="187" t="s">
        <v>7733</v>
      </c>
      <c r="AA134" s="187" t="s">
        <v>6414</v>
      </c>
      <c r="AB134" s="11"/>
    </row>
    <row r="135" spans="1:28" ht="24.75" customHeight="1" x14ac:dyDescent="0.2">
      <c r="A135" s="183" t="s">
        <v>7273</v>
      </c>
      <c r="B135" s="184">
        <v>719400000</v>
      </c>
      <c r="C135" s="185" t="s">
        <v>78</v>
      </c>
      <c r="D135" s="185" t="s">
        <v>717</v>
      </c>
      <c r="E135" s="185" t="s">
        <v>7274</v>
      </c>
      <c r="F135" s="185" t="s">
        <v>718</v>
      </c>
      <c r="G135" s="185" t="s">
        <v>7275</v>
      </c>
      <c r="H135" s="185" t="s">
        <v>719</v>
      </c>
      <c r="I135" s="185" t="s">
        <v>720</v>
      </c>
      <c r="J135" s="185" t="s">
        <v>721</v>
      </c>
      <c r="K135" s="185" t="s">
        <v>722</v>
      </c>
      <c r="L135" s="185" t="s">
        <v>49</v>
      </c>
      <c r="M135" s="185" t="s">
        <v>723</v>
      </c>
      <c r="N135" s="186" t="s">
        <v>7276</v>
      </c>
      <c r="O135" s="185" t="s">
        <v>724</v>
      </c>
      <c r="P135" s="187">
        <v>0</v>
      </c>
      <c r="Q135" s="185" t="s">
        <v>414</v>
      </c>
      <c r="R135" s="185" t="s">
        <v>7290</v>
      </c>
      <c r="S135" s="188">
        <v>37970</v>
      </c>
      <c r="T135" s="185">
        <v>3842</v>
      </c>
      <c r="U135" s="185" t="s">
        <v>8540</v>
      </c>
      <c r="V135" s="191">
        <v>16480406</v>
      </c>
      <c r="W135" s="191">
        <v>64591384</v>
      </c>
      <c r="X135" s="195">
        <v>44347</v>
      </c>
      <c r="Y135" s="188" t="s">
        <v>7732</v>
      </c>
      <c r="Z135" s="187" t="s">
        <v>7733</v>
      </c>
      <c r="AA135" s="187" t="s">
        <v>7790</v>
      </c>
      <c r="AB135" s="11"/>
    </row>
    <row r="136" spans="1:28" ht="24.75" customHeight="1" x14ac:dyDescent="0.2">
      <c r="A136" s="183" t="s">
        <v>5757</v>
      </c>
      <c r="B136" s="184">
        <v>800665612</v>
      </c>
      <c r="C136" s="185" t="s">
        <v>3926</v>
      </c>
      <c r="D136" s="185" t="s">
        <v>5758</v>
      </c>
      <c r="E136" s="185" t="s">
        <v>5759</v>
      </c>
      <c r="F136" s="185" t="s">
        <v>5759</v>
      </c>
      <c r="G136" s="185" t="s">
        <v>29</v>
      </c>
      <c r="H136" s="185">
        <v>0</v>
      </c>
      <c r="I136" s="185">
        <v>0</v>
      </c>
      <c r="J136" s="185" t="s">
        <v>7526</v>
      </c>
      <c r="K136" s="185" t="s">
        <v>5760</v>
      </c>
      <c r="L136" s="185" t="s">
        <v>339</v>
      </c>
      <c r="M136" s="185" t="s">
        <v>1721</v>
      </c>
      <c r="N136" s="186" t="s">
        <v>5761</v>
      </c>
      <c r="O136" s="185">
        <v>0</v>
      </c>
      <c r="P136" s="187">
        <v>0</v>
      </c>
      <c r="Q136" s="185" t="s">
        <v>248</v>
      </c>
      <c r="R136" s="185" t="s">
        <v>7419</v>
      </c>
      <c r="S136" s="188">
        <v>37970</v>
      </c>
      <c r="T136" s="185">
        <v>3846</v>
      </c>
      <c r="U136" s="185"/>
      <c r="V136" s="191">
        <v>7786757</v>
      </c>
      <c r="W136" s="191">
        <v>42938400</v>
      </c>
      <c r="X136" s="195">
        <v>44347</v>
      </c>
      <c r="Y136" s="188" t="s">
        <v>7732</v>
      </c>
      <c r="Z136" s="187" t="s">
        <v>7733</v>
      </c>
      <c r="AA136" s="187" t="s">
        <v>7766</v>
      </c>
      <c r="AB136" s="11"/>
    </row>
    <row r="137" spans="1:28" ht="24.75" customHeight="1" x14ac:dyDescent="0.2">
      <c r="A137" s="183" t="s">
        <v>3925</v>
      </c>
      <c r="B137" s="184">
        <v>702085047</v>
      </c>
      <c r="C137" s="185" t="s">
        <v>3926</v>
      </c>
      <c r="D137" s="185" t="s">
        <v>150</v>
      </c>
      <c r="E137" s="185" t="s">
        <v>1685</v>
      </c>
      <c r="F137" s="185" t="s">
        <v>3927</v>
      </c>
      <c r="G137" s="185" t="s">
        <v>29</v>
      </c>
      <c r="H137" s="185">
        <v>0</v>
      </c>
      <c r="I137" s="185">
        <v>0</v>
      </c>
      <c r="J137" s="185" t="s">
        <v>7054</v>
      </c>
      <c r="K137" s="185" t="s">
        <v>6379</v>
      </c>
      <c r="L137" s="185" t="s">
        <v>6105</v>
      </c>
      <c r="M137" s="185" t="s">
        <v>4228</v>
      </c>
      <c r="N137" s="186" t="s">
        <v>6378</v>
      </c>
      <c r="O137" s="185" t="s">
        <v>6380</v>
      </c>
      <c r="P137" s="187">
        <v>0</v>
      </c>
      <c r="Q137" s="185" t="s">
        <v>248</v>
      </c>
      <c r="R137" s="185" t="s">
        <v>7180</v>
      </c>
      <c r="S137" s="188">
        <v>37970</v>
      </c>
      <c r="T137" s="185">
        <v>3848</v>
      </c>
      <c r="U137" s="185"/>
      <c r="V137" s="191">
        <v>7429061</v>
      </c>
      <c r="W137" s="191">
        <v>35918919</v>
      </c>
      <c r="X137" s="195">
        <v>44347</v>
      </c>
      <c r="Y137" s="188" t="s">
        <v>7732</v>
      </c>
      <c r="Z137" s="187" t="s">
        <v>7733</v>
      </c>
      <c r="AA137" s="187" t="s">
        <v>7781</v>
      </c>
      <c r="AB137" s="11"/>
    </row>
    <row r="138" spans="1:28" ht="24.75" customHeight="1" x14ac:dyDescent="0.2">
      <c r="A138" s="183" t="s">
        <v>7149</v>
      </c>
      <c r="B138" s="184">
        <v>711524002</v>
      </c>
      <c r="C138" s="185" t="s">
        <v>1555</v>
      </c>
      <c r="D138" s="185" t="s">
        <v>1868</v>
      </c>
      <c r="E138" s="185" t="s">
        <v>7150</v>
      </c>
      <c r="F138" s="185" t="s">
        <v>1869</v>
      </c>
      <c r="G138" s="185" t="s">
        <v>7151</v>
      </c>
      <c r="H138" s="185" t="s">
        <v>1870</v>
      </c>
      <c r="I138" s="185" t="s">
        <v>7152</v>
      </c>
      <c r="J138" s="185" t="s">
        <v>1871</v>
      </c>
      <c r="K138" s="185" t="s">
        <v>1872</v>
      </c>
      <c r="L138" s="185" t="s">
        <v>49</v>
      </c>
      <c r="M138" s="185" t="s">
        <v>1874</v>
      </c>
      <c r="N138" s="186" t="s">
        <v>1873</v>
      </c>
      <c r="O138" s="185">
        <v>0</v>
      </c>
      <c r="P138" s="187">
        <v>0</v>
      </c>
      <c r="Q138" s="185">
        <v>93401</v>
      </c>
      <c r="R138" s="185" t="s">
        <v>7164</v>
      </c>
      <c r="S138" s="188">
        <v>37970</v>
      </c>
      <c r="T138" s="185">
        <v>3860</v>
      </c>
      <c r="U138" s="185"/>
      <c r="V138" s="191">
        <v>18672644</v>
      </c>
      <c r="W138" s="191">
        <v>95573730</v>
      </c>
      <c r="X138" s="195">
        <v>44347</v>
      </c>
      <c r="Y138" s="188" t="s">
        <v>7732</v>
      </c>
      <c r="Z138" s="187" t="s">
        <v>7733</v>
      </c>
      <c r="AA138" s="187" t="s">
        <v>7780</v>
      </c>
      <c r="AB138" s="11"/>
    </row>
    <row r="139" spans="1:28" ht="24.75" customHeight="1" x14ac:dyDescent="0.2">
      <c r="A139" s="183" t="s">
        <v>1875</v>
      </c>
      <c r="B139" s="184">
        <v>814968006</v>
      </c>
      <c r="C139" s="185" t="s">
        <v>1555</v>
      </c>
      <c r="D139" s="185" t="s">
        <v>1876</v>
      </c>
      <c r="E139" s="185" t="s">
        <v>7081</v>
      </c>
      <c r="F139" s="185" t="s">
        <v>1877</v>
      </c>
      <c r="G139" s="185" t="s">
        <v>7347</v>
      </c>
      <c r="H139" s="185" t="s">
        <v>7336</v>
      </c>
      <c r="I139" s="185" t="s">
        <v>8043</v>
      </c>
      <c r="J139" s="185" t="s">
        <v>7348</v>
      </c>
      <c r="K139" s="185" t="s">
        <v>6793</v>
      </c>
      <c r="L139" s="185" t="s">
        <v>49</v>
      </c>
      <c r="M139" s="185" t="s">
        <v>1878</v>
      </c>
      <c r="N139" s="186">
        <v>225409300</v>
      </c>
      <c r="O139" s="185" t="s">
        <v>7335</v>
      </c>
      <c r="P139" s="187">
        <v>0</v>
      </c>
      <c r="Q139" s="185" t="s">
        <v>1266</v>
      </c>
      <c r="R139" s="185" t="s">
        <v>6831</v>
      </c>
      <c r="S139" s="188">
        <v>37970</v>
      </c>
      <c r="T139" s="185">
        <v>3950</v>
      </c>
      <c r="U139" s="185" t="s">
        <v>8597</v>
      </c>
      <c r="V139" s="191">
        <v>14357405</v>
      </c>
      <c r="W139" s="191">
        <v>50064037</v>
      </c>
      <c r="X139" s="195">
        <v>44347</v>
      </c>
      <c r="Y139" s="188" t="s">
        <v>7732</v>
      </c>
      <c r="Z139" s="187" t="s">
        <v>7733</v>
      </c>
      <c r="AA139" s="187" t="s">
        <v>7819</v>
      </c>
      <c r="AB139" s="11"/>
    </row>
    <row r="140" spans="1:28" ht="24.75" customHeight="1" x14ac:dyDescent="0.2">
      <c r="A140" s="183" t="s">
        <v>1875</v>
      </c>
      <c r="B140" s="184">
        <v>814968006</v>
      </c>
      <c r="C140" s="185" t="s">
        <v>1555</v>
      </c>
      <c r="D140" s="185" t="s">
        <v>1876</v>
      </c>
      <c r="E140" s="185" t="s">
        <v>7081</v>
      </c>
      <c r="F140" s="185" t="s">
        <v>1877</v>
      </c>
      <c r="G140" s="185" t="s">
        <v>7347</v>
      </c>
      <c r="H140" s="185" t="s">
        <v>7336</v>
      </c>
      <c r="I140" s="185" t="s">
        <v>8043</v>
      </c>
      <c r="J140" s="185" t="s">
        <v>7348</v>
      </c>
      <c r="K140" s="185" t="s">
        <v>6793</v>
      </c>
      <c r="L140" s="185" t="s">
        <v>49</v>
      </c>
      <c r="M140" s="185" t="s">
        <v>1878</v>
      </c>
      <c r="N140" s="186">
        <v>225409300</v>
      </c>
      <c r="O140" s="185" t="s">
        <v>7335</v>
      </c>
      <c r="P140" s="187">
        <v>0</v>
      </c>
      <c r="Q140" s="185" t="s">
        <v>1266</v>
      </c>
      <c r="R140" s="185" t="s">
        <v>6831</v>
      </c>
      <c r="S140" s="188">
        <v>37970</v>
      </c>
      <c r="T140" s="185">
        <v>3950</v>
      </c>
      <c r="U140" s="185" t="s">
        <v>8597</v>
      </c>
      <c r="V140" s="191">
        <v>29779859</v>
      </c>
      <c r="W140" s="191">
        <v>132254549</v>
      </c>
      <c r="X140" s="195">
        <v>44347</v>
      </c>
      <c r="Y140" s="188" t="s">
        <v>7732</v>
      </c>
      <c r="Z140" s="187" t="s">
        <v>7733</v>
      </c>
      <c r="AA140" s="187" t="s">
        <v>7770</v>
      </c>
      <c r="AB140" s="11"/>
    </row>
    <row r="141" spans="1:28" ht="24.75" customHeight="1" x14ac:dyDescent="0.2">
      <c r="A141" s="183" t="s">
        <v>2141</v>
      </c>
      <c r="B141" s="184">
        <v>707182008</v>
      </c>
      <c r="C141" s="185" t="s">
        <v>1568</v>
      </c>
      <c r="D141" s="185" t="s">
        <v>2142</v>
      </c>
      <c r="E141" s="185" t="s">
        <v>2143</v>
      </c>
      <c r="F141" s="185" t="s">
        <v>2144</v>
      </c>
      <c r="G141" s="185" t="s">
        <v>6888</v>
      </c>
      <c r="H141" s="185" t="s">
        <v>2145</v>
      </c>
      <c r="I141" s="185" t="s">
        <v>6889</v>
      </c>
      <c r="J141" s="185" t="s">
        <v>2146</v>
      </c>
      <c r="K141" s="185" t="s">
        <v>2148</v>
      </c>
      <c r="L141" s="185" t="s">
        <v>6110</v>
      </c>
      <c r="M141" s="185" t="s">
        <v>1005</v>
      </c>
      <c r="N141" s="186" t="s">
        <v>2149</v>
      </c>
      <c r="O141" s="185" t="s">
        <v>2147</v>
      </c>
      <c r="P141" s="187">
        <v>0</v>
      </c>
      <c r="Q141" s="185">
        <v>91401</v>
      </c>
      <c r="R141" s="185" t="s">
        <v>6890</v>
      </c>
      <c r="S141" s="188">
        <v>37970</v>
      </c>
      <c r="T141" s="185">
        <v>4100</v>
      </c>
      <c r="U141" s="185" t="s">
        <v>8597</v>
      </c>
      <c r="V141" s="191">
        <v>14243688</v>
      </c>
      <c r="W141" s="191">
        <v>37277791</v>
      </c>
      <c r="X141" s="195">
        <v>44347</v>
      </c>
      <c r="Y141" s="188" t="s">
        <v>7732</v>
      </c>
      <c r="Z141" s="187" t="s">
        <v>7733</v>
      </c>
      <c r="AA141" s="187" t="s">
        <v>7752</v>
      </c>
      <c r="AB141" s="11"/>
    </row>
    <row r="142" spans="1:28" ht="24.75" customHeight="1" x14ac:dyDescent="0.2">
      <c r="A142" s="183" t="s">
        <v>2329</v>
      </c>
      <c r="B142" s="184" t="s">
        <v>7670</v>
      </c>
      <c r="C142" s="185" t="s">
        <v>1624</v>
      </c>
      <c r="D142" s="185" t="s">
        <v>2330</v>
      </c>
      <c r="E142" s="185" t="s">
        <v>7572</v>
      </c>
      <c r="F142" s="185" t="s">
        <v>2331</v>
      </c>
      <c r="G142" s="185" t="s">
        <v>8053</v>
      </c>
      <c r="H142" s="185" t="s">
        <v>477</v>
      </c>
      <c r="I142" s="185" t="s">
        <v>7573</v>
      </c>
      <c r="J142" s="185" t="s">
        <v>8054</v>
      </c>
      <c r="K142" s="185" t="s">
        <v>2332</v>
      </c>
      <c r="L142" s="185" t="s">
        <v>49</v>
      </c>
      <c r="M142" s="185" t="s">
        <v>845</v>
      </c>
      <c r="N142" s="186" t="s">
        <v>2333</v>
      </c>
      <c r="O142" s="185" t="s">
        <v>7602</v>
      </c>
      <c r="P142" s="187">
        <v>0</v>
      </c>
      <c r="Q142" s="185">
        <v>93401</v>
      </c>
      <c r="R142" s="185" t="s">
        <v>6911</v>
      </c>
      <c r="S142" s="188">
        <v>37970</v>
      </c>
      <c r="T142" s="185">
        <v>4250</v>
      </c>
      <c r="U142" s="185" t="s">
        <v>8597</v>
      </c>
      <c r="V142" s="191">
        <v>10420339</v>
      </c>
      <c r="W142" s="191">
        <v>53538267</v>
      </c>
      <c r="X142" s="195">
        <v>44347</v>
      </c>
      <c r="Y142" s="188" t="s">
        <v>7732</v>
      </c>
      <c r="Z142" s="187" t="s">
        <v>7733</v>
      </c>
      <c r="AA142" s="187" t="s">
        <v>7760</v>
      </c>
      <c r="AB142" s="11"/>
    </row>
    <row r="143" spans="1:28" ht="24.75" customHeight="1" x14ac:dyDescent="0.2">
      <c r="A143" s="183" t="s">
        <v>2329</v>
      </c>
      <c r="B143" s="184" t="s">
        <v>7670</v>
      </c>
      <c r="C143" s="185" t="s">
        <v>1624</v>
      </c>
      <c r="D143" s="185" t="s">
        <v>2330</v>
      </c>
      <c r="E143" s="185" t="s">
        <v>7572</v>
      </c>
      <c r="F143" s="185" t="s">
        <v>2331</v>
      </c>
      <c r="G143" s="185" t="s">
        <v>8053</v>
      </c>
      <c r="H143" s="185" t="s">
        <v>477</v>
      </c>
      <c r="I143" s="185" t="s">
        <v>7573</v>
      </c>
      <c r="J143" s="185" t="s">
        <v>8054</v>
      </c>
      <c r="K143" s="185" t="s">
        <v>2332</v>
      </c>
      <c r="L143" s="185" t="s">
        <v>49</v>
      </c>
      <c r="M143" s="185" t="s">
        <v>845</v>
      </c>
      <c r="N143" s="186" t="s">
        <v>2333</v>
      </c>
      <c r="O143" s="185" t="s">
        <v>7602</v>
      </c>
      <c r="P143" s="187">
        <v>0</v>
      </c>
      <c r="Q143" s="185">
        <v>93401</v>
      </c>
      <c r="R143" s="185" t="s">
        <v>6911</v>
      </c>
      <c r="S143" s="188">
        <v>37970</v>
      </c>
      <c r="T143" s="185">
        <v>4250</v>
      </c>
      <c r="U143" s="185" t="s">
        <v>8597</v>
      </c>
      <c r="V143" s="191">
        <v>57418330</v>
      </c>
      <c r="W143" s="191">
        <v>191898425</v>
      </c>
      <c r="X143" s="195">
        <v>44347</v>
      </c>
      <c r="Y143" s="188" t="s">
        <v>7732</v>
      </c>
      <c r="Z143" s="187" t="s">
        <v>7733</v>
      </c>
      <c r="AA143" s="187" t="s">
        <v>7735</v>
      </c>
      <c r="AB143" s="11"/>
    </row>
    <row r="144" spans="1:28" ht="24.75" customHeight="1" x14ac:dyDescent="0.2">
      <c r="A144" s="183" t="s">
        <v>2329</v>
      </c>
      <c r="B144" s="184" t="s">
        <v>7670</v>
      </c>
      <c r="C144" s="185" t="s">
        <v>1624</v>
      </c>
      <c r="D144" s="185" t="s">
        <v>2330</v>
      </c>
      <c r="E144" s="185" t="s">
        <v>7572</v>
      </c>
      <c r="F144" s="185" t="s">
        <v>2331</v>
      </c>
      <c r="G144" s="185" t="s">
        <v>8053</v>
      </c>
      <c r="H144" s="185" t="s">
        <v>477</v>
      </c>
      <c r="I144" s="185" t="s">
        <v>7573</v>
      </c>
      <c r="J144" s="185" t="s">
        <v>8054</v>
      </c>
      <c r="K144" s="185" t="s">
        <v>2332</v>
      </c>
      <c r="L144" s="185" t="s">
        <v>49</v>
      </c>
      <c r="M144" s="185" t="s">
        <v>845</v>
      </c>
      <c r="N144" s="186" t="s">
        <v>2333</v>
      </c>
      <c r="O144" s="185" t="s">
        <v>7602</v>
      </c>
      <c r="P144" s="187">
        <v>0</v>
      </c>
      <c r="Q144" s="185">
        <v>93401</v>
      </c>
      <c r="R144" s="185" t="s">
        <v>6911</v>
      </c>
      <c r="S144" s="188">
        <v>37970</v>
      </c>
      <c r="T144" s="185">
        <v>4250</v>
      </c>
      <c r="U144" s="185" t="s">
        <v>8597</v>
      </c>
      <c r="V144" s="191">
        <v>52361053</v>
      </c>
      <c r="W144" s="191">
        <v>122256701</v>
      </c>
      <c r="X144" s="195">
        <v>44347</v>
      </c>
      <c r="Y144" s="188" t="s">
        <v>7732</v>
      </c>
      <c r="Z144" s="187" t="s">
        <v>7733</v>
      </c>
      <c r="AA144" s="187" t="s">
        <v>7753</v>
      </c>
      <c r="AB144" s="11"/>
    </row>
    <row r="145" spans="1:28" ht="24.75" customHeight="1" x14ac:dyDescent="0.2">
      <c r="A145" s="183" t="s">
        <v>2329</v>
      </c>
      <c r="B145" s="184" t="s">
        <v>7670</v>
      </c>
      <c r="C145" s="185" t="s">
        <v>1624</v>
      </c>
      <c r="D145" s="185" t="s">
        <v>2330</v>
      </c>
      <c r="E145" s="185" t="s">
        <v>7572</v>
      </c>
      <c r="F145" s="185" t="s">
        <v>2331</v>
      </c>
      <c r="G145" s="185" t="s">
        <v>8053</v>
      </c>
      <c r="H145" s="185" t="s">
        <v>477</v>
      </c>
      <c r="I145" s="185" t="s">
        <v>7573</v>
      </c>
      <c r="J145" s="185" t="s">
        <v>8054</v>
      </c>
      <c r="K145" s="185" t="s">
        <v>2332</v>
      </c>
      <c r="L145" s="185" t="s">
        <v>49</v>
      </c>
      <c r="M145" s="185" t="s">
        <v>845</v>
      </c>
      <c r="N145" s="186" t="s">
        <v>2333</v>
      </c>
      <c r="O145" s="185" t="s">
        <v>7602</v>
      </c>
      <c r="P145" s="187">
        <v>0</v>
      </c>
      <c r="Q145" s="185">
        <v>93401</v>
      </c>
      <c r="R145" s="185" t="s">
        <v>6911</v>
      </c>
      <c r="S145" s="188">
        <v>37970</v>
      </c>
      <c r="T145" s="185">
        <v>4250</v>
      </c>
      <c r="U145" s="185" t="s">
        <v>8597</v>
      </c>
      <c r="V145" s="191">
        <v>18277848</v>
      </c>
      <c r="W145" s="191">
        <v>82410648</v>
      </c>
      <c r="X145" s="195">
        <v>44347</v>
      </c>
      <c r="Y145" s="188" t="s">
        <v>7732</v>
      </c>
      <c r="Z145" s="187" t="s">
        <v>7733</v>
      </c>
      <c r="AA145" s="187" t="s">
        <v>7748</v>
      </c>
      <c r="AB145" s="11"/>
    </row>
    <row r="146" spans="1:28" ht="24.75" customHeight="1" x14ac:dyDescent="0.2">
      <c r="A146" s="183" t="s">
        <v>2329</v>
      </c>
      <c r="B146" s="184" t="s">
        <v>7670</v>
      </c>
      <c r="C146" s="185" t="s">
        <v>1624</v>
      </c>
      <c r="D146" s="185" t="s">
        <v>2330</v>
      </c>
      <c r="E146" s="185" t="s">
        <v>7572</v>
      </c>
      <c r="F146" s="185" t="s">
        <v>2331</v>
      </c>
      <c r="G146" s="185" t="s">
        <v>8053</v>
      </c>
      <c r="H146" s="185" t="s">
        <v>477</v>
      </c>
      <c r="I146" s="185" t="s">
        <v>7573</v>
      </c>
      <c r="J146" s="185" t="s">
        <v>8054</v>
      </c>
      <c r="K146" s="185" t="s">
        <v>2332</v>
      </c>
      <c r="L146" s="185" t="s">
        <v>49</v>
      </c>
      <c r="M146" s="185" t="s">
        <v>845</v>
      </c>
      <c r="N146" s="186" t="s">
        <v>2333</v>
      </c>
      <c r="O146" s="185" t="s">
        <v>7602</v>
      </c>
      <c r="P146" s="187">
        <v>0</v>
      </c>
      <c r="Q146" s="185">
        <v>93401</v>
      </c>
      <c r="R146" s="185" t="s">
        <v>6911</v>
      </c>
      <c r="S146" s="188">
        <v>37970</v>
      </c>
      <c r="T146" s="185">
        <v>4250</v>
      </c>
      <c r="U146" s="185" t="s">
        <v>8597</v>
      </c>
      <c r="V146" s="191">
        <v>58612565</v>
      </c>
      <c r="W146" s="191">
        <v>339410544</v>
      </c>
      <c r="X146" s="195">
        <v>44347</v>
      </c>
      <c r="Y146" s="188" t="s">
        <v>7732</v>
      </c>
      <c r="Z146" s="187" t="s">
        <v>7733</v>
      </c>
      <c r="AA146" s="187" t="s">
        <v>7736</v>
      </c>
      <c r="AB146" s="11"/>
    </row>
    <row r="147" spans="1:28" ht="24.75" customHeight="1" x14ac:dyDescent="0.2">
      <c r="A147" s="183" t="s">
        <v>2329</v>
      </c>
      <c r="B147" s="184" t="s">
        <v>7670</v>
      </c>
      <c r="C147" s="185" t="s">
        <v>1624</v>
      </c>
      <c r="D147" s="185" t="s">
        <v>2330</v>
      </c>
      <c r="E147" s="185" t="s">
        <v>7572</v>
      </c>
      <c r="F147" s="185" t="s">
        <v>2331</v>
      </c>
      <c r="G147" s="185" t="s">
        <v>8053</v>
      </c>
      <c r="H147" s="185" t="s">
        <v>477</v>
      </c>
      <c r="I147" s="185" t="s">
        <v>7573</v>
      </c>
      <c r="J147" s="185" t="s">
        <v>8054</v>
      </c>
      <c r="K147" s="185" t="s">
        <v>2332</v>
      </c>
      <c r="L147" s="185" t="s">
        <v>49</v>
      </c>
      <c r="M147" s="185" t="s">
        <v>845</v>
      </c>
      <c r="N147" s="186" t="s">
        <v>2333</v>
      </c>
      <c r="O147" s="185" t="s">
        <v>7602</v>
      </c>
      <c r="P147" s="187">
        <v>0</v>
      </c>
      <c r="Q147" s="185">
        <v>93401</v>
      </c>
      <c r="R147" s="185" t="s">
        <v>6911</v>
      </c>
      <c r="S147" s="188">
        <v>37970</v>
      </c>
      <c r="T147" s="185">
        <v>4250</v>
      </c>
      <c r="U147" s="185" t="s">
        <v>8597</v>
      </c>
      <c r="V147" s="191">
        <v>22333111</v>
      </c>
      <c r="W147" s="191">
        <v>105698715</v>
      </c>
      <c r="X147" s="195">
        <v>44347</v>
      </c>
      <c r="Y147" s="188" t="s">
        <v>7732</v>
      </c>
      <c r="Z147" s="187" t="s">
        <v>7733</v>
      </c>
      <c r="AA147" s="187" t="s">
        <v>7824</v>
      </c>
      <c r="AB147" s="11"/>
    </row>
    <row r="148" spans="1:28" ht="24.75" customHeight="1" x14ac:dyDescent="0.2">
      <c r="A148" s="183" t="s">
        <v>2329</v>
      </c>
      <c r="B148" s="184" t="s">
        <v>7670</v>
      </c>
      <c r="C148" s="185" t="s">
        <v>1624</v>
      </c>
      <c r="D148" s="185" t="s">
        <v>2330</v>
      </c>
      <c r="E148" s="185" t="s">
        <v>7572</v>
      </c>
      <c r="F148" s="185" t="s">
        <v>2331</v>
      </c>
      <c r="G148" s="185" t="s">
        <v>8053</v>
      </c>
      <c r="H148" s="185" t="s">
        <v>477</v>
      </c>
      <c r="I148" s="185" t="s">
        <v>7573</v>
      </c>
      <c r="J148" s="185" t="s">
        <v>8054</v>
      </c>
      <c r="K148" s="185" t="s">
        <v>2332</v>
      </c>
      <c r="L148" s="185" t="s">
        <v>49</v>
      </c>
      <c r="M148" s="185" t="s">
        <v>845</v>
      </c>
      <c r="N148" s="186" t="s">
        <v>2333</v>
      </c>
      <c r="O148" s="185" t="s">
        <v>7602</v>
      </c>
      <c r="P148" s="187">
        <v>0</v>
      </c>
      <c r="Q148" s="185">
        <v>93401</v>
      </c>
      <c r="R148" s="185" t="s">
        <v>6911</v>
      </c>
      <c r="S148" s="188">
        <v>37970</v>
      </c>
      <c r="T148" s="185">
        <v>4250</v>
      </c>
      <c r="U148" s="185" t="s">
        <v>8597</v>
      </c>
      <c r="V148" s="191">
        <v>232740</v>
      </c>
      <c r="W148" s="191">
        <v>19162260</v>
      </c>
      <c r="X148" s="195">
        <v>44347</v>
      </c>
      <c r="Y148" s="188" t="s">
        <v>7732</v>
      </c>
      <c r="Z148" s="187" t="s">
        <v>7733</v>
      </c>
      <c r="AA148" s="187" t="s">
        <v>7825</v>
      </c>
      <c r="AB148" s="11"/>
    </row>
    <row r="149" spans="1:28" ht="24.75" customHeight="1" x14ac:dyDescent="0.2">
      <c r="A149" s="183" t="s">
        <v>2329</v>
      </c>
      <c r="B149" s="184" t="s">
        <v>7670</v>
      </c>
      <c r="C149" s="185" t="s">
        <v>1624</v>
      </c>
      <c r="D149" s="185" t="s">
        <v>2330</v>
      </c>
      <c r="E149" s="185" t="s">
        <v>7572</v>
      </c>
      <c r="F149" s="185" t="s">
        <v>2331</v>
      </c>
      <c r="G149" s="185" t="s">
        <v>8053</v>
      </c>
      <c r="H149" s="185" t="s">
        <v>477</v>
      </c>
      <c r="I149" s="185" t="s">
        <v>7573</v>
      </c>
      <c r="J149" s="185" t="s">
        <v>8054</v>
      </c>
      <c r="K149" s="185" t="s">
        <v>2332</v>
      </c>
      <c r="L149" s="185" t="s">
        <v>49</v>
      </c>
      <c r="M149" s="185" t="s">
        <v>845</v>
      </c>
      <c r="N149" s="186" t="s">
        <v>2333</v>
      </c>
      <c r="O149" s="185" t="s">
        <v>7602</v>
      </c>
      <c r="P149" s="187">
        <v>0</v>
      </c>
      <c r="Q149" s="185">
        <v>93401</v>
      </c>
      <c r="R149" s="185" t="s">
        <v>6911</v>
      </c>
      <c r="S149" s="188">
        <v>37970</v>
      </c>
      <c r="T149" s="185">
        <v>4250</v>
      </c>
      <c r="U149" s="185" t="s">
        <v>8597</v>
      </c>
      <c r="V149" s="191">
        <v>7944192</v>
      </c>
      <c r="W149" s="191">
        <v>39720960</v>
      </c>
      <c r="X149" s="195">
        <v>44347</v>
      </c>
      <c r="Y149" s="188" t="s">
        <v>7732</v>
      </c>
      <c r="Z149" s="187" t="s">
        <v>7733</v>
      </c>
      <c r="AA149" s="187" t="s">
        <v>7761</v>
      </c>
      <c r="AB149" s="11"/>
    </row>
    <row r="150" spans="1:28" ht="24.75" customHeight="1" x14ac:dyDescent="0.2">
      <c r="A150" s="183" t="s">
        <v>2329</v>
      </c>
      <c r="B150" s="184" t="s">
        <v>7670</v>
      </c>
      <c r="C150" s="185" t="s">
        <v>1624</v>
      </c>
      <c r="D150" s="185" t="s">
        <v>2330</v>
      </c>
      <c r="E150" s="185" t="s">
        <v>7572</v>
      </c>
      <c r="F150" s="185" t="s">
        <v>2331</v>
      </c>
      <c r="G150" s="185" t="s">
        <v>8053</v>
      </c>
      <c r="H150" s="185" t="s">
        <v>477</v>
      </c>
      <c r="I150" s="185" t="s">
        <v>7573</v>
      </c>
      <c r="J150" s="185" t="s">
        <v>8054</v>
      </c>
      <c r="K150" s="185" t="s">
        <v>2332</v>
      </c>
      <c r="L150" s="185" t="s">
        <v>49</v>
      </c>
      <c r="M150" s="185" t="s">
        <v>845</v>
      </c>
      <c r="N150" s="186" t="s">
        <v>2333</v>
      </c>
      <c r="O150" s="185" t="s">
        <v>7602</v>
      </c>
      <c r="P150" s="187">
        <v>0</v>
      </c>
      <c r="Q150" s="185">
        <v>93401</v>
      </c>
      <c r="R150" s="185" t="s">
        <v>6911</v>
      </c>
      <c r="S150" s="188">
        <v>37970</v>
      </c>
      <c r="T150" s="185">
        <v>4250</v>
      </c>
      <c r="U150" s="185" t="s">
        <v>8597</v>
      </c>
      <c r="V150" s="191">
        <v>31832626</v>
      </c>
      <c r="W150" s="191">
        <v>164597039</v>
      </c>
      <c r="X150" s="195">
        <v>44347</v>
      </c>
      <c r="Y150" s="188" t="s">
        <v>7732</v>
      </c>
      <c r="Z150" s="187" t="s">
        <v>7733</v>
      </c>
      <c r="AA150" s="187" t="s">
        <v>7826</v>
      </c>
      <c r="AB150" s="11"/>
    </row>
    <row r="151" spans="1:28" ht="24.75" customHeight="1" x14ac:dyDescent="0.2">
      <c r="A151" s="183" t="s">
        <v>2329</v>
      </c>
      <c r="B151" s="184" t="s">
        <v>7670</v>
      </c>
      <c r="C151" s="185" t="s">
        <v>1624</v>
      </c>
      <c r="D151" s="185" t="s">
        <v>2330</v>
      </c>
      <c r="E151" s="185" t="s">
        <v>7572</v>
      </c>
      <c r="F151" s="185" t="s">
        <v>2331</v>
      </c>
      <c r="G151" s="185" t="s">
        <v>8053</v>
      </c>
      <c r="H151" s="185" t="s">
        <v>477</v>
      </c>
      <c r="I151" s="185" t="s">
        <v>7573</v>
      </c>
      <c r="J151" s="185" t="s">
        <v>8054</v>
      </c>
      <c r="K151" s="185" t="s">
        <v>2332</v>
      </c>
      <c r="L151" s="185" t="s">
        <v>49</v>
      </c>
      <c r="M151" s="185" t="s">
        <v>845</v>
      </c>
      <c r="N151" s="186" t="s">
        <v>2333</v>
      </c>
      <c r="O151" s="185" t="s">
        <v>7602</v>
      </c>
      <c r="P151" s="187">
        <v>0</v>
      </c>
      <c r="Q151" s="185">
        <v>93401</v>
      </c>
      <c r="R151" s="185" t="s">
        <v>6911</v>
      </c>
      <c r="S151" s="188">
        <v>37970</v>
      </c>
      <c r="T151" s="185">
        <v>4250</v>
      </c>
      <c r="U151" s="185" t="s">
        <v>8597</v>
      </c>
      <c r="V151" s="191">
        <v>13498920</v>
      </c>
      <c r="W151" s="191">
        <v>55004220</v>
      </c>
      <c r="X151" s="195">
        <v>44347</v>
      </c>
      <c r="Y151" s="188" t="s">
        <v>7732</v>
      </c>
      <c r="Z151" s="187" t="s">
        <v>7733</v>
      </c>
      <c r="AA151" s="187" t="s">
        <v>7744</v>
      </c>
      <c r="AB151" s="11"/>
    </row>
    <row r="152" spans="1:28" ht="24.75" customHeight="1" x14ac:dyDescent="0.2">
      <c r="A152" s="183" t="s">
        <v>2329</v>
      </c>
      <c r="B152" s="184" t="s">
        <v>7670</v>
      </c>
      <c r="C152" s="185" t="s">
        <v>1624</v>
      </c>
      <c r="D152" s="185" t="s">
        <v>2330</v>
      </c>
      <c r="E152" s="185" t="s">
        <v>7572</v>
      </c>
      <c r="F152" s="185" t="s">
        <v>2331</v>
      </c>
      <c r="G152" s="185" t="s">
        <v>8053</v>
      </c>
      <c r="H152" s="185" t="s">
        <v>477</v>
      </c>
      <c r="I152" s="185" t="s">
        <v>7573</v>
      </c>
      <c r="J152" s="185" t="s">
        <v>8054</v>
      </c>
      <c r="K152" s="185" t="s">
        <v>2332</v>
      </c>
      <c r="L152" s="185" t="s">
        <v>49</v>
      </c>
      <c r="M152" s="185" t="s">
        <v>845</v>
      </c>
      <c r="N152" s="186" t="s">
        <v>2333</v>
      </c>
      <c r="O152" s="185" t="s">
        <v>7602</v>
      </c>
      <c r="P152" s="187">
        <v>0</v>
      </c>
      <c r="Q152" s="185">
        <v>93401</v>
      </c>
      <c r="R152" s="185" t="s">
        <v>6911</v>
      </c>
      <c r="S152" s="188">
        <v>37970</v>
      </c>
      <c r="T152" s="185">
        <v>4250</v>
      </c>
      <c r="U152" s="185" t="s">
        <v>8597</v>
      </c>
      <c r="V152" s="191">
        <v>2741677</v>
      </c>
      <c r="W152" s="191">
        <v>13708385</v>
      </c>
      <c r="X152" s="195">
        <v>44347</v>
      </c>
      <c r="Y152" s="188" t="s">
        <v>7732</v>
      </c>
      <c r="Z152" s="187" t="s">
        <v>7733</v>
      </c>
      <c r="AA152" s="187" t="s">
        <v>7807</v>
      </c>
      <c r="AB152" s="11"/>
    </row>
    <row r="153" spans="1:28" ht="24.75" customHeight="1" x14ac:dyDescent="0.2">
      <c r="A153" s="183" t="s">
        <v>2329</v>
      </c>
      <c r="B153" s="184" t="s">
        <v>7670</v>
      </c>
      <c r="C153" s="185" t="s">
        <v>1624</v>
      </c>
      <c r="D153" s="185" t="s">
        <v>2330</v>
      </c>
      <c r="E153" s="185" t="s">
        <v>7572</v>
      </c>
      <c r="F153" s="185" t="s">
        <v>2331</v>
      </c>
      <c r="G153" s="185" t="s">
        <v>8053</v>
      </c>
      <c r="H153" s="185" t="s">
        <v>477</v>
      </c>
      <c r="I153" s="185" t="s">
        <v>7573</v>
      </c>
      <c r="J153" s="185" t="s">
        <v>8054</v>
      </c>
      <c r="K153" s="185" t="s">
        <v>2332</v>
      </c>
      <c r="L153" s="185" t="s">
        <v>49</v>
      </c>
      <c r="M153" s="185" t="s">
        <v>845</v>
      </c>
      <c r="N153" s="186" t="s">
        <v>2333</v>
      </c>
      <c r="O153" s="185" t="s">
        <v>7602</v>
      </c>
      <c r="P153" s="187">
        <v>0</v>
      </c>
      <c r="Q153" s="185">
        <v>93401</v>
      </c>
      <c r="R153" s="185" t="s">
        <v>6911</v>
      </c>
      <c r="S153" s="188">
        <v>37970</v>
      </c>
      <c r="T153" s="185">
        <v>4250</v>
      </c>
      <c r="U153" s="185" t="s">
        <v>8597</v>
      </c>
      <c r="V153" s="191">
        <v>3290013</v>
      </c>
      <c r="W153" s="191">
        <v>16450065</v>
      </c>
      <c r="X153" s="195">
        <v>44347</v>
      </c>
      <c r="Y153" s="188" t="s">
        <v>7732</v>
      </c>
      <c r="Z153" s="187" t="s">
        <v>7733</v>
      </c>
      <c r="AA153" s="187" t="s">
        <v>7745</v>
      </c>
      <c r="AB153" s="11"/>
    </row>
    <row r="154" spans="1:28" ht="24.75" customHeight="1" x14ac:dyDescent="0.2">
      <c r="A154" s="183" t="s">
        <v>2329</v>
      </c>
      <c r="B154" s="184" t="s">
        <v>7670</v>
      </c>
      <c r="C154" s="185" t="s">
        <v>1624</v>
      </c>
      <c r="D154" s="185" t="s">
        <v>2330</v>
      </c>
      <c r="E154" s="185" t="s">
        <v>7572</v>
      </c>
      <c r="F154" s="185" t="s">
        <v>2331</v>
      </c>
      <c r="G154" s="185" t="s">
        <v>8053</v>
      </c>
      <c r="H154" s="185" t="s">
        <v>477</v>
      </c>
      <c r="I154" s="185" t="s">
        <v>7573</v>
      </c>
      <c r="J154" s="185" t="s">
        <v>8054</v>
      </c>
      <c r="K154" s="185" t="s">
        <v>2332</v>
      </c>
      <c r="L154" s="185" t="s">
        <v>49</v>
      </c>
      <c r="M154" s="185" t="s">
        <v>845</v>
      </c>
      <c r="N154" s="186" t="s">
        <v>2333</v>
      </c>
      <c r="O154" s="185" t="s">
        <v>7602</v>
      </c>
      <c r="P154" s="187">
        <v>0</v>
      </c>
      <c r="Q154" s="185">
        <v>93401</v>
      </c>
      <c r="R154" s="185" t="s">
        <v>6911</v>
      </c>
      <c r="S154" s="188">
        <v>37970</v>
      </c>
      <c r="T154" s="185">
        <v>4250</v>
      </c>
      <c r="U154" s="185" t="s">
        <v>8597</v>
      </c>
      <c r="V154" s="191">
        <v>8016600</v>
      </c>
      <c r="W154" s="191">
        <v>40083000</v>
      </c>
      <c r="X154" s="195">
        <v>44347</v>
      </c>
      <c r="Y154" s="188" t="s">
        <v>7732</v>
      </c>
      <c r="Z154" s="187" t="s">
        <v>7733</v>
      </c>
      <c r="AA154" s="187" t="s">
        <v>7802</v>
      </c>
      <c r="AB154" s="11"/>
    </row>
    <row r="155" spans="1:28" ht="24.75" customHeight="1" x14ac:dyDescent="0.2">
      <c r="A155" s="183" t="s">
        <v>2329</v>
      </c>
      <c r="B155" s="184" t="s">
        <v>7670</v>
      </c>
      <c r="C155" s="185" t="s">
        <v>1624</v>
      </c>
      <c r="D155" s="185" t="s">
        <v>2330</v>
      </c>
      <c r="E155" s="185" t="s">
        <v>7572</v>
      </c>
      <c r="F155" s="185" t="s">
        <v>2331</v>
      </c>
      <c r="G155" s="185" t="s">
        <v>8053</v>
      </c>
      <c r="H155" s="185" t="s">
        <v>477</v>
      </c>
      <c r="I155" s="185" t="s">
        <v>7573</v>
      </c>
      <c r="J155" s="185" t="s">
        <v>8054</v>
      </c>
      <c r="K155" s="185" t="s">
        <v>2332</v>
      </c>
      <c r="L155" s="185" t="s">
        <v>49</v>
      </c>
      <c r="M155" s="185" t="s">
        <v>845</v>
      </c>
      <c r="N155" s="186" t="s">
        <v>2333</v>
      </c>
      <c r="O155" s="185" t="s">
        <v>7602</v>
      </c>
      <c r="P155" s="187">
        <v>0</v>
      </c>
      <c r="Q155" s="185">
        <v>93401</v>
      </c>
      <c r="R155" s="185" t="s">
        <v>6911</v>
      </c>
      <c r="S155" s="188">
        <v>37970</v>
      </c>
      <c r="T155" s="185">
        <v>4250</v>
      </c>
      <c r="U155" s="185" t="s">
        <v>8597</v>
      </c>
      <c r="V155" s="191">
        <v>1768824</v>
      </c>
      <c r="W155" s="191">
        <v>32192596</v>
      </c>
      <c r="X155" s="195">
        <v>44347</v>
      </c>
      <c r="Y155" s="188" t="s">
        <v>7732</v>
      </c>
      <c r="Z155" s="187" t="s">
        <v>7733</v>
      </c>
      <c r="AA155" s="187" t="s">
        <v>7827</v>
      </c>
      <c r="AB155" s="11"/>
    </row>
    <row r="156" spans="1:28" ht="24.75" customHeight="1" x14ac:dyDescent="0.2">
      <c r="A156" s="183" t="s">
        <v>2329</v>
      </c>
      <c r="B156" s="184" t="s">
        <v>7670</v>
      </c>
      <c r="C156" s="185" t="s">
        <v>1624</v>
      </c>
      <c r="D156" s="185" t="s">
        <v>2330</v>
      </c>
      <c r="E156" s="185" t="s">
        <v>7572</v>
      </c>
      <c r="F156" s="185" t="s">
        <v>2331</v>
      </c>
      <c r="G156" s="185" t="s">
        <v>8053</v>
      </c>
      <c r="H156" s="185" t="s">
        <v>477</v>
      </c>
      <c r="I156" s="185" t="s">
        <v>7573</v>
      </c>
      <c r="J156" s="185" t="s">
        <v>8054</v>
      </c>
      <c r="K156" s="185" t="s">
        <v>2332</v>
      </c>
      <c r="L156" s="185" t="s">
        <v>49</v>
      </c>
      <c r="M156" s="185" t="s">
        <v>845</v>
      </c>
      <c r="N156" s="186" t="s">
        <v>2333</v>
      </c>
      <c r="O156" s="185" t="s">
        <v>7602</v>
      </c>
      <c r="P156" s="187">
        <v>0</v>
      </c>
      <c r="Q156" s="185">
        <v>93401</v>
      </c>
      <c r="R156" s="185" t="s">
        <v>6911</v>
      </c>
      <c r="S156" s="188">
        <v>37970</v>
      </c>
      <c r="T156" s="185">
        <v>4250</v>
      </c>
      <c r="U156" s="185" t="s">
        <v>8597</v>
      </c>
      <c r="V156" s="191">
        <v>3751769</v>
      </c>
      <c r="W156" s="191">
        <v>19000893</v>
      </c>
      <c r="X156" s="195">
        <v>44347</v>
      </c>
      <c r="Y156" s="188" t="s">
        <v>7732</v>
      </c>
      <c r="Z156" s="187" t="s">
        <v>7733</v>
      </c>
      <c r="AA156" s="187" t="s">
        <v>7828</v>
      </c>
      <c r="AB156" s="11"/>
    </row>
    <row r="157" spans="1:28" ht="24.75" customHeight="1" x14ac:dyDescent="0.2">
      <c r="A157" s="183" t="s">
        <v>2329</v>
      </c>
      <c r="B157" s="184" t="s">
        <v>7670</v>
      </c>
      <c r="C157" s="185" t="s">
        <v>1624</v>
      </c>
      <c r="D157" s="185" t="s">
        <v>2330</v>
      </c>
      <c r="E157" s="185" t="s">
        <v>7572</v>
      </c>
      <c r="F157" s="185" t="s">
        <v>2331</v>
      </c>
      <c r="G157" s="185" t="s">
        <v>8053</v>
      </c>
      <c r="H157" s="185" t="s">
        <v>477</v>
      </c>
      <c r="I157" s="185" t="s">
        <v>7573</v>
      </c>
      <c r="J157" s="185" t="s">
        <v>8054</v>
      </c>
      <c r="K157" s="185" t="s">
        <v>2332</v>
      </c>
      <c r="L157" s="185" t="s">
        <v>49</v>
      </c>
      <c r="M157" s="185" t="s">
        <v>845</v>
      </c>
      <c r="N157" s="186" t="s">
        <v>2333</v>
      </c>
      <c r="O157" s="185" t="s">
        <v>7602</v>
      </c>
      <c r="P157" s="187">
        <v>0</v>
      </c>
      <c r="Q157" s="185">
        <v>93401</v>
      </c>
      <c r="R157" s="185" t="s">
        <v>6911</v>
      </c>
      <c r="S157" s="188">
        <v>37970</v>
      </c>
      <c r="T157" s="185">
        <v>4250</v>
      </c>
      <c r="U157" s="185" t="s">
        <v>8597</v>
      </c>
      <c r="V157" s="191">
        <v>6516720</v>
      </c>
      <c r="W157" s="191">
        <v>42203520</v>
      </c>
      <c r="X157" s="195">
        <v>44347</v>
      </c>
      <c r="Y157" s="188" t="s">
        <v>7732</v>
      </c>
      <c r="Z157" s="187" t="s">
        <v>7733</v>
      </c>
      <c r="AA157" s="187" t="s">
        <v>7823</v>
      </c>
      <c r="AB157" s="11"/>
    </row>
    <row r="158" spans="1:28" ht="24.75" customHeight="1" x14ac:dyDescent="0.2">
      <c r="A158" s="183" t="s">
        <v>2329</v>
      </c>
      <c r="B158" s="184" t="s">
        <v>7670</v>
      </c>
      <c r="C158" s="185" t="s">
        <v>1624</v>
      </c>
      <c r="D158" s="185" t="s">
        <v>2330</v>
      </c>
      <c r="E158" s="185" t="s">
        <v>7572</v>
      </c>
      <c r="F158" s="185" t="s">
        <v>2331</v>
      </c>
      <c r="G158" s="185" t="s">
        <v>8053</v>
      </c>
      <c r="H158" s="185" t="s">
        <v>477</v>
      </c>
      <c r="I158" s="185" t="s">
        <v>7573</v>
      </c>
      <c r="J158" s="185" t="s">
        <v>8054</v>
      </c>
      <c r="K158" s="185" t="s">
        <v>2332</v>
      </c>
      <c r="L158" s="185" t="s">
        <v>49</v>
      </c>
      <c r="M158" s="185" t="s">
        <v>845</v>
      </c>
      <c r="N158" s="186" t="s">
        <v>2333</v>
      </c>
      <c r="O158" s="185" t="s">
        <v>7602</v>
      </c>
      <c r="P158" s="187">
        <v>0</v>
      </c>
      <c r="Q158" s="185">
        <v>93401</v>
      </c>
      <c r="R158" s="185" t="s">
        <v>6911</v>
      </c>
      <c r="S158" s="188">
        <v>37970</v>
      </c>
      <c r="T158" s="185">
        <v>4250</v>
      </c>
      <c r="U158" s="185" t="s">
        <v>8597</v>
      </c>
      <c r="V158" s="191">
        <v>7075296</v>
      </c>
      <c r="W158" s="191">
        <v>31941432</v>
      </c>
      <c r="X158" s="195">
        <v>44347</v>
      </c>
      <c r="Y158" s="188" t="s">
        <v>7732</v>
      </c>
      <c r="Z158" s="187" t="s">
        <v>7733</v>
      </c>
      <c r="AA158" s="187" t="s">
        <v>7829</v>
      </c>
      <c r="AB158" s="11"/>
    </row>
    <row r="159" spans="1:28" ht="24.75" customHeight="1" x14ac:dyDescent="0.2">
      <c r="A159" s="183" t="s">
        <v>2329</v>
      </c>
      <c r="B159" s="184" t="s">
        <v>7670</v>
      </c>
      <c r="C159" s="185" t="s">
        <v>1624</v>
      </c>
      <c r="D159" s="185" t="s">
        <v>2330</v>
      </c>
      <c r="E159" s="185" t="s">
        <v>7572</v>
      </c>
      <c r="F159" s="185" t="s">
        <v>2331</v>
      </c>
      <c r="G159" s="185" t="s">
        <v>8053</v>
      </c>
      <c r="H159" s="185" t="s">
        <v>477</v>
      </c>
      <c r="I159" s="185" t="s">
        <v>7573</v>
      </c>
      <c r="J159" s="185" t="s">
        <v>8054</v>
      </c>
      <c r="K159" s="185" t="s">
        <v>2332</v>
      </c>
      <c r="L159" s="185" t="s">
        <v>49</v>
      </c>
      <c r="M159" s="185" t="s">
        <v>845</v>
      </c>
      <c r="N159" s="186" t="s">
        <v>2333</v>
      </c>
      <c r="O159" s="185" t="s">
        <v>7602</v>
      </c>
      <c r="P159" s="187">
        <v>0</v>
      </c>
      <c r="Q159" s="185">
        <v>93401</v>
      </c>
      <c r="R159" s="185" t="s">
        <v>6911</v>
      </c>
      <c r="S159" s="188">
        <v>37970</v>
      </c>
      <c r="T159" s="185">
        <v>4250</v>
      </c>
      <c r="U159" s="185" t="s">
        <v>8597</v>
      </c>
      <c r="V159" s="191">
        <v>24530796</v>
      </c>
      <c r="W159" s="191">
        <v>96519864</v>
      </c>
      <c r="X159" s="195">
        <v>44347</v>
      </c>
      <c r="Y159" s="188" t="s">
        <v>7732</v>
      </c>
      <c r="Z159" s="187" t="s">
        <v>7733</v>
      </c>
      <c r="AA159" s="187" t="s">
        <v>7797</v>
      </c>
      <c r="AB159" s="11"/>
    </row>
    <row r="160" spans="1:28" ht="24.75" customHeight="1" x14ac:dyDescent="0.2">
      <c r="A160" s="183" t="s">
        <v>2329</v>
      </c>
      <c r="B160" s="184" t="s">
        <v>7670</v>
      </c>
      <c r="C160" s="185" t="s">
        <v>1624</v>
      </c>
      <c r="D160" s="185" t="s">
        <v>2330</v>
      </c>
      <c r="E160" s="185" t="s">
        <v>7572</v>
      </c>
      <c r="F160" s="185" t="s">
        <v>2331</v>
      </c>
      <c r="G160" s="185" t="s">
        <v>8053</v>
      </c>
      <c r="H160" s="185" t="s">
        <v>477</v>
      </c>
      <c r="I160" s="185" t="s">
        <v>7573</v>
      </c>
      <c r="J160" s="185" t="s">
        <v>8054</v>
      </c>
      <c r="K160" s="185" t="s">
        <v>2332</v>
      </c>
      <c r="L160" s="185" t="s">
        <v>49</v>
      </c>
      <c r="M160" s="185" t="s">
        <v>845</v>
      </c>
      <c r="N160" s="186" t="s">
        <v>2333</v>
      </c>
      <c r="O160" s="185" t="s">
        <v>7602</v>
      </c>
      <c r="P160" s="187">
        <v>0</v>
      </c>
      <c r="Q160" s="185">
        <v>93401</v>
      </c>
      <c r="R160" s="185" t="s">
        <v>6911</v>
      </c>
      <c r="S160" s="188">
        <v>37970</v>
      </c>
      <c r="T160" s="185">
        <v>4250</v>
      </c>
      <c r="U160" s="185" t="s">
        <v>8597</v>
      </c>
      <c r="V160" s="191">
        <v>8016600</v>
      </c>
      <c r="W160" s="191">
        <v>40083000</v>
      </c>
      <c r="X160" s="195">
        <v>44347</v>
      </c>
      <c r="Y160" s="188" t="s">
        <v>7732</v>
      </c>
      <c r="Z160" s="187" t="s">
        <v>7733</v>
      </c>
      <c r="AA160" s="187" t="s">
        <v>7830</v>
      </c>
      <c r="AB160" s="11"/>
    </row>
    <row r="161" spans="1:28" ht="24.75" customHeight="1" x14ac:dyDescent="0.2">
      <c r="A161" s="183" t="s">
        <v>2329</v>
      </c>
      <c r="B161" s="184" t="s">
        <v>7670</v>
      </c>
      <c r="C161" s="185" t="s">
        <v>1624</v>
      </c>
      <c r="D161" s="185" t="s">
        <v>2330</v>
      </c>
      <c r="E161" s="185" t="s">
        <v>7572</v>
      </c>
      <c r="F161" s="185" t="s">
        <v>2331</v>
      </c>
      <c r="G161" s="185" t="s">
        <v>8053</v>
      </c>
      <c r="H161" s="185" t="s">
        <v>477</v>
      </c>
      <c r="I161" s="185" t="s">
        <v>7573</v>
      </c>
      <c r="J161" s="185" t="s">
        <v>8054</v>
      </c>
      <c r="K161" s="185" t="s">
        <v>2332</v>
      </c>
      <c r="L161" s="185" t="s">
        <v>49</v>
      </c>
      <c r="M161" s="185" t="s">
        <v>845</v>
      </c>
      <c r="N161" s="186" t="s">
        <v>2333</v>
      </c>
      <c r="O161" s="185" t="s">
        <v>7602</v>
      </c>
      <c r="P161" s="187">
        <v>0</v>
      </c>
      <c r="Q161" s="185">
        <v>93401</v>
      </c>
      <c r="R161" s="185" t="s">
        <v>6911</v>
      </c>
      <c r="S161" s="188">
        <v>37970</v>
      </c>
      <c r="T161" s="185">
        <v>4250</v>
      </c>
      <c r="U161" s="185" t="s">
        <v>8597</v>
      </c>
      <c r="V161" s="191">
        <v>31906068</v>
      </c>
      <c r="W161" s="191">
        <v>111270408</v>
      </c>
      <c r="X161" s="195">
        <v>44347</v>
      </c>
      <c r="Y161" s="188" t="s">
        <v>7732</v>
      </c>
      <c r="Z161" s="187" t="s">
        <v>7733</v>
      </c>
      <c r="AA161" s="187" t="s">
        <v>7794</v>
      </c>
      <c r="AB161" s="11"/>
    </row>
    <row r="162" spans="1:28" ht="24.75" customHeight="1" x14ac:dyDescent="0.2">
      <c r="A162" s="183" t="s">
        <v>2329</v>
      </c>
      <c r="B162" s="184" t="s">
        <v>7670</v>
      </c>
      <c r="C162" s="185" t="s">
        <v>1624</v>
      </c>
      <c r="D162" s="185" t="s">
        <v>2330</v>
      </c>
      <c r="E162" s="185" t="s">
        <v>7572</v>
      </c>
      <c r="F162" s="185" t="s">
        <v>2331</v>
      </c>
      <c r="G162" s="185" t="s">
        <v>8053</v>
      </c>
      <c r="H162" s="185" t="s">
        <v>477</v>
      </c>
      <c r="I162" s="185" t="s">
        <v>7573</v>
      </c>
      <c r="J162" s="185" t="s">
        <v>8054</v>
      </c>
      <c r="K162" s="185" t="s">
        <v>2332</v>
      </c>
      <c r="L162" s="185" t="s">
        <v>49</v>
      </c>
      <c r="M162" s="185" t="s">
        <v>845</v>
      </c>
      <c r="N162" s="186" t="s">
        <v>2333</v>
      </c>
      <c r="O162" s="185" t="s">
        <v>7602</v>
      </c>
      <c r="P162" s="187">
        <v>0</v>
      </c>
      <c r="Q162" s="185">
        <v>93401</v>
      </c>
      <c r="R162" s="185" t="s">
        <v>6911</v>
      </c>
      <c r="S162" s="188">
        <v>37970</v>
      </c>
      <c r="T162" s="185">
        <v>4250</v>
      </c>
      <c r="U162" s="185" t="s">
        <v>8597</v>
      </c>
      <c r="V162" s="191">
        <v>18619200</v>
      </c>
      <c r="W162" s="191">
        <v>84794940</v>
      </c>
      <c r="X162" s="195">
        <v>44347</v>
      </c>
      <c r="Y162" s="188" t="s">
        <v>7732</v>
      </c>
      <c r="Z162" s="187" t="s">
        <v>7733</v>
      </c>
      <c r="AA162" s="187" t="s">
        <v>7831</v>
      </c>
      <c r="AB162" s="11"/>
    </row>
    <row r="163" spans="1:28" ht="24.75" customHeight="1" x14ac:dyDescent="0.2">
      <c r="A163" s="183" t="s">
        <v>2329</v>
      </c>
      <c r="B163" s="184" t="s">
        <v>7670</v>
      </c>
      <c r="C163" s="185" t="s">
        <v>1624</v>
      </c>
      <c r="D163" s="185" t="s">
        <v>2330</v>
      </c>
      <c r="E163" s="185" t="s">
        <v>7572</v>
      </c>
      <c r="F163" s="185" t="s">
        <v>2331</v>
      </c>
      <c r="G163" s="185" t="s">
        <v>8053</v>
      </c>
      <c r="H163" s="185" t="s">
        <v>477</v>
      </c>
      <c r="I163" s="185" t="s">
        <v>7573</v>
      </c>
      <c r="J163" s="185" t="s">
        <v>8054</v>
      </c>
      <c r="K163" s="185" t="s">
        <v>2332</v>
      </c>
      <c r="L163" s="185" t="s">
        <v>49</v>
      </c>
      <c r="M163" s="185" t="s">
        <v>845</v>
      </c>
      <c r="N163" s="186" t="s">
        <v>2333</v>
      </c>
      <c r="O163" s="185" t="s">
        <v>7602</v>
      </c>
      <c r="P163" s="187">
        <v>0</v>
      </c>
      <c r="Q163" s="185">
        <v>93401</v>
      </c>
      <c r="R163" s="185" t="s">
        <v>6911</v>
      </c>
      <c r="S163" s="188">
        <v>37970</v>
      </c>
      <c r="T163" s="185">
        <v>4250</v>
      </c>
      <c r="U163" s="185" t="s">
        <v>8597</v>
      </c>
      <c r="V163" s="191">
        <v>0</v>
      </c>
      <c r="W163" s="191">
        <v>26897799</v>
      </c>
      <c r="X163" s="195">
        <v>44347</v>
      </c>
      <c r="Y163" s="188" t="s">
        <v>7732</v>
      </c>
      <c r="Z163" s="187" t="s">
        <v>7733</v>
      </c>
      <c r="AA163" s="187" t="s">
        <v>7832</v>
      </c>
      <c r="AB163" s="11"/>
    </row>
    <row r="164" spans="1:28" ht="24.75" customHeight="1" x14ac:dyDescent="0.2">
      <c r="A164" s="183" t="s">
        <v>2329</v>
      </c>
      <c r="B164" s="184" t="s">
        <v>7670</v>
      </c>
      <c r="C164" s="185" t="s">
        <v>1624</v>
      </c>
      <c r="D164" s="185" t="s">
        <v>2330</v>
      </c>
      <c r="E164" s="185" t="s">
        <v>7572</v>
      </c>
      <c r="F164" s="185" t="s">
        <v>2331</v>
      </c>
      <c r="G164" s="185" t="s">
        <v>8053</v>
      </c>
      <c r="H164" s="185" t="s">
        <v>477</v>
      </c>
      <c r="I164" s="185" t="s">
        <v>7573</v>
      </c>
      <c r="J164" s="185" t="s">
        <v>8054</v>
      </c>
      <c r="K164" s="185" t="s">
        <v>2332</v>
      </c>
      <c r="L164" s="185" t="s">
        <v>49</v>
      </c>
      <c r="M164" s="185" t="s">
        <v>845</v>
      </c>
      <c r="N164" s="186" t="s">
        <v>2333</v>
      </c>
      <c r="O164" s="185" t="s">
        <v>7602</v>
      </c>
      <c r="P164" s="187">
        <v>0</v>
      </c>
      <c r="Q164" s="185">
        <v>93401</v>
      </c>
      <c r="R164" s="185" t="s">
        <v>6911</v>
      </c>
      <c r="S164" s="188">
        <v>37970</v>
      </c>
      <c r="T164" s="185">
        <v>4250</v>
      </c>
      <c r="U164" s="185" t="s">
        <v>8597</v>
      </c>
      <c r="V164" s="191">
        <v>40403664</v>
      </c>
      <c r="W164" s="191">
        <v>129067260</v>
      </c>
      <c r="X164" s="195">
        <v>44347</v>
      </c>
      <c r="Y164" s="188" t="s">
        <v>7732</v>
      </c>
      <c r="Z164" s="187" t="s">
        <v>7733</v>
      </c>
      <c r="AA164" s="187" t="s">
        <v>7803</v>
      </c>
      <c r="AB164" s="11"/>
    </row>
    <row r="165" spans="1:28" ht="24.75" customHeight="1" x14ac:dyDescent="0.2">
      <c r="A165" s="183" t="s">
        <v>2329</v>
      </c>
      <c r="B165" s="184" t="s">
        <v>7670</v>
      </c>
      <c r="C165" s="185" t="s">
        <v>1624</v>
      </c>
      <c r="D165" s="185" t="s">
        <v>2330</v>
      </c>
      <c r="E165" s="185" t="s">
        <v>7572</v>
      </c>
      <c r="F165" s="185" t="s">
        <v>2331</v>
      </c>
      <c r="G165" s="185" t="s">
        <v>8053</v>
      </c>
      <c r="H165" s="185" t="s">
        <v>477</v>
      </c>
      <c r="I165" s="185" t="s">
        <v>7573</v>
      </c>
      <c r="J165" s="185" t="s">
        <v>8054</v>
      </c>
      <c r="K165" s="185" t="s">
        <v>2332</v>
      </c>
      <c r="L165" s="185" t="s">
        <v>49</v>
      </c>
      <c r="M165" s="185" t="s">
        <v>845</v>
      </c>
      <c r="N165" s="186" t="s">
        <v>2333</v>
      </c>
      <c r="O165" s="185" t="s">
        <v>7602</v>
      </c>
      <c r="P165" s="187">
        <v>0</v>
      </c>
      <c r="Q165" s="185">
        <v>93401</v>
      </c>
      <c r="R165" s="185" t="s">
        <v>6911</v>
      </c>
      <c r="S165" s="188">
        <v>37970</v>
      </c>
      <c r="T165" s="185">
        <v>4250</v>
      </c>
      <c r="U165" s="185" t="s">
        <v>8597</v>
      </c>
      <c r="V165" s="191">
        <v>7774156</v>
      </c>
      <c r="W165" s="191">
        <v>52658840</v>
      </c>
      <c r="X165" s="195">
        <v>44347</v>
      </c>
      <c r="Y165" s="188" t="s">
        <v>7732</v>
      </c>
      <c r="Z165" s="187" t="s">
        <v>7733</v>
      </c>
      <c r="AA165" s="187" t="s">
        <v>7833</v>
      </c>
      <c r="AB165" s="11"/>
    </row>
    <row r="166" spans="1:28" ht="24.75" customHeight="1" x14ac:dyDescent="0.2">
      <c r="A166" s="183" t="s">
        <v>2329</v>
      </c>
      <c r="B166" s="184" t="s">
        <v>7670</v>
      </c>
      <c r="C166" s="185" t="s">
        <v>1624</v>
      </c>
      <c r="D166" s="185" t="s">
        <v>2330</v>
      </c>
      <c r="E166" s="185" t="s">
        <v>7572</v>
      </c>
      <c r="F166" s="185" t="s">
        <v>2331</v>
      </c>
      <c r="G166" s="185" t="s">
        <v>8053</v>
      </c>
      <c r="H166" s="185" t="s">
        <v>477</v>
      </c>
      <c r="I166" s="185" t="s">
        <v>7573</v>
      </c>
      <c r="J166" s="185" t="s">
        <v>8054</v>
      </c>
      <c r="K166" s="185" t="s">
        <v>2332</v>
      </c>
      <c r="L166" s="185" t="s">
        <v>49</v>
      </c>
      <c r="M166" s="185" t="s">
        <v>845</v>
      </c>
      <c r="N166" s="186" t="s">
        <v>2333</v>
      </c>
      <c r="O166" s="185" t="s">
        <v>7602</v>
      </c>
      <c r="P166" s="187">
        <v>0</v>
      </c>
      <c r="Q166" s="185">
        <v>93401</v>
      </c>
      <c r="R166" s="185" t="s">
        <v>6911</v>
      </c>
      <c r="S166" s="188">
        <v>37970</v>
      </c>
      <c r="T166" s="185">
        <v>4250</v>
      </c>
      <c r="U166" s="185" t="s">
        <v>8597</v>
      </c>
      <c r="V166" s="191">
        <v>95619583</v>
      </c>
      <c r="W166" s="191">
        <v>385181003</v>
      </c>
      <c r="X166" s="195">
        <v>44347</v>
      </c>
      <c r="Y166" s="188" t="s">
        <v>7732</v>
      </c>
      <c r="Z166" s="187" t="s">
        <v>7733</v>
      </c>
      <c r="AA166" s="187" t="s">
        <v>7734</v>
      </c>
      <c r="AB166" s="11"/>
    </row>
    <row r="167" spans="1:28" ht="24.75" customHeight="1" x14ac:dyDescent="0.2">
      <c r="A167" s="183" t="s">
        <v>2329</v>
      </c>
      <c r="B167" s="184" t="s">
        <v>7670</v>
      </c>
      <c r="C167" s="185" t="s">
        <v>1624</v>
      </c>
      <c r="D167" s="185" t="s">
        <v>2330</v>
      </c>
      <c r="E167" s="185" t="s">
        <v>7572</v>
      </c>
      <c r="F167" s="185" t="s">
        <v>2331</v>
      </c>
      <c r="G167" s="185" t="s">
        <v>8053</v>
      </c>
      <c r="H167" s="185" t="s">
        <v>477</v>
      </c>
      <c r="I167" s="185" t="s">
        <v>7573</v>
      </c>
      <c r="J167" s="185" t="s">
        <v>8054</v>
      </c>
      <c r="K167" s="185" t="s">
        <v>2332</v>
      </c>
      <c r="L167" s="185" t="s">
        <v>49</v>
      </c>
      <c r="M167" s="185" t="s">
        <v>845</v>
      </c>
      <c r="N167" s="186" t="s">
        <v>2333</v>
      </c>
      <c r="O167" s="185" t="s">
        <v>7602</v>
      </c>
      <c r="P167" s="187">
        <v>0</v>
      </c>
      <c r="Q167" s="185">
        <v>93401</v>
      </c>
      <c r="R167" s="185" t="s">
        <v>6911</v>
      </c>
      <c r="S167" s="188">
        <v>37970</v>
      </c>
      <c r="T167" s="185">
        <v>4250</v>
      </c>
      <c r="U167" s="185" t="s">
        <v>8597</v>
      </c>
      <c r="V167" s="191">
        <v>36832811</v>
      </c>
      <c r="W167" s="191">
        <v>161511317</v>
      </c>
      <c r="X167" s="195">
        <v>44347</v>
      </c>
      <c r="Y167" s="188" t="s">
        <v>7732</v>
      </c>
      <c r="Z167" s="187" t="s">
        <v>7733</v>
      </c>
      <c r="AA167" s="187" t="s">
        <v>7809</v>
      </c>
      <c r="AB167" s="11"/>
    </row>
    <row r="168" spans="1:28" ht="24.75" customHeight="1" x14ac:dyDescent="0.2">
      <c r="A168" s="183" t="s">
        <v>2329</v>
      </c>
      <c r="B168" s="184" t="s">
        <v>7670</v>
      </c>
      <c r="C168" s="185" t="s">
        <v>1624</v>
      </c>
      <c r="D168" s="185" t="s">
        <v>2330</v>
      </c>
      <c r="E168" s="185" t="s">
        <v>7572</v>
      </c>
      <c r="F168" s="185" t="s">
        <v>2331</v>
      </c>
      <c r="G168" s="185" t="s">
        <v>8053</v>
      </c>
      <c r="H168" s="185" t="s">
        <v>477</v>
      </c>
      <c r="I168" s="185" t="s">
        <v>7573</v>
      </c>
      <c r="J168" s="185" t="s">
        <v>8054</v>
      </c>
      <c r="K168" s="185" t="s">
        <v>2332</v>
      </c>
      <c r="L168" s="185" t="s">
        <v>49</v>
      </c>
      <c r="M168" s="185" t="s">
        <v>845</v>
      </c>
      <c r="N168" s="186" t="s">
        <v>2333</v>
      </c>
      <c r="O168" s="185" t="s">
        <v>7602</v>
      </c>
      <c r="P168" s="187">
        <v>0</v>
      </c>
      <c r="Q168" s="185">
        <v>93401</v>
      </c>
      <c r="R168" s="185" t="s">
        <v>6911</v>
      </c>
      <c r="S168" s="188">
        <v>37970</v>
      </c>
      <c r="T168" s="185">
        <v>4250</v>
      </c>
      <c r="U168" s="185" t="s">
        <v>8597</v>
      </c>
      <c r="V168" s="191">
        <v>8844120</v>
      </c>
      <c r="W168" s="191">
        <v>46520070</v>
      </c>
      <c r="X168" s="195">
        <v>44347</v>
      </c>
      <c r="Y168" s="188" t="s">
        <v>7732</v>
      </c>
      <c r="Z168" s="187" t="s">
        <v>7733</v>
      </c>
      <c r="AA168" s="187" t="s">
        <v>7776</v>
      </c>
      <c r="AB168" s="11"/>
    </row>
    <row r="169" spans="1:28" ht="24.75" customHeight="1" x14ac:dyDescent="0.2">
      <c r="A169" s="183" t="s">
        <v>2329</v>
      </c>
      <c r="B169" s="184" t="s">
        <v>7670</v>
      </c>
      <c r="C169" s="185" t="s">
        <v>1624</v>
      </c>
      <c r="D169" s="185" t="s">
        <v>2330</v>
      </c>
      <c r="E169" s="185" t="s">
        <v>7572</v>
      </c>
      <c r="F169" s="185" t="s">
        <v>2331</v>
      </c>
      <c r="G169" s="185" t="s">
        <v>8053</v>
      </c>
      <c r="H169" s="185" t="s">
        <v>477</v>
      </c>
      <c r="I169" s="185" t="s">
        <v>7573</v>
      </c>
      <c r="J169" s="185" t="s">
        <v>8054</v>
      </c>
      <c r="K169" s="185" t="s">
        <v>2332</v>
      </c>
      <c r="L169" s="185" t="s">
        <v>49</v>
      </c>
      <c r="M169" s="185" t="s">
        <v>845</v>
      </c>
      <c r="N169" s="186" t="s">
        <v>2333</v>
      </c>
      <c r="O169" s="185" t="s">
        <v>7602</v>
      </c>
      <c r="P169" s="187">
        <v>0</v>
      </c>
      <c r="Q169" s="185">
        <v>93401</v>
      </c>
      <c r="R169" s="185" t="s">
        <v>6911</v>
      </c>
      <c r="S169" s="188">
        <v>37970</v>
      </c>
      <c r="T169" s="185">
        <v>4250</v>
      </c>
      <c r="U169" s="185" t="s">
        <v>8597</v>
      </c>
      <c r="V169" s="191">
        <v>465480</v>
      </c>
      <c r="W169" s="191">
        <v>21170671</v>
      </c>
      <c r="X169" s="195">
        <v>44347</v>
      </c>
      <c r="Y169" s="188" t="s">
        <v>7732</v>
      </c>
      <c r="Z169" s="187" t="s">
        <v>7733</v>
      </c>
      <c r="AA169" s="187" t="s">
        <v>7778</v>
      </c>
      <c r="AB169" s="11"/>
    </row>
    <row r="170" spans="1:28" ht="24.75" customHeight="1" x14ac:dyDescent="0.2">
      <c r="A170" s="183" t="s">
        <v>2329</v>
      </c>
      <c r="B170" s="184" t="s">
        <v>7670</v>
      </c>
      <c r="C170" s="185" t="s">
        <v>1624</v>
      </c>
      <c r="D170" s="185" t="s">
        <v>2330</v>
      </c>
      <c r="E170" s="185" t="s">
        <v>7572</v>
      </c>
      <c r="F170" s="185" t="s">
        <v>2331</v>
      </c>
      <c r="G170" s="185" t="s">
        <v>8053</v>
      </c>
      <c r="H170" s="185" t="s">
        <v>477</v>
      </c>
      <c r="I170" s="185" t="s">
        <v>7573</v>
      </c>
      <c r="J170" s="185" t="s">
        <v>8054</v>
      </c>
      <c r="K170" s="185" t="s">
        <v>2332</v>
      </c>
      <c r="L170" s="185" t="s">
        <v>49</v>
      </c>
      <c r="M170" s="185" t="s">
        <v>845</v>
      </c>
      <c r="N170" s="186" t="s">
        <v>2333</v>
      </c>
      <c r="O170" s="185" t="s">
        <v>7602</v>
      </c>
      <c r="P170" s="187">
        <v>0</v>
      </c>
      <c r="Q170" s="185">
        <v>93401</v>
      </c>
      <c r="R170" s="185" t="s">
        <v>6911</v>
      </c>
      <c r="S170" s="188">
        <v>37970</v>
      </c>
      <c r="T170" s="185">
        <v>4250</v>
      </c>
      <c r="U170" s="185" t="s">
        <v>8597</v>
      </c>
      <c r="V170" s="191">
        <v>4215180</v>
      </c>
      <c r="W170" s="191">
        <v>21075900</v>
      </c>
      <c r="X170" s="195">
        <v>44347</v>
      </c>
      <c r="Y170" s="188" t="s">
        <v>7732</v>
      </c>
      <c r="Z170" s="187" t="s">
        <v>7733</v>
      </c>
      <c r="AA170" s="187" t="s">
        <v>7898</v>
      </c>
      <c r="AB170" s="11"/>
    </row>
    <row r="171" spans="1:28" ht="24.75" customHeight="1" x14ac:dyDescent="0.2">
      <c r="A171" s="183" t="s">
        <v>2329</v>
      </c>
      <c r="B171" s="184" t="s">
        <v>7670</v>
      </c>
      <c r="C171" s="185" t="s">
        <v>1624</v>
      </c>
      <c r="D171" s="185" t="s">
        <v>2330</v>
      </c>
      <c r="E171" s="185" t="s">
        <v>7572</v>
      </c>
      <c r="F171" s="185" t="s">
        <v>2331</v>
      </c>
      <c r="G171" s="185" t="s">
        <v>8053</v>
      </c>
      <c r="H171" s="185" t="s">
        <v>477</v>
      </c>
      <c r="I171" s="185" t="s">
        <v>7573</v>
      </c>
      <c r="J171" s="185" t="s">
        <v>8054</v>
      </c>
      <c r="K171" s="185" t="s">
        <v>2332</v>
      </c>
      <c r="L171" s="185" t="s">
        <v>49</v>
      </c>
      <c r="M171" s="185" t="s">
        <v>845</v>
      </c>
      <c r="N171" s="186" t="s">
        <v>2333</v>
      </c>
      <c r="O171" s="185" t="s">
        <v>7602</v>
      </c>
      <c r="P171" s="187">
        <v>0</v>
      </c>
      <c r="Q171" s="185">
        <v>93401</v>
      </c>
      <c r="R171" s="185" t="s">
        <v>6911</v>
      </c>
      <c r="S171" s="188">
        <v>37970</v>
      </c>
      <c r="T171" s="185">
        <v>4250</v>
      </c>
      <c r="U171" s="185" t="s">
        <v>8597</v>
      </c>
      <c r="V171" s="191">
        <v>4386684</v>
      </c>
      <c r="W171" s="191">
        <v>65878868</v>
      </c>
      <c r="X171" s="195">
        <v>44347</v>
      </c>
      <c r="Y171" s="188" t="s">
        <v>7732</v>
      </c>
      <c r="Z171" s="187" t="s">
        <v>7733</v>
      </c>
      <c r="AA171" s="187" t="s">
        <v>7781</v>
      </c>
      <c r="AB171" s="11"/>
    </row>
    <row r="172" spans="1:28" ht="24.75" customHeight="1" x14ac:dyDescent="0.2">
      <c r="A172" s="183" t="s">
        <v>2329</v>
      </c>
      <c r="B172" s="184" t="s">
        <v>7670</v>
      </c>
      <c r="C172" s="185" t="s">
        <v>1624</v>
      </c>
      <c r="D172" s="185" t="s">
        <v>2330</v>
      </c>
      <c r="E172" s="185" t="s">
        <v>7572</v>
      </c>
      <c r="F172" s="185" t="s">
        <v>2331</v>
      </c>
      <c r="G172" s="185" t="s">
        <v>8053</v>
      </c>
      <c r="H172" s="185" t="s">
        <v>477</v>
      </c>
      <c r="I172" s="185" t="s">
        <v>7573</v>
      </c>
      <c r="J172" s="185" t="s">
        <v>8054</v>
      </c>
      <c r="K172" s="185" t="s">
        <v>2332</v>
      </c>
      <c r="L172" s="185" t="s">
        <v>49</v>
      </c>
      <c r="M172" s="185" t="s">
        <v>845</v>
      </c>
      <c r="N172" s="186" t="s">
        <v>2333</v>
      </c>
      <c r="O172" s="185" t="s">
        <v>7602</v>
      </c>
      <c r="P172" s="187">
        <v>0</v>
      </c>
      <c r="Q172" s="185">
        <v>93401</v>
      </c>
      <c r="R172" s="185" t="s">
        <v>6911</v>
      </c>
      <c r="S172" s="188">
        <v>37970</v>
      </c>
      <c r="T172" s="185">
        <v>4250</v>
      </c>
      <c r="U172" s="185" t="s">
        <v>8597</v>
      </c>
      <c r="V172" s="191">
        <v>55542108</v>
      </c>
      <c r="W172" s="191">
        <v>174053316</v>
      </c>
      <c r="X172" s="195">
        <v>44347</v>
      </c>
      <c r="Y172" s="188" t="s">
        <v>7732</v>
      </c>
      <c r="Z172" s="187" t="s">
        <v>7733</v>
      </c>
      <c r="AA172" s="187" t="s">
        <v>7751</v>
      </c>
      <c r="AB172" s="11"/>
    </row>
    <row r="173" spans="1:28" ht="24.75" customHeight="1" x14ac:dyDescent="0.2">
      <c r="A173" s="183" t="s">
        <v>2329</v>
      </c>
      <c r="B173" s="184" t="s">
        <v>7670</v>
      </c>
      <c r="C173" s="185" t="s">
        <v>1624</v>
      </c>
      <c r="D173" s="185" t="s">
        <v>2330</v>
      </c>
      <c r="E173" s="185" t="s">
        <v>7572</v>
      </c>
      <c r="F173" s="185" t="s">
        <v>2331</v>
      </c>
      <c r="G173" s="185" t="s">
        <v>8053</v>
      </c>
      <c r="H173" s="185" t="s">
        <v>477</v>
      </c>
      <c r="I173" s="185" t="s">
        <v>7573</v>
      </c>
      <c r="J173" s="185" t="s">
        <v>8054</v>
      </c>
      <c r="K173" s="185" t="s">
        <v>2332</v>
      </c>
      <c r="L173" s="185" t="s">
        <v>49</v>
      </c>
      <c r="M173" s="185" t="s">
        <v>845</v>
      </c>
      <c r="N173" s="186" t="s">
        <v>2333</v>
      </c>
      <c r="O173" s="185" t="s">
        <v>7602</v>
      </c>
      <c r="P173" s="187">
        <v>0</v>
      </c>
      <c r="Q173" s="185">
        <v>93401</v>
      </c>
      <c r="R173" s="185" t="s">
        <v>6911</v>
      </c>
      <c r="S173" s="188">
        <v>37970</v>
      </c>
      <c r="T173" s="185">
        <v>4250</v>
      </c>
      <c r="U173" s="185" t="s">
        <v>8597</v>
      </c>
      <c r="V173" s="191">
        <v>31988820</v>
      </c>
      <c r="W173" s="191">
        <v>31988820</v>
      </c>
      <c r="X173" s="195">
        <v>44347</v>
      </c>
      <c r="Y173" s="188" t="s">
        <v>7732</v>
      </c>
      <c r="Z173" s="187" t="s">
        <v>7733</v>
      </c>
      <c r="AA173" s="187" t="s">
        <v>7821</v>
      </c>
      <c r="AB173" s="11"/>
    </row>
    <row r="174" spans="1:28" ht="24.75" customHeight="1" x14ac:dyDescent="0.2">
      <c r="A174" s="183" t="s">
        <v>2329</v>
      </c>
      <c r="B174" s="184" t="s">
        <v>7670</v>
      </c>
      <c r="C174" s="185" t="s">
        <v>1624</v>
      </c>
      <c r="D174" s="185" t="s">
        <v>2330</v>
      </c>
      <c r="E174" s="185" t="s">
        <v>7572</v>
      </c>
      <c r="F174" s="185" t="s">
        <v>2331</v>
      </c>
      <c r="G174" s="185" t="s">
        <v>8053</v>
      </c>
      <c r="H174" s="185" t="s">
        <v>477</v>
      </c>
      <c r="I174" s="185" t="s">
        <v>7573</v>
      </c>
      <c r="J174" s="185" t="s">
        <v>8054</v>
      </c>
      <c r="K174" s="185" t="s">
        <v>2332</v>
      </c>
      <c r="L174" s="185" t="s">
        <v>49</v>
      </c>
      <c r="M174" s="185" t="s">
        <v>845</v>
      </c>
      <c r="N174" s="186" t="s">
        <v>2333</v>
      </c>
      <c r="O174" s="185" t="s">
        <v>7602</v>
      </c>
      <c r="P174" s="187">
        <v>0</v>
      </c>
      <c r="Q174" s="185">
        <v>93401</v>
      </c>
      <c r="R174" s="185" t="s">
        <v>6911</v>
      </c>
      <c r="S174" s="188">
        <v>37970</v>
      </c>
      <c r="T174" s="185">
        <v>4250</v>
      </c>
      <c r="U174" s="185" t="s">
        <v>8597</v>
      </c>
      <c r="V174" s="191">
        <v>48717309</v>
      </c>
      <c r="W174" s="191">
        <v>197299101</v>
      </c>
      <c r="X174" s="195">
        <v>44347</v>
      </c>
      <c r="Y174" s="188" t="s">
        <v>7732</v>
      </c>
      <c r="Z174" s="187" t="s">
        <v>7733</v>
      </c>
      <c r="AA174" s="187" t="s">
        <v>7786</v>
      </c>
      <c r="AB174" s="11"/>
    </row>
    <row r="175" spans="1:28" ht="24.75" customHeight="1" x14ac:dyDescent="0.2">
      <c r="A175" s="183" t="s">
        <v>2329</v>
      </c>
      <c r="B175" s="184" t="s">
        <v>7670</v>
      </c>
      <c r="C175" s="185" t="s">
        <v>1624</v>
      </c>
      <c r="D175" s="185" t="s">
        <v>2330</v>
      </c>
      <c r="E175" s="185" t="s">
        <v>7572</v>
      </c>
      <c r="F175" s="185" t="s">
        <v>2331</v>
      </c>
      <c r="G175" s="185" t="s">
        <v>8053</v>
      </c>
      <c r="H175" s="185" t="s">
        <v>477</v>
      </c>
      <c r="I175" s="185" t="s">
        <v>7573</v>
      </c>
      <c r="J175" s="185" t="s">
        <v>8054</v>
      </c>
      <c r="K175" s="185" t="s">
        <v>2332</v>
      </c>
      <c r="L175" s="185" t="s">
        <v>49</v>
      </c>
      <c r="M175" s="185" t="s">
        <v>845</v>
      </c>
      <c r="N175" s="186" t="s">
        <v>2333</v>
      </c>
      <c r="O175" s="185" t="s">
        <v>7602</v>
      </c>
      <c r="P175" s="187">
        <v>0</v>
      </c>
      <c r="Q175" s="185">
        <v>93401</v>
      </c>
      <c r="R175" s="185" t="s">
        <v>6911</v>
      </c>
      <c r="S175" s="188">
        <v>37970</v>
      </c>
      <c r="T175" s="185">
        <v>4250</v>
      </c>
      <c r="U175" s="185" t="s">
        <v>8597</v>
      </c>
      <c r="V175" s="191">
        <v>82250316</v>
      </c>
      <c r="W175" s="191">
        <v>308149803</v>
      </c>
      <c r="X175" s="195">
        <v>44347</v>
      </c>
      <c r="Y175" s="188" t="s">
        <v>7732</v>
      </c>
      <c r="Z175" s="187" t="s">
        <v>7733</v>
      </c>
      <c r="AA175" s="187" t="s">
        <v>7822</v>
      </c>
      <c r="AB175" s="11"/>
    </row>
    <row r="176" spans="1:28" ht="24.75" customHeight="1" x14ac:dyDescent="0.2">
      <c r="A176" s="183" t="s">
        <v>2329</v>
      </c>
      <c r="B176" s="184" t="s">
        <v>7670</v>
      </c>
      <c r="C176" s="185" t="s">
        <v>1624</v>
      </c>
      <c r="D176" s="185" t="s">
        <v>2330</v>
      </c>
      <c r="E176" s="185" t="s">
        <v>7572</v>
      </c>
      <c r="F176" s="185" t="s">
        <v>2331</v>
      </c>
      <c r="G176" s="185" t="s">
        <v>8053</v>
      </c>
      <c r="H176" s="185" t="s">
        <v>477</v>
      </c>
      <c r="I176" s="185" t="s">
        <v>7573</v>
      </c>
      <c r="J176" s="185" t="s">
        <v>8054</v>
      </c>
      <c r="K176" s="185" t="s">
        <v>2332</v>
      </c>
      <c r="L176" s="185" t="s">
        <v>49</v>
      </c>
      <c r="M176" s="185" t="s">
        <v>845</v>
      </c>
      <c r="N176" s="186" t="s">
        <v>2333</v>
      </c>
      <c r="O176" s="185" t="s">
        <v>7602</v>
      </c>
      <c r="P176" s="187">
        <v>0</v>
      </c>
      <c r="Q176" s="185">
        <v>93401</v>
      </c>
      <c r="R176" s="185" t="s">
        <v>6911</v>
      </c>
      <c r="S176" s="188">
        <v>37970</v>
      </c>
      <c r="T176" s="185">
        <v>4250</v>
      </c>
      <c r="U176" s="185" t="s">
        <v>8597</v>
      </c>
      <c r="V176" s="191">
        <v>20783682</v>
      </c>
      <c r="W176" s="191">
        <v>165356231</v>
      </c>
      <c r="X176" s="195">
        <v>44347</v>
      </c>
      <c r="Y176" s="188" t="s">
        <v>7732</v>
      </c>
      <c r="Z176" s="187" t="s">
        <v>7733</v>
      </c>
      <c r="AA176" s="187" t="s">
        <v>7834</v>
      </c>
      <c r="AB176" s="11"/>
    </row>
    <row r="177" spans="1:28" ht="24.75" customHeight="1" x14ac:dyDescent="0.2">
      <c r="A177" s="183" t="s">
        <v>2329</v>
      </c>
      <c r="B177" s="184" t="s">
        <v>7670</v>
      </c>
      <c r="C177" s="185" t="s">
        <v>1624</v>
      </c>
      <c r="D177" s="185" t="s">
        <v>2330</v>
      </c>
      <c r="E177" s="185" t="s">
        <v>7572</v>
      </c>
      <c r="F177" s="185" t="s">
        <v>2331</v>
      </c>
      <c r="G177" s="185" t="s">
        <v>8053</v>
      </c>
      <c r="H177" s="185" t="s">
        <v>477</v>
      </c>
      <c r="I177" s="185" t="s">
        <v>7573</v>
      </c>
      <c r="J177" s="185" t="s">
        <v>8054</v>
      </c>
      <c r="K177" s="185" t="s">
        <v>2332</v>
      </c>
      <c r="L177" s="185" t="s">
        <v>49</v>
      </c>
      <c r="M177" s="185" t="s">
        <v>845</v>
      </c>
      <c r="N177" s="186" t="s">
        <v>2333</v>
      </c>
      <c r="O177" s="185" t="s">
        <v>7602</v>
      </c>
      <c r="P177" s="187">
        <v>0</v>
      </c>
      <c r="Q177" s="185">
        <v>93401</v>
      </c>
      <c r="R177" s="185" t="s">
        <v>6911</v>
      </c>
      <c r="S177" s="188">
        <v>37970</v>
      </c>
      <c r="T177" s="185">
        <v>4250</v>
      </c>
      <c r="U177" s="185" t="s">
        <v>8597</v>
      </c>
      <c r="V177" s="191">
        <v>28446000</v>
      </c>
      <c r="W177" s="191">
        <v>111198000</v>
      </c>
      <c r="X177" s="195">
        <v>44347</v>
      </c>
      <c r="Y177" s="188" t="s">
        <v>7732</v>
      </c>
      <c r="Z177" s="187" t="s">
        <v>7733</v>
      </c>
      <c r="AA177" s="187" t="s">
        <v>7801</v>
      </c>
      <c r="AB177" s="11"/>
    </row>
    <row r="178" spans="1:28" ht="24.75" customHeight="1" x14ac:dyDescent="0.2">
      <c r="A178" s="183" t="s">
        <v>2329</v>
      </c>
      <c r="B178" s="184" t="s">
        <v>7670</v>
      </c>
      <c r="C178" s="185" t="s">
        <v>1624</v>
      </c>
      <c r="D178" s="185" t="s">
        <v>2330</v>
      </c>
      <c r="E178" s="185" t="s">
        <v>7572</v>
      </c>
      <c r="F178" s="185" t="s">
        <v>2331</v>
      </c>
      <c r="G178" s="185" t="s">
        <v>8053</v>
      </c>
      <c r="H178" s="185" t="s">
        <v>477</v>
      </c>
      <c r="I178" s="185" t="s">
        <v>7573</v>
      </c>
      <c r="J178" s="185" t="s">
        <v>8054</v>
      </c>
      <c r="K178" s="185" t="s">
        <v>2332</v>
      </c>
      <c r="L178" s="185" t="s">
        <v>49</v>
      </c>
      <c r="M178" s="185" t="s">
        <v>845</v>
      </c>
      <c r="N178" s="186" t="s">
        <v>2333</v>
      </c>
      <c r="O178" s="185" t="s">
        <v>7602</v>
      </c>
      <c r="P178" s="187">
        <v>0</v>
      </c>
      <c r="Q178" s="185">
        <v>93401</v>
      </c>
      <c r="R178" s="185" t="s">
        <v>6911</v>
      </c>
      <c r="S178" s="188">
        <v>37970</v>
      </c>
      <c r="T178" s="185">
        <v>4250</v>
      </c>
      <c r="U178" s="185" t="s">
        <v>8597</v>
      </c>
      <c r="V178" s="191">
        <v>0</v>
      </c>
      <c r="W178" s="191">
        <v>32066400</v>
      </c>
      <c r="X178" s="195">
        <v>44347</v>
      </c>
      <c r="Y178" s="188" t="s">
        <v>7732</v>
      </c>
      <c r="Z178" s="187" t="s">
        <v>7733</v>
      </c>
      <c r="AA178" s="187" t="s">
        <v>7835</v>
      </c>
      <c r="AB178" s="11"/>
    </row>
    <row r="179" spans="1:28" ht="24.75" customHeight="1" x14ac:dyDescent="0.2">
      <c r="A179" s="183" t="s">
        <v>2329</v>
      </c>
      <c r="B179" s="184" t="s">
        <v>7670</v>
      </c>
      <c r="C179" s="185" t="s">
        <v>1624</v>
      </c>
      <c r="D179" s="185" t="s">
        <v>2330</v>
      </c>
      <c r="E179" s="185" t="s">
        <v>7572</v>
      </c>
      <c r="F179" s="185" t="s">
        <v>2331</v>
      </c>
      <c r="G179" s="185" t="s">
        <v>8053</v>
      </c>
      <c r="H179" s="185" t="s">
        <v>477</v>
      </c>
      <c r="I179" s="185" t="s">
        <v>7573</v>
      </c>
      <c r="J179" s="185" t="s">
        <v>8054</v>
      </c>
      <c r="K179" s="185" t="s">
        <v>2332</v>
      </c>
      <c r="L179" s="185" t="s">
        <v>49</v>
      </c>
      <c r="M179" s="185" t="s">
        <v>845</v>
      </c>
      <c r="N179" s="186" t="s">
        <v>2333</v>
      </c>
      <c r="O179" s="185" t="s">
        <v>7602</v>
      </c>
      <c r="P179" s="187">
        <v>0</v>
      </c>
      <c r="Q179" s="185">
        <v>93401</v>
      </c>
      <c r="R179" s="185" t="s">
        <v>6911</v>
      </c>
      <c r="S179" s="188">
        <v>37970</v>
      </c>
      <c r="T179" s="185">
        <v>4250</v>
      </c>
      <c r="U179" s="185" t="s">
        <v>8597</v>
      </c>
      <c r="V179" s="191">
        <v>11864568</v>
      </c>
      <c r="W179" s="191">
        <v>49811532</v>
      </c>
      <c r="X179" s="195">
        <v>44347</v>
      </c>
      <c r="Y179" s="188" t="s">
        <v>7732</v>
      </c>
      <c r="Z179" s="187" t="s">
        <v>7733</v>
      </c>
      <c r="AA179" s="187" t="s">
        <v>7789</v>
      </c>
      <c r="AB179" s="11"/>
    </row>
    <row r="180" spans="1:28" ht="24.75" customHeight="1" x14ac:dyDescent="0.2">
      <c r="A180" s="183" t="s">
        <v>2329</v>
      </c>
      <c r="B180" s="184" t="s">
        <v>7670</v>
      </c>
      <c r="C180" s="185" t="s">
        <v>1624</v>
      </c>
      <c r="D180" s="185" t="s">
        <v>2330</v>
      </c>
      <c r="E180" s="185" t="s">
        <v>7572</v>
      </c>
      <c r="F180" s="185" t="s">
        <v>2331</v>
      </c>
      <c r="G180" s="185" t="s">
        <v>8053</v>
      </c>
      <c r="H180" s="185" t="s">
        <v>477</v>
      </c>
      <c r="I180" s="185" t="s">
        <v>7573</v>
      </c>
      <c r="J180" s="185" t="s">
        <v>8054</v>
      </c>
      <c r="K180" s="185" t="s">
        <v>2332</v>
      </c>
      <c r="L180" s="185" t="s">
        <v>49</v>
      </c>
      <c r="M180" s="185" t="s">
        <v>845</v>
      </c>
      <c r="N180" s="186" t="s">
        <v>2333</v>
      </c>
      <c r="O180" s="185" t="s">
        <v>7602</v>
      </c>
      <c r="P180" s="187">
        <v>0</v>
      </c>
      <c r="Q180" s="185">
        <v>93401</v>
      </c>
      <c r="R180" s="185" t="s">
        <v>6911</v>
      </c>
      <c r="S180" s="188">
        <v>37970</v>
      </c>
      <c r="T180" s="185">
        <v>4250</v>
      </c>
      <c r="U180" s="185" t="s">
        <v>8597</v>
      </c>
      <c r="V180" s="191">
        <v>54994599</v>
      </c>
      <c r="W180" s="191">
        <v>273688831</v>
      </c>
      <c r="X180" s="195">
        <v>44347</v>
      </c>
      <c r="Y180" s="188" t="s">
        <v>7732</v>
      </c>
      <c r="Z180" s="187" t="s">
        <v>7733</v>
      </c>
      <c r="AA180" s="187" t="s">
        <v>195</v>
      </c>
      <c r="AB180" s="11"/>
    </row>
    <row r="181" spans="1:28" ht="24.75" customHeight="1" x14ac:dyDescent="0.2">
      <c r="A181" s="183" t="s">
        <v>2329</v>
      </c>
      <c r="B181" s="184" t="s">
        <v>7670</v>
      </c>
      <c r="C181" s="185" t="s">
        <v>1624</v>
      </c>
      <c r="D181" s="185" t="s">
        <v>2330</v>
      </c>
      <c r="E181" s="185" t="s">
        <v>7572</v>
      </c>
      <c r="F181" s="185" t="s">
        <v>2331</v>
      </c>
      <c r="G181" s="185" t="s">
        <v>8053</v>
      </c>
      <c r="H181" s="185" t="s">
        <v>477</v>
      </c>
      <c r="I181" s="185" t="s">
        <v>7573</v>
      </c>
      <c r="J181" s="185" t="s">
        <v>8054</v>
      </c>
      <c r="K181" s="185" t="s">
        <v>2332</v>
      </c>
      <c r="L181" s="185" t="s">
        <v>49</v>
      </c>
      <c r="M181" s="185" t="s">
        <v>845</v>
      </c>
      <c r="N181" s="186" t="s">
        <v>2333</v>
      </c>
      <c r="O181" s="185" t="s">
        <v>7602</v>
      </c>
      <c r="P181" s="187">
        <v>0</v>
      </c>
      <c r="Q181" s="185">
        <v>93401</v>
      </c>
      <c r="R181" s="185" t="s">
        <v>6911</v>
      </c>
      <c r="S181" s="188">
        <v>37970</v>
      </c>
      <c r="T181" s="185">
        <v>4250</v>
      </c>
      <c r="U181" s="185" t="s">
        <v>8597</v>
      </c>
      <c r="V181" s="191">
        <v>7075296</v>
      </c>
      <c r="W181" s="191">
        <v>35376480</v>
      </c>
      <c r="X181" s="195">
        <v>44347</v>
      </c>
      <c r="Y181" s="188" t="s">
        <v>7732</v>
      </c>
      <c r="Z181" s="187" t="s">
        <v>7733</v>
      </c>
      <c r="AA181" s="187" t="s">
        <v>7837</v>
      </c>
      <c r="AB181" s="11"/>
    </row>
    <row r="182" spans="1:28" ht="24.75" customHeight="1" x14ac:dyDescent="0.2">
      <c r="A182" s="183" t="s">
        <v>2329</v>
      </c>
      <c r="B182" s="184" t="s">
        <v>7670</v>
      </c>
      <c r="C182" s="185" t="s">
        <v>1624</v>
      </c>
      <c r="D182" s="185" t="s">
        <v>2330</v>
      </c>
      <c r="E182" s="185" t="s">
        <v>7572</v>
      </c>
      <c r="F182" s="185" t="s">
        <v>2331</v>
      </c>
      <c r="G182" s="185" t="s">
        <v>8053</v>
      </c>
      <c r="H182" s="185" t="s">
        <v>477</v>
      </c>
      <c r="I182" s="185" t="s">
        <v>7573</v>
      </c>
      <c r="J182" s="185" t="s">
        <v>8054</v>
      </c>
      <c r="K182" s="185" t="s">
        <v>2332</v>
      </c>
      <c r="L182" s="185" t="s">
        <v>49</v>
      </c>
      <c r="M182" s="185" t="s">
        <v>845</v>
      </c>
      <c r="N182" s="186" t="s">
        <v>2333</v>
      </c>
      <c r="O182" s="185" t="s">
        <v>7602</v>
      </c>
      <c r="P182" s="187">
        <v>0</v>
      </c>
      <c r="Q182" s="185">
        <v>93401</v>
      </c>
      <c r="R182" s="185" t="s">
        <v>6911</v>
      </c>
      <c r="S182" s="188">
        <v>37970</v>
      </c>
      <c r="T182" s="185">
        <v>4250</v>
      </c>
      <c r="U182" s="185" t="s">
        <v>8597</v>
      </c>
      <c r="V182" s="191">
        <v>50990792</v>
      </c>
      <c r="W182" s="191">
        <v>269043626</v>
      </c>
      <c r="X182" s="195">
        <v>44347</v>
      </c>
      <c r="Y182" s="188" t="s">
        <v>7732</v>
      </c>
      <c r="Z182" s="187" t="s">
        <v>7733</v>
      </c>
      <c r="AA182" s="187" t="s">
        <v>7791</v>
      </c>
      <c r="AB182" s="11"/>
    </row>
    <row r="183" spans="1:28" ht="24.75" customHeight="1" x14ac:dyDescent="0.2">
      <c r="A183" s="183" t="s">
        <v>2329</v>
      </c>
      <c r="B183" s="184" t="s">
        <v>7670</v>
      </c>
      <c r="C183" s="185" t="s">
        <v>1624</v>
      </c>
      <c r="D183" s="185" t="s">
        <v>2330</v>
      </c>
      <c r="E183" s="185" t="s">
        <v>7572</v>
      </c>
      <c r="F183" s="185" t="s">
        <v>2331</v>
      </c>
      <c r="G183" s="185" t="s">
        <v>8053</v>
      </c>
      <c r="H183" s="185" t="s">
        <v>477</v>
      </c>
      <c r="I183" s="185" t="s">
        <v>7573</v>
      </c>
      <c r="J183" s="185" t="s">
        <v>8054</v>
      </c>
      <c r="K183" s="185" t="s">
        <v>2332</v>
      </c>
      <c r="L183" s="185" t="s">
        <v>49</v>
      </c>
      <c r="M183" s="185" t="s">
        <v>845</v>
      </c>
      <c r="N183" s="186" t="s">
        <v>2333</v>
      </c>
      <c r="O183" s="185" t="s">
        <v>7602</v>
      </c>
      <c r="P183" s="187">
        <v>0</v>
      </c>
      <c r="Q183" s="185">
        <v>93401</v>
      </c>
      <c r="R183" s="185" t="s">
        <v>6911</v>
      </c>
      <c r="S183" s="188">
        <v>37970</v>
      </c>
      <c r="T183" s="185">
        <v>4250</v>
      </c>
      <c r="U183" s="185" t="s">
        <v>8597</v>
      </c>
      <c r="V183" s="191">
        <v>15998720</v>
      </c>
      <c r="W183" s="191">
        <v>62505344</v>
      </c>
      <c r="X183" s="195">
        <v>44347</v>
      </c>
      <c r="Y183" s="188" t="s">
        <v>7732</v>
      </c>
      <c r="Z183" s="187" t="s">
        <v>7733</v>
      </c>
      <c r="AA183" s="187" t="s">
        <v>7741</v>
      </c>
      <c r="AB183" s="11"/>
    </row>
    <row r="184" spans="1:28" ht="24.75" customHeight="1" x14ac:dyDescent="0.2">
      <c r="A184" s="183" t="s">
        <v>2329</v>
      </c>
      <c r="B184" s="184" t="s">
        <v>7670</v>
      </c>
      <c r="C184" s="185" t="s">
        <v>1624</v>
      </c>
      <c r="D184" s="185" t="s">
        <v>2330</v>
      </c>
      <c r="E184" s="185" t="s">
        <v>7572</v>
      </c>
      <c r="F184" s="185" t="s">
        <v>2331</v>
      </c>
      <c r="G184" s="185" t="s">
        <v>8053</v>
      </c>
      <c r="H184" s="185" t="s">
        <v>477</v>
      </c>
      <c r="I184" s="185" t="s">
        <v>7573</v>
      </c>
      <c r="J184" s="185" t="s">
        <v>8054</v>
      </c>
      <c r="K184" s="185" t="s">
        <v>2332</v>
      </c>
      <c r="L184" s="185" t="s">
        <v>49</v>
      </c>
      <c r="M184" s="185" t="s">
        <v>845</v>
      </c>
      <c r="N184" s="186" t="s">
        <v>2333</v>
      </c>
      <c r="O184" s="185" t="s">
        <v>7602</v>
      </c>
      <c r="P184" s="187">
        <v>0</v>
      </c>
      <c r="Q184" s="185">
        <v>93401</v>
      </c>
      <c r="R184" s="185" t="s">
        <v>6911</v>
      </c>
      <c r="S184" s="188">
        <v>37970</v>
      </c>
      <c r="T184" s="185">
        <v>4250</v>
      </c>
      <c r="U184" s="185" t="s">
        <v>8597</v>
      </c>
      <c r="V184" s="191">
        <v>0</v>
      </c>
      <c r="W184" s="191">
        <v>50409518</v>
      </c>
      <c r="X184" s="195">
        <v>44347</v>
      </c>
      <c r="Y184" s="188" t="s">
        <v>7732</v>
      </c>
      <c r="Z184" s="187" t="s">
        <v>7733</v>
      </c>
      <c r="AA184" s="187" t="s">
        <v>7838</v>
      </c>
      <c r="AB184" s="11"/>
    </row>
    <row r="185" spans="1:28" ht="24.75" customHeight="1" x14ac:dyDescent="0.2">
      <c r="A185" s="183" t="s">
        <v>2329</v>
      </c>
      <c r="B185" s="184" t="s">
        <v>7670</v>
      </c>
      <c r="C185" s="185" t="s">
        <v>1624</v>
      </c>
      <c r="D185" s="185" t="s">
        <v>2330</v>
      </c>
      <c r="E185" s="185" t="s">
        <v>7572</v>
      </c>
      <c r="F185" s="185" t="s">
        <v>2331</v>
      </c>
      <c r="G185" s="185" t="s">
        <v>8053</v>
      </c>
      <c r="H185" s="185" t="s">
        <v>477</v>
      </c>
      <c r="I185" s="185" t="s">
        <v>7573</v>
      </c>
      <c r="J185" s="185" t="s">
        <v>8054</v>
      </c>
      <c r="K185" s="185" t="s">
        <v>2332</v>
      </c>
      <c r="L185" s="185" t="s">
        <v>49</v>
      </c>
      <c r="M185" s="185" t="s">
        <v>845</v>
      </c>
      <c r="N185" s="186" t="s">
        <v>2333</v>
      </c>
      <c r="O185" s="185" t="s">
        <v>7602</v>
      </c>
      <c r="P185" s="187">
        <v>0</v>
      </c>
      <c r="Q185" s="185">
        <v>93401</v>
      </c>
      <c r="R185" s="185" t="s">
        <v>6911</v>
      </c>
      <c r="S185" s="188">
        <v>37970</v>
      </c>
      <c r="T185" s="185">
        <v>4250</v>
      </c>
      <c r="U185" s="185" t="s">
        <v>8597</v>
      </c>
      <c r="V185" s="191">
        <v>11249100</v>
      </c>
      <c r="W185" s="191">
        <v>45617040</v>
      </c>
      <c r="X185" s="195">
        <v>44347</v>
      </c>
      <c r="Y185" s="188" t="s">
        <v>7732</v>
      </c>
      <c r="Z185" s="187" t="s">
        <v>7733</v>
      </c>
      <c r="AA185" s="187" t="s">
        <v>7742</v>
      </c>
      <c r="AB185" s="11"/>
    </row>
    <row r="186" spans="1:28" ht="24.75" customHeight="1" x14ac:dyDescent="0.2">
      <c r="A186" s="183" t="s">
        <v>8756</v>
      </c>
      <c r="B186" s="184" t="s">
        <v>7671</v>
      </c>
      <c r="C186" s="185" t="s">
        <v>1568</v>
      </c>
      <c r="D186" s="185" t="s">
        <v>2334</v>
      </c>
      <c r="E186" s="185" t="s">
        <v>7229</v>
      </c>
      <c r="F186" s="185" t="s">
        <v>2335</v>
      </c>
      <c r="G186" s="185" t="s">
        <v>7231</v>
      </c>
      <c r="H186" s="185" t="s">
        <v>4727</v>
      </c>
      <c r="I186" s="197">
        <v>43622</v>
      </c>
      <c r="J186" s="185" t="s">
        <v>6525</v>
      </c>
      <c r="K186" s="185" t="s">
        <v>2336</v>
      </c>
      <c r="L186" s="185" t="s">
        <v>6110</v>
      </c>
      <c r="M186" s="185" t="s">
        <v>2337</v>
      </c>
      <c r="N186" s="186" t="s">
        <v>7230</v>
      </c>
      <c r="O186" s="185" t="s">
        <v>6524</v>
      </c>
      <c r="P186" s="187">
        <v>0</v>
      </c>
      <c r="Q186" s="185">
        <v>93401</v>
      </c>
      <c r="R186" s="185" t="s">
        <v>6950</v>
      </c>
      <c r="S186" s="188">
        <v>37970</v>
      </c>
      <c r="T186" s="185">
        <v>4300</v>
      </c>
      <c r="U186" s="185" t="s">
        <v>8599</v>
      </c>
      <c r="V186" s="191">
        <v>20831781</v>
      </c>
      <c r="W186" s="191">
        <v>93603896</v>
      </c>
      <c r="X186" s="195">
        <v>44347</v>
      </c>
      <c r="Y186" s="188" t="s">
        <v>7732</v>
      </c>
      <c r="Z186" s="187" t="s">
        <v>7733</v>
      </c>
      <c r="AA186" s="187" t="s">
        <v>7762</v>
      </c>
      <c r="AB186" s="11"/>
    </row>
    <row r="187" spans="1:28" ht="24.75" customHeight="1" x14ac:dyDescent="0.2">
      <c r="A187" s="183" t="s">
        <v>8756</v>
      </c>
      <c r="B187" s="184" t="s">
        <v>7671</v>
      </c>
      <c r="C187" s="185" t="s">
        <v>1568</v>
      </c>
      <c r="D187" s="185" t="s">
        <v>2334</v>
      </c>
      <c r="E187" s="185" t="s">
        <v>7229</v>
      </c>
      <c r="F187" s="185" t="s">
        <v>2335</v>
      </c>
      <c r="G187" s="185" t="s">
        <v>7231</v>
      </c>
      <c r="H187" s="185" t="s">
        <v>4727</v>
      </c>
      <c r="I187" s="197">
        <v>43622</v>
      </c>
      <c r="J187" s="185" t="s">
        <v>6525</v>
      </c>
      <c r="K187" s="185" t="s">
        <v>2336</v>
      </c>
      <c r="L187" s="185" t="s">
        <v>6110</v>
      </c>
      <c r="M187" s="185" t="s">
        <v>2337</v>
      </c>
      <c r="N187" s="186" t="s">
        <v>7230</v>
      </c>
      <c r="O187" s="185" t="s">
        <v>6524</v>
      </c>
      <c r="P187" s="187">
        <v>0</v>
      </c>
      <c r="Q187" s="185">
        <v>93401</v>
      </c>
      <c r="R187" s="185" t="s">
        <v>6950</v>
      </c>
      <c r="S187" s="188">
        <v>37970</v>
      </c>
      <c r="T187" s="185">
        <v>4300</v>
      </c>
      <c r="U187" s="185" t="s">
        <v>8599</v>
      </c>
      <c r="V187" s="191">
        <v>19439996</v>
      </c>
      <c r="W187" s="191">
        <v>86776248</v>
      </c>
      <c r="X187" s="195">
        <v>44347</v>
      </c>
      <c r="Y187" s="188" t="s">
        <v>7732</v>
      </c>
      <c r="Z187" s="187" t="s">
        <v>7733</v>
      </c>
      <c r="AA187" s="187" t="s">
        <v>7839</v>
      </c>
      <c r="AB187" s="11"/>
    </row>
    <row r="188" spans="1:28" ht="24.75" customHeight="1" x14ac:dyDescent="0.2">
      <c r="A188" s="183" t="s">
        <v>2392</v>
      </c>
      <c r="B188" s="184">
        <v>702358000</v>
      </c>
      <c r="C188" s="185" t="s">
        <v>1568</v>
      </c>
      <c r="D188" s="185" t="s">
        <v>2393</v>
      </c>
      <c r="E188" s="185" t="s">
        <v>7282</v>
      </c>
      <c r="F188" s="185" t="s">
        <v>2394</v>
      </c>
      <c r="G188" s="185" t="s">
        <v>7283</v>
      </c>
      <c r="H188" s="185" t="s">
        <v>7284</v>
      </c>
      <c r="I188" s="185" t="s">
        <v>7285</v>
      </c>
      <c r="J188" s="185" t="s">
        <v>7286</v>
      </c>
      <c r="K188" s="185" t="s">
        <v>7287</v>
      </c>
      <c r="L188" s="185" t="s">
        <v>49</v>
      </c>
      <c r="M188" s="185" t="s">
        <v>2396</v>
      </c>
      <c r="N188" s="186" t="s">
        <v>2395</v>
      </c>
      <c r="O188" s="185" t="s">
        <v>6806</v>
      </c>
      <c r="P188" s="187">
        <v>0</v>
      </c>
      <c r="Q188" s="185" t="s">
        <v>2397</v>
      </c>
      <c r="R188" s="185" t="s">
        <v>7139</v>
      </c>
      <c r="S188" s="188">
        <v>37970</v>
      </c>
      <c r="T188" s="185">
        <v>4400</v>
      </c>
      <c r="U188" s="185" t="s">
        <v>8599</v>
      </c>
      <c r="V188" s="191">
        <v>50915650</v>
      </c>
      <c r="W188" s="191">
        <v>137830288</v>
      </c>
      <c r="X188" s="195">
        <v>44347</v>
      </c>
      <c r="Y188" s="188" t="s">
        <v>7732</v>
      </c>
      <c r="Z188" s="187" t="s">
        <v>7733</v>
      </c>
      <c r="AA188" s="187" t="s">
        <v>184</v>
      </c>
      <c r="AB188" s="11"/>
    </row>
    <row r="189" spans="1:28" ht="24.75" customHeight="1" x14ac:dyDescent="0.2">
      <c r="A189" s="183" t="s">
        <v>2392</v>
      </c>
      <c r="B189" s="184">
        <v>702358000</v>
      </c>
      <c r="C189" s="185" t="s">
        <v>1568</v>
      </c>
      <c r="D189" s="185" t="s">
        <v>2393</v>
      </c>
      <c r="E189" s="185" t="s">
        <v>7282</v>
      </c>
      <c r="F189" s="185" t="s">
        <v>2394</v>
      </c>
      <c r="G189" s="185" t="s">
        <v>7283</v>
      </c>
      <c r="H189" s="185" t="s">
        <v>7284</v>
      </c>
      <c r="I189" s="185" t="s">
        <v>7285</v>
      </c>
      <c r="J189" s="185" t="s">
        <v>7286</v>
      </c>
      <c r="K189" s="185" t="s">
        <v>7287</v>
      </c>
      <c r="L189" s="185" t="s">
        <v>49</v>
      </c>
      <c r="M189" s="185" t="s">
        <v>2396</v>
      </c>
      <c r="N189" s="186" t="s">
        <v>2395</v>
      </c>
      <c r="O189" s="185" t="s">
        <v>6806</v>
      </c>
      <c r="P189" s="187">
        <v>0</v>
      </c>
      <c r="Q189" s="185" t="s">
        <v>2397</v>
      </c>
      <c r="R189" s="185" t="s">
        <v>7139</v>
      </c>
      <c r="S189" s="188">
        <v>37970</v>
      </c>
      <c r="T189" s="185">
        <v>4400</v>
      </c>
      <c r="U189" s="185" t="s">
        <v>8599</v>
      </c>
      <c r="V189" s="191">
        <v>38795365</v>
      </c>
      <c r="W189" s="191">
        <v>198536997</v>
      </c>
      <c r="X189" s="195">
        <v>44347</v>
      </c>
      <c r="Y189" s="188" t="s">
        <v>7732</v>
      </c>
      <c r="Z189" s="187" t="s">
        <v>7733</v>
      </c>
      <c r="AA189" s="187" t="s">
        <v>7840</v>
      </c>
      <c r="AB189" s="11"/>
    </row>
    <row r="190" spans="1:28" ht="24.75" customHeight="1" x14ac:dyDescent="0.2">
      <c r="A190" s="183" t="s">
        <v>2392</v>
      </c>
      <c r="B190" s="184">
        <v>702358000</v>
      </c>
      <c r="C190" s="185" t="s">
        <v>1568</v>
      </c>
      <c r="D190" s="185" t="s">
        <v>2393</v>
      </c>
      <c r="E190" s="185" t="s">
        <v>7282</v>
      </c>
      <c r="F190" s="185" t="s">
        <v>2394</v>
      </c>
      <c r="G190" s="185" t="s">
        <v>7283</v>
      </c>
      <c r="H190" s="185" t="s">
        <v>7284</v>
      </c>
      <c r="I190" s="185" t="s">
        <v>7285</v>
      </c>
      <c r="J190" s="185" t="s">
        <v>7286</v>
      </c>
      <c r="K190" s="185" t="s">
        <v>7287</v>
      </c>
      <c r="L190" s="185" t="s">
        <v>49</v>
      </c>
      <c r="M190" s="185" t="s">
        <v>2396</v>
      </c>
      <c r="N190" s="186" t="s">
        <v>2395</v>
      </c>
      <c r="O190" s="185" t="s">
        <v>6806</v>
      </c>
      <c r="P190" s="187">
        <v>0</v>
      </c>
      <c r="Q190" s="185" t="s">
        <v>2397</v>
      </c>
      <c r="R190" s="185" t="s">
        <v>7139</v>
      </c>
      <c r="S190" s="188">
        <v>37970</v>
      </c>
      <c r="T190" s="185">
        <v>4400</v>
      </c>
      <c r="U190" s="185" t="s">
        <v>8599</v>
      </c>
      <c r="V190" s="191">
        <v>19503405</v>
      </c>
      <c r="W190" s="191">
        <v>106698501</v>
      </c>
      <c r="X190" s="195">
        <v>44347</v>
      </c>
      <c r="Y190" s="188" t="s">
        <v>7732</v>
      </c>
      <c r="Z190" s="187" t="s">
        <v>7733</v>
      </c>
      <c r="AA190" s="187" t="s">
        <v>7734</v>
      </c>
      <c r="AB190" s="11"/>
    </row>
    <row r="191" spans="1:28" ht="24.75" customHeight="1" x14ac:dyDescent="0.2">
      <c r="A191" s="183" t="s">
        <v>2392</v>
      </c>
      <c r="B191" s="184">
        <v>702358000</v>
      </c>
      <c r="C191" s="185" t="s">
        <v>1568</v>
      </c>
      <c r="D191" s="185" t="s">
        <v>2393</v>
      </c>
      <c r="E191" s="185" t="s">
        <v>7282</v>
      </c>
      <c r="F191" s="185" t="s">
        <v>2394</v>
      </c>
      <c r="G191" s="185" t="s">
        <v>7283</v>
      </c>
      <c r="H191" s="185" t="s">
        <v>7284</v>
      </c>
      <c r="I191" s="185" t="s">
        <v>7285</v>
      </c>
      <c r="J191" s="185" t="s">
        <v>7286</v>
      </c>
      <c r="K191" s="185" t="s">
        <v>7287</v>
      </c>
      <c r="L191" s="185" t="s">
        <v>49</v>
      </c>
      <c r="M191" s="185" t="s">
        <v>2396</v>
      </c>
      <c r="N191" s="186" t="s">
        <v>2395</v>
      </c>
      <c r="O191" s="185" t="s">
        <v>6806</v>
      </c>
      <c r="P191" s="187">
        <v>0</v>
      </c>
      <c r="Q191" s="185" t="s">
        <v>2397</v>
      </c>
      <c r="R191" s="185" t="s">
        <v>7139</v>
      </c>
      <c r="S191" s="188">
        <v>37970</v>
      </c>
      <c r="T191" s="185">
        <v>4400</v>
      </c>
      <c r="U191" s="185" t="s">
        <v>8599</v>
      </c>
      <c r="V191" s="191">
        <v>16800208</v>
      </c>
      <c r="W191" s="191">
        <v>76013270</v>
      </c>
      <c r="X191" s="195">
        <v>44347</v>
      </c>
      <c r="Y191" s="188" t="s">
        <v>7732</v>
      </c>
      <c r="Z191" s="187" t="s">
        <v>7733</v>
      </c>
      <c r="AA191" s="187" t="s">
        <v>7809</v>
      </c>
      <c r="AB191" s="11"/>
    </row>
    <row r="192" spans="1:28" ht="24.75" customHeight="1" x14ac:dyDescent="0.2">
      <c r="A192" s="183" t="s">
        <v>2392</v>
      </c>
      <c r="B192" s="184">
        <v>702358000</v>
      </c>
      <c r="C192" s="185" t="s">
        <v>1568</v>
      </c>
      <c r="D192" s="185" t="s">
        <v>2393</v>
      </c>
      <c r="E192" s="185" t="s">
        <v>7282</v>
      </c>
      <c r="F192" s="185" t="s">
        <v>2394</v>
      </c>
      <c r="G192" s="185" t="s">
        <v>7283</v>
      </c>
      <c r="H192" s="185" t="s">
        <v>7284</v>
      </c>
      <c r="I192" s="185" t="s">
        <v>7285</v>
      </c>
      <c r="J192" s="185" t="s">
        <v>7286</v>
      </c>
      <c r="K192" s="185" t="s">
        <v>7287</v>
      </c>
      <c r="L192" s="185" t="s">
        <v>49</v>
      </c>
      <c r="M192" s="185" t="s">
        <v>2396</v>
      </c>
      <c r="N192" s="186" t="s">
        <v>2395</v>
      </c>
      <c r="O192" s="185" t="s">
        <v>6806</v>
      </c>
      <c r="P192" s="187">
        <v>0</v>
      </c>
      <c r="Q192" s="185" t="s">
        <v>2397</v>
      </c>
      <c r="R192" s="185" t="s">
        <v>7139</v>
      </c>
      <c r="S192" s="188">
        <v>37970</v>
      </c>
      <c r="T192" s="185">
        <v>4400</v>
      </c>
      <c r="U192" s="185" t="s">
        <v>8599</v>
      </c>
      <c r="V192" s="191">
        <v>17313994</v>
      </c>
      <c r="W192" s="191">
        <v>78448857</v>
      </c>
      <c r="X192" s="195">
        <v>44347</v>
      </c>
      <c r="Y192" s="188" t="s">
        <v>7732</v>
      </c>
      <c r="Z192" s="187" t="s">
        <v>7733</v>
      </c>
      <c r="AA192" s="187" t="s">
        <v>7841</v>
      </c>
      <c r="AB192" s="11"/>
    </row>
    <row r="193" spans="1:28" ht="24.75" customHeight="1" x14ac:dyDescent="0.2">
      <c r="A193" s="183" t="s">
        <v>2438</v>
      </c>
      <c r="B193" s="184">
        <v>711789006</v>
      </c>
      <c r="C193" s="185" t="s">
        <v>1568</v>
      </c>
      <c r="D193" s="185" t="s">
        <v>2439</v>
      </c>
      <c r="E193" s="185" t="s">
        <v>7415</v>
      </c>
      <c r="F193" s="185" t="s">
        <v>2438</v>
      </c>
      <c r="G193" s="185" t="s">
        <v>7470</v>
      </c>
      <c r="H193" s="185" t="s">
        <v>2440</v>
      </c>
      <c r="I193" s="185" t="s">
        <v>7471</v>
      </c>
      <c r="J193" s="185" t="s">
        <v>2441</v>
      </c>
      <c r="K193" s="185" t="s">
        <v>2443</v>
      </c>
      <c r="L193" s="185" t="s">
        <v>49</v>
      </c>
      <c r="M193" s="185" t="s">
        <v>2445</v>
      </c>
      <c r="N193" s="186" t="s">
        <v>2444</v>
      </c>
      <c r="O193" s="185" t="s">
        <v>2442</v>
      </c>
      <c r="P193" s="187">
        <v>0</v>
      </c>
      <c r="Q193" s="185">
        <v>93401</v>
      </c>
      <c r="R193" s="185" t="s">
        <v>7474</v>
      </c>
      <c r="S193" s="188">
        <v>37970</v>
      </c>
      <c r="T193" s="185">
        <v>4425</v>
      </c>
      <c r="U193" s="185" t="s">
        <v>8611</v>
      </c>
      <c r="V193" s="191">
        <v>27035768</v>
      </c>
      <c r="W193" s="191">
        <v>185954013</v>
      </c>
      <c r="X193" s="195">
        <v>44347</v>
      </c>
      <c r="Y193" s="188" t="s">
        <v>7732</v>
      </c>
      <c r="Z193" s="187" t="s">
        <v>7733</v>
      </c>
      <c r="AA193" s="187" t="s">
        <v>7794</v>
      </c>
      <c r="AB193" s="11"/>
    </row>
    <row r="194" spans="1:28" ht="24.75" customHeight="1" x14ac:dyDescent="0.2">
      <c r="A194" s="183" t="s">
        <v>2438</v>
      </c>
      <c r="B194" s="184">
        <v>711789006</v>
      </c>
      <c r="C194" s="185" t="s">
        <v>1568</v>
      </c>
      <c r="D194" s="185" t="s">
        <v>2439</v>
      </c>
      <c r="E194" s="185" t="s">
        <v>7415</v>
      </c>
      <c r="F194" s="185" t="s">
        <v>2438</v>
      </c>
      <c r="G194" s="185" t="s">
        <v>7470</v>
      </c>
      <c r="H194" s="185" t="s">
        <v>2440</v>
      </c>
      <c r="I194" s="185" t="s">
        <v>7471</v>
      </c>
      <c r="J194" s="185" t="s">
        <v>2441</v>
      </c>
      <c r="K194" s="185" t="s">
        <v>2443</v>
      </c>
      <c r="L194" s="185" t="s">
        <v>49</v>
      </c>
      <c r="M194" s="185" t="s">
        <v>2445</v>
      </c>
      <c r="N194" s="186" t="s">
        <v>2444</v>
      </c>
      <c r="O194" s="185" t="s">
        <v>2442</v>
      </c>
      <c r="P194" s="187">
        <v>0</v>
      </c>
      <c r="Q194" s="185">
        <v>93401</v>
      </c>
      <c r="R194" s="185" t="s">
        <v>7474</v>
      </c>
      <c r="S194" s="188">
        <v>37970</v>
      </c>
      <c r="T194" s="185">
        <v>4425</v>
      </c>
      <c r="U194" s="185" t="s">
        <v>8611</v>
      </c>
      <c r="V194" s="191">
        <v>0</v>
      </c>
      <c r="W194" s="191">
        <v>69159478</v>
      </c>
      <c r="X194" s="195">
        <v>44347</v>
      </c>
      <c r="Y194" s="188" t="s">
        <v>7732</v>
      </c>
      <c r="Z194" s="187" t="s">
        <v>7733</v>
      </c>
      <c r="AA194" s="187" t="s">
        <v>7842</v>
      </c>
      <c r="AB194" s="11"/>
    </row>
    <row r="195" spans="1:28" ht="24.75" customHeight="1" x14ac:dyDescent="0.2">
      <c r="A195" s="183" t="s">
        <v>8609</v>
      </c>
      <c r="B195" s="184">
        <v>706786007</v>
      </c>
      <c r="C195" s="185" t="s">
        <v>1568</v>
      </c>
      <c r="D195" s="185" t="s">
        <v>2510</v>
      </c>
      <c r="E195" s="185" t="s">
        <v>7437</v>
      </c>
      <c r="F195" s="185" t="s">
        <v>2511</v>
      </c>
      <c r="G195" s="185" t="s">
        <v>7438</v>
      </c>
      <c r="H195" s="185" t="s">
        <v>2512</v>
      </c>
      <c r="I195" s="185" t="s">
        <v>2513</v>
      </c>
      <c r="J195" s="185" t="s">
        <v>2514</v>
      </c>
      <c r="K195" s="185" t="s">
        <v>2516</v>
      </c>
      <c r="L195" s="185" t="s">
        <v>49</v>
      </c>
      <c r="M195" s="185" t="s">
        <v>845</v>
      </c>
      <c r="N195" s="186">
        <v>0</v>
      </c>
      <c r="O195" s="185" t="s">
        <v>2515</v>
      </c>
      <c r="P195" s="187">
        <v>0</v>
      </c>
      <c r="Q195" s="185">
        <v>93401</v>
      </c>
      <c r="R195" s="185" t="s">
        <v>7451</v>
      </c>
      <c r="S195" s="188">
        <v>37970</v>
      </c>
      <c r="T195" s="185">
        <v>4450</v>
      </c>
      <c r="U195" s="185" t="s">
        <v>8611</v>
      </c>
      <c r="V195" s="191">
        <v>11022566</v>
      </c>
      <c r="W195" s="191">
        <v>53325388</v>
      </c>
      <c r="X195" s="195">
        <v>44347</v>
      </c>
      <c r="Y195" s="188" t="s">
        <v>7732</v>
      </c>
      <c r="Z195" s="187" t="s">
        <v>7733</v>
      </c>
      <c r="AA195" s="187" t="s">
        <v>7753</v>
      </c>
      <c r="AB195" s="11"/>
    </row>
    <row r="196" spans="1:28" ht="24.75" customHeight="1" x14ac:dyDescent="0.2">
      <c r="A196" s="183" t="s">
        <v>8609</v>
      </c>
      <c r="B196" s="184">
        <v>706786007</v>
      </c>
      <c r="C196" s="185" t="s">
        <v>1568</v>
      </c>
      <c r="D196" s="185" t="s">
        <v>2510</v>
      </c>
      <c r="E196" s="185" t="s">
        <v>7437</v>
      </c>
      <c r="F196" s="185" t="s">
        <v>2511</v>
      </c>
      <c r="G196" s="185" t="s">
        <v>7438</v>
      </c>
      <c r="H196" s="185" t="s">
        <v>2512</v>
      </c>
      <c r="I196" s="185" t="s">
        <v>2513</v>
      </c>
      <c r="J196" s="185" t="s">
        <v>2514</v>
      </c>
      <c r="K196" s="185" t="s">
        <v>2516</v>
      </c>
      <c r="L196" s="185" t="s">
        <v>49</v>
      </c>
      <c r="M196" s="185" t="s">
        <v>845</v>
      </c>
      <c r="N196" s="186">
        <v>0</v>
      </c>
      <c r="O196" s="185" t="s">
        <v>2515</v>
      </c>
      <c r="P196" s="187">
        <v>0</v>
      </c>
      <c r="Q196" s="185">
        <v>93401</v>
      </c>
      <c r="R196" s="185" t="s">
        <v>7451</v>
      </c>
      <c r="S196" s="188">
        <v>37970</v>
      </c>
      <c r="T196" s="185">
        <v>4450</v>
      </c>
      <c r="U196" s="185" t="s">
        <v>8611</v>
      </c>
      <c r="V196" s="191">
        <v>7959708</v>
      </c>
      <c r="W196" s="191">
        <v>40682952</v>
      </c>
      <c r="X196" s="195">
        <v>44347</v>
      </c>
      <c r="Y196" s="188" t="s">
        <v>7732</v>
      </c>
      <c r="Z196" s="187" t="s">
        <v>7733</v>
      </c>
      <c r="AA196" s="187" t="s">
        <v>7815</v>
      </c>
      <c r="AB196" s="11"/>
    </row>
    <row r="197" spans="1:28" ht="24.75" customHeight="1" x14ac:dyDescent="0.2">
      <c r="A197" s="183" t="s">
        <v>8609</v>
      </c>
      <c r="B197" s="184">
        <v>706786007</v>
      </c>
      <c r="C197" s="185" t="s">
        <v>1568</v>
      </c>
      <c r="D197" s="185" t="s">
        <v>2510</v>
      </c>
      <c r="E197" s="185" t="s">
        <v>7437</v>
      </c>
      <c r="F197" s="185" t="s">
        <v>2511</v>
      </c>
      <c r="G197" s="185" t="s">
        <v>7438</v>
      </c>
      <c r="H197" s="185" t="s">
        <v>2512</v>
      </c>
      <c r="I197" s="185" t="s">
        <v>2513</v>
      </c>
      <c r="J197" s="185" t="s">
        <v>2514</v>
      </c>
      <c r="K197" s="185" t="s">
        <v>2516</v>
      </c>
      <c r="L197" s="185" t="s">
        <v>49</v>
      </c>
      <c r="M197" s="185" t="s">
        <v>845</v>
      </c>
      <c r="N197" s="186">
        <v>0</v>
      </c>
      <c r="O197" s="185" t="s">
        <v>2515</v>
      </c>
      <c r="P197" s="187">
        <v>0</v>
      </c>
      <c r="Q197" s="185">
        <v>93401</v>
      </c>
      <c r="R197" s="185" t="s">
        <v>7451</v>
      </c>
      <c r="S197" s="188">
        <v>37970</v>
      </c>
      <c r="T197" s="185">
        <v>4450</v>
      </c>
      <c r="U197" s="185" t="s">
        <v>8611</v>
      </c>
      <c r="V197" s="191">
        <v>7059780</v>
      </c>
      <c r="W197" s="191">
        <v>32816340</v>
      </c>
      <c r="X197" s="195">
        <v>44347</v>
      </c>
      <c r="Y197" s="188" t="s">
        <v>7732</v>
      </c>
      <c r="Z197" s="187" t="s">
        <v>7733</v>
      </c>
      <c r="AA197" s="187" t="s">
        <v>7737</v>
      </c>
      <c r="AB197" s="11"/>
    </row>
    <row r="198" spans="1:28" ht="24.75" customHeight="1" x14ac:dyDescent="0.2">
      <c r="A198" s="183" t="s">
        <v>8609</v>
      </c>
      <c r="B198" s="184">
        <v>706786007</v>
      </c>
      <c r="C198" s="185" t="s">
        <v>1568</v>
      </c>
      <c r="D198" s="185" t="s">
        <v>2510</v>
      </c>
      <c r="E198" s="185" t="s">
        <v>7437</v>
      </c>
      <c r="F198" s="185" t="s">
        <v>2511</v>
      </c>
      <c r="G198" s="185" t="s">
        <v>7438</v>
      </c>
      <c r="H198" s="185" t="s">
        <v>2512</v>
      </c>
      <c r="I198" s="185" t="s">
        <v>2513</v>
      </c>
      <c r="J198" s="185" t="s">
        <v>2514</v>
      </c>
      <c r="K198" s="185" t="s">
        <v>2516</v>
      </c>
      <c r="L198" s="185" t="s">
        <v>49</v>
      </c>
      <c r="M198" s="185" t="s">
        <v>845</v>
      </c>
      <c r="N198" s="186">
        <v>0</v>
      </c>
      <c r="O198" s="185" t="s">
        <v>2515</v>
      </c>
      <c r="P198" s="187">
        <v>0</v>
      </c>
      <c r="Q198" s="185">
        <v>93401</v>
      </c>
      <c r="R198" s="185" t="s">
        <v>7451</v>
      </c>
      <c r="S198" s="188">
        <v>37970</v>
      </c>
      <c r="T198" s="185">
        <v>4450</v>
      </c>
      <c r="U198" s="185" t="s">
        <v>8611</v>
      </c>
      <c r="V198" s="191">
        <v>12204886</v>
      </c>
      <c r="W198" s="191">
        <v>50942132</v>
      </c>
      <c r="X198" s="195">
        <v>44347</v>
      </c>
      <c r="Y198" s="188" t="s">
        <v>7732</v>
      </c>
      <c r="Z198" s="187" t="s">
        <v>7733</v>
      </c>
      <c r="AA198" s="187" t="s">
        <v>7762</v>
      </c>
      <c r="AB198" s="11"/>
    </row>
    <row r="199" spans="1:28" ht="24.75" customHeight="1" x14ac:dyDescent="0.2">
      <c r="A199" s="183" t="s">
        <v>8609</v>
      </c>
      <c r="B199" s="184">
        <v>706786007</v>
      </c>
      <c r="C199" s="185" t="s">
        <v>1568</v>
      </c>
      <c r="D199" s="185" t="s">
        <v>2510</v>
      </c>
      <c r="E199" s="185" t="s">
        <v>7437</v>
      </c>
      <c r="F199" s="185" t="s">
        <v>2511</v>
      </c>
      <c r="G199" s="185" t="s">
        <v>7438</v>
      </c>
      <c r="H199" s="185" t="s">
        <v>2512</v>
      </c>
      <c r="I199" s="185" t="s">
        <v>2513</v>
      </c>
      <c r="J199" s="185" t="s">
        <v>2514</v>
      </c>
      <c r="K199" s="185" t="s">
        <v>2516</v>
      </c>
      <c r="L199" s="185" t="s">
        <v>49</v>
      </c>
      <c r="M199" s="185" t="s">
        <v>845</v>
      </c>
      <c r="N199" s="186">
        <v>0</v>
      </c>
      <c r="O199" s="185" t="s">
        <v>2515</v>
      </c>
      <c r="P199" s="187">
        <v>0</v>
      </c>
      <c r="Q199" s="185">
        <v>93401</v>
      </c>
      <c r="R199" s="185" t="s">
        <v>7451</v>
      </c>
      <c r="S199" s="188">
        <v>37970</v>
      </c>
      <c r="T199" s="185">
        <v>4450</v>
      </c>
      <c r="U199" s="185" t="s">
        <v>8611</v>
      </c>
      <c r="V199" s="191">
        <v>7605943</v>
      </c>
      <c r="W199" s="191">
        <v>39533215</v>
      </c>
      <c r="X199" s="195">
        <v>44347</v>
      </c>
      <c r="Y199" s="188" t="s">
        <v>7732</v>
      </c>
      <c r="Z199" s="187" t="s">
        <v>7733</v>
      </c>
      <c r="AA199" s="187" t="s">
        <v>7843</v>
      </c>
      <c r="AB199" s="11"/>
    </row>
    <row r="200" spans="1:28" ht="24.75" customHeight="1" x14ac:dyDescent="0.2">
      <c r="A200" s="183" t="s">
        <v>8609</v>
      </c>
      <c r="B200" s="184">
        <v>706786007</v>
      </c>
      <c r="C200" s="185" t="s">
        <v>1568</v>
      </c>
      <c r="D200" s="185" t="s">
        <v>2510</v>
      </c>
      <c r="E200" s="185" t="s">
        <v>7437</v>
      </c>
      <c r="F200" s="185" t="s">
        <v>2511</v>
      </c>
      <c r="G200" s="185" t="s">
        <v>7438</v>
      </c>
      <c r="H200" s="185" t="s">
        <v>2512</v>
      </c>
      <c r="I200" s="185" t="s">
        <v>2513</v>
      </c>
      <c r="J200" s="185" t="s">
        <v>2514</v>
      </c>
      <c r="K200" s="185" t="s">
        <v>2516</v>
      </c>
      <c r="L200" s="185" t="s">
        <v>49</v>
      </c>
      <c r="M200" s="185" t="s">
        <v>845</v>
      </c>
      <c r="N200" s="186">
        <v>0</v>
      </c>
      <c r="O200" s="185" t="s">
        <v>2515</v>
      </c>
      <c r="P200" s="187">
        <v>0</v>
      </c>
      <c r="Q200" s="185">
        <v>93401</v>
      </c>
      <c r="R200" s="185" t="s">
        <v>7451</v>
      </c>
      <c r="S200" s="188">
        <v>37970</v>
      </c>
      <c r="T200" s="185">
        <v>4450</v>
      </c>
      <c r="U200" s="185" t="s">
        <v>8611</v>
      </c>
      <c r="V200" s="191">
        <v>11816986</v>
      </c>
      <c r="W200" s="191">
        <v>47367245</v>
      </c>
      <c r="X200" s="195">
        <v>44347</v>
      </c>
      <c r="Y200" s="188" t="s">
        <v>7732</v>
      </c>
      <c r="Z200" s="187" t="s">
        <v>7733</v>
      </c>
      <c r="AA200" s="187" t="s">
        <v>184</v>
      </c>
      <c r="AB200" s="11"/>
    </row>
    <row r="201" spans="1:28" ht="24.75" customHeight="1" x14ac:dyDescent="0.2">
      <c r="A201" s="183" t="s">
        <v>8609</v>
      </c>
      <c r="B201" s="184">
        <v>706786007</v>
      </c>
      <c r="C201" s="185" t="s">
        <v>1568</v>
      </c>
      <c r="D201" s="185" t="s">
        <v>2510</v>
      </c>
      <c r="E201" s="185" t="s">
        <v>7437</v>
      </c>
      <c r="F201" s="185" t="s">
        <v>2511</v>
      </c>
      <c r="G201" s="185" t="s">
        <v>7438</v>
      </c>
      <c r="H201" s="185" t="s">
        <v>2512</v>
      </c>
      <c r="I201" s="185" t="s">
        <v>2513</v>
      </c>
      <c r="J201" s="185" t="s">
        <v>2514</v>
      </c>
      <c r="K201" s="185" t="s">
        <v>2516</v>
      </c>
      <c r="L201" s="185" t="s">
        <v>49</v>
      </c>
      <c r="M201" s="185" t="s">
        <v>845</v>
      </c>
      <c r="N201" s="186">
        <v>0</v>
      </c>
      <c r="O201" s="185" t="s">
        <v>2515</v>
      </c>
      <c r="P201" s="187">
        <v>0</v>
      </c>
      <c r="Q201" s="185">
        <v>93401</v>
      </c>
      <c r="R201" s="185" t="s">
        <v>7451</v>
      </c>
      <c r="S201" s="188">
        <v>37970</v>
      </c>
      <c r="T201" s="185">
        <v>4450</v>
      </c>
      <c r="U201" s="185" t="s">
        <v>8611</v>
      </c>
      <c r="V201" s="191">
        <v>13405825</v>
      </c>
      <c r="W201" s="191">
        <v>47764456</v>
      </c>
      <c r="X201" s="195">
        <v>44347</v>
      </c>
      <c r="Y201" s="188" t="s">
        <v>7732</v>
      </c>
      <c r="Z201" s="187" t="s">
        <v>7733</v>
      </c>
      <c r="AA201" s="187" t="s">
        <v>7844</v>
      </c>
      <c r="AB201" s="11"/>
    </row>
    <row r="202" spans="1:28" ht="24.75" customHeight="1" x14ac:dyDescent="0.2">
      <c r="A202" s="183" t="s">
        <v>8609</v>
      </c>
      <c r="B202" s="184">
        <v>706786007</v>
      </c>
      <c r="C202" s="185" t="s">
        <v>1568</v>
      </c>
      <c r="D202" s="185" t="s">
        <v>2510</v>
      </c>
      <c r="E202" s="185" t="s">
        <v>7437</v>
      </c>
      <c r="F202" s="185" t="s">
        <v>2511</v>
      </c>
      <c r="G202" s="185" t="s">
        <v>7438</v>
      </c>
      <c r="H202" s="185" t="s">
        <v>2512</v>
      </c>
      <c r="I202" s="185" t="s">
        <v>2513</v>
      </c>
      <c r="J202" s="185" t="s">
        <v>2514</v>
      </c>
      <c r="K202" s="185" t="s">
        <v>2516</v>
      </c>
      <c r="L202" s="185" t="s">
        <v>49</v>
      </c>
      <c r="M202" s="185" t="s">
        <v>845</v>
      </c>
      <c r="N202" s="186">
        <v>0</v>
      </c>
      <c r="O202" s="185" t="s">
        <v>2515</v>
      </c>
      <c r="P202" s="187">
        <v>0</v>
      </c>
      <c r="Q202" s="185">
        <v>93401</v>
      </c>
      <c r="R202" s="185" t="s">
        <v>7451</v>
      </c>
      <c r="S202" s="188">
        <v>37970</v>
      </c>
      <c r="T202" s="185">
        <v>4450</v>
      </c>
      <c r="U202" s="185" t="s">
        <v>8611</v>
      </c>
      <c r="V202" s="191">
        <v>5508180</v>
      </c>
      <c r="W202" s="191">
        <v>25523820</v>
      </c>
      <c r="X202" s="195">
        <v>44347</v>
      </c>
      <c r="Y202" s="188" t="s">
        <v>7732</v>
      </c>
      <c r="Z202" s="187" t="s">
        <v>7733</v>
      </c>
      <c r="AA202" s="187" t="s">
        <v>7845</v>
      </c>
      <c r="AB202" s="11"/>
    </row>
    <row r="203" spans="1:28" ht="24.75" customHeight="1" x14ac:dyDescent="0.2">
      <c r="A203" s="183" t="s">
        <v>8609</v>
      </c>
      <c r="B203" s="184">
        <v>706786007</v>
      </c>
      <c r="C203" s="185" t="s">
        <v>1568</v>
      </c>
      <c r="D203" s="185" t="s">
        <v>2510</v>
      </c>
      <c r="E203" s="185" t="s">
        <v>7437</v>
      </c>
      <c r="F203" s="185" t="s">
        <v>2511</v>
      </c>
      <c r="G203" s="185" t="s">
        <v>7438</v>
      </c>
      <c r="H203" s="185" t="s">
        <v>2512</v>
      </c>
      <c r="I203" s="185" t="s">
        <v>2513</v>
      </c>
      <c r="J203" s="185" t="s">
        <v>2514</v>
      </c>
      <c r="K203" s="185" t="s">
        <v>2516</v>
      </c>
      <c r="L203" s="185" t="s">
        <v>49</v>
      </c>
      <c r="M203" s="185" t="s">
        <v>845</v>
      </c>
      <c r="N203" s="186">
        <v>0</v>
      </c>
      <c r="O203" s="185" t="s">
        <v>2515</v>
      </c>
      <c r="P203" s="187">
        <v>0</v>
      </c>
      <c r="Q203" s="185">
        <v>93401</v>
      </c>
      <c r="R203" s="185" t="s">
        <v>7451</v>
      </c>
      <c r="S203" s="188">
        <v>37970</v>
      </c>
      <c r="T203" s="185">
        <v>4450</v>
      </c>
      <c r="U203" s="185" t="s">
        <v>8611</v>
      </c>
      <c r="V203" s="191">
        <v>26532360</v>
      </c>
      <c r="W203" s="191">
        <v>117611280</v>
      </c>
      <c r="X203" s="195">
        <v>44347</v>
      </c>
      <c r="Y203" s="188" t="s">
        <v>7732</v>
      </c>
      <c r="Z203" s="187" t="s">
        <v>7733</v>
      </c>
      <c r="AA203" s="187" t="s">
        <v>7846</v>
      </c>
      <c r="AB203" s="11"/>
    </row>
    <row r="204" spans="1:28" ht="24.75" customHeight="1" x14ac:dyDescent="0.2">
      <c r="A204" s="183" t="s">
        <v>8609</v>
      </c>
      <c r="B204" s="184">
        <v>706786007</v>
      </c>
      <c r="C204" s="185" t="s">
        <v>1568</v>
      </c>
      <c r="D204" s="185" t="s">
        <v>2510</v>
      </c>
      <c r="E204" s="185" t="s">
        <v>7437</v>
      </c>
      <c r="F204" s="185" t="s">
        <v>2511</v>
      </c>
      <c r="G204" s="185" t="s">
        <v>7438</v>
      </c>
      <c r="H204" s="185" t="s">
        <v>2512</v>
      </c>
      <c r="I204" s="185" t="s">
        <v>2513</v>
      </c>
      <c r="J204" s="185" t="s">
        <v>2514</v>
      </c>
      <c r="K204" s="185" t="s">
        <v>2516</v>
      </c>
      <c r="L204" s="185" t="s">
        <v>49</v>
      </c>
      <c r="M204" s="185" t="s">
        <v>845</v>
      </c>
      <c r="N204" s="186">
        <v>0</v>
      </c>
      <c r="O204" s="185" t="s">
        <v>2515</v>
      </c>
      <c r="P204" s="187">
        <v>0</v>
      </c>
      <c r="Q204" s="185">
        <v>93401</v>
      </c>
      <c r="R204" s="185" t="s">
        <v>7451</v>
      </c>
      <c r="S204" s="188">
        <v>37970</v>
      </c>
      <c r="T204" s="185">
        <v>4450</v>
      </c>
      <c r="U204" s="185" t="s">
        <v>8611</v>
      </c>
      <c r="V204" s="191">
        <v>6516720</v>
      </c>
      <c r="W204" s="191">
        <v>31577310</v>
      </c>
      <c r="X204" s="195">
        <v>44347</v>
      </c>
      <c r="Y204" s="188" t="s">
        <v>7732</v>
      </c>
      <c r="Z204" s="187" t="s">
        <v>7733</v>
      </c>
      <c r="AA204" s="187" t="s">
        <v>7847</v>
      </c>
      <c r="AB204" s="11"/>
    </row>
    <row r="205" spans="1:28" ht="24.75" customHeight="1" x14ac:dyDescent="0.2">
      <c r="A205" s="183" t="s">
        <v>8609</v>
      </c>
      <c r="B205" s="184">
        <v>706786007</v>
      </c>
      <c r="C205" s="185" t="s">
        <v>1568</v>
      </c>
      <c r="D205" s="185" t="s">
        <v>2510</v>
      </c>
      <c r="E205" s="185" t="s">
        <v>7437</v>
      </c>
      <c r="F205" s="185" t="s">
        <v>2511</v>
      </c>
      <c r="G205" s="185" t="s">
        <v>7438</v>
      </c>
      <c r="H205" s="185" t="s">
        <v>2512</v>
      </c>
      <c r="I205" s="185" t="s">
        <v>2513</v>
      </c>
      <c r="J205" s="185" t="s">
        <v>2514</v>
      </c>
      <c r="K205" s="185" t="s">
        <v>2516</v>
      </c>
      <c r="L205" s="185" t="s">
        <v>49</v>
      </c>
      <c r="M205" s="185" t="s">
        <v>845</v>
      </c>
      <c r="N205" s="186">
        <v>0</v>
      </c>
      <c r="O205" s="185" t="s">
        <v>2515</v>
      </c>
      <c r="P205" s="187">
        <v>0</v>
      </c>
      <c r="Q205" s="185">
        <v>93401</v>
      </c>
      <c r="R205" s="185" t="s">
        <v>7451</v>
      </c>
      <c r="S205" s="188">
        <v>37970</v>
      </c>
      <c r="T205" s="185">
        <v>4450</v>
      </c>
      <c r="U205" s="185" t="s">
        <v>8611</v>
      </c>
      <c r="V205" s="191">
        <v>8667238</v>
      </c>
      <c r="W205" s="191">
        <v>39444775</v>
      </c>
      <c r="X205" s="195">
        <v>44347</v>
      </c>
      <c r="Y205" s="188" t="s">
        <v>7732</v>
      </c>
      <c r="Z205" s="187" t="s">
        <v>7733</v>
      </c>
      <c r="AA205" s="187" t="s">
        <v>7848</v>
      </c>
      <c r="AB205" s="11"/>
    </row>
    <row r="206" spans="1:28" ht="24.75" customHeight="1" x14ac:dyDescent="0.2">
      <c r="A206" s="183" t="s">
        <v>8609</v>
      </c>
      <c r="B206" s="184">
        <v>706786007</v>
      </c>
      <c r="C206" s="185" t="s">
        <v>1568</v>
      </c>
      <c r="D206" s="185" t="s">
        <v>2510</v>
      </c>
      <c r="E206" s="185" t="s">
        <v>7437</v>
      </c>
      <c r="F206" s="185" t="s">
        <v>2511</v>
      </c>
      <c r="G206" s="185" t="s">
        <v>7438</v>
      </c>
      <c r="H206" s="185" t="s">
        <v>2512</v>
      </c>
      <c r="I206" s="185" t="s">
        <v>2513</v>
      </c>
      <c r="J206" s="185" t="s">
        <v>2514</v>
      </c>
      <c r="K206" s="185" t="s">
        <v>2516</v>
      </c>
      <c r="L206" s="185" t="s">
        <v>49</v>
      </c>
      <c r="M206" s="185" t="s">
        <v>845</v>
      </c>
      <c r="N206" s="186">
        <v>0</v>
      </c>
      <c r="O206" s="185" t="s">
        <v>2515</v>
      </c>
      <c r="P206" s="187">
        <v>0</v>
      </c>
      <c r="Q206" s="185">
        <v>93401</v>
      </c>
      <c r="R206" s="185" t="s">
        <v>7451</v>
      </c>
      <c r="S206" s="188">
        <v>37970</v>
      </c>
      <c r="T206" s="185">
        <v>4450</v>
      </c>
      <c r="U206" s="185" t="s">
        <v>8611</v>
      </c>
      <c r="V206" s="191">
        <v>12133512</v>
      </c>
      <c r="W206" s="191">
        <v>57955363</v>
      </c>
      <c r="X206" s="195">
        <v>44347</v>
      </c>
      <c r="Y206" s="188" t="s">
        <v>7732</v>
      </c>
      <c r="Z206" s="187" t="s">
        <v>7733</v>
      </c>
      <c r="AA206" s="187" t="s">
        <v>7849</v>
      </c>
      <c r="AB206" s="11"/>
    </row>
    <row r="207" spans="1:28" ht="24.75" customHeight="1" x14ac:dyDescent="0.2">
      <c r="A207" s="183" t="s">
        <v>8609</v>
      </c>
      <c r="B207" s="184">
        <v>706786007</v>
      </c>
      <c r="C207" s="185" t="s">
        <v>1568</v>
      </c>
      <c r="D207" s="185" t="s">
        <v>2510</v>
      </c>
      <c r="E207" s="185" t="s">
        <v>7437</v>
      </c>
      <c r="F207" s="185" t="s">
        <v>2511</v>
      </c>
      <c r="G207" s="185" t="s">
        <v>7438</v>
      </c>
      <c r="H207" s="185" t="s">
        <v>2512</v>
      </c>
      <c r="I207" s="185" t="s">
        <v>2513</v>
      </c>
      <c r="J207" s="185" t="s">
        <v>2514</v>
      </c>
      <c r="K207" s="185" t="s">
        <v>2516</v>
      </c>
      <c r="L207" s="185" t="s">
        <v>49</v>
      </c>
      <c r="M207" s="185" t="s">
        <v>845</v>
      </c>
      <c r="N207" s="186">
        <v>0</v>
      </c>
      <c r="O207" s="185" t="s">
        <v>2515</v>
      </c>
      <c r="P207" s="187">
        <v>0</v>
      </c>
      <c r="Q207" s="185">
        <v>93401</v>
      </c>
      <c r="R207" s="185" t="s">
        <v>7451</v>
      </c>
      <c r="S207" s="188">
        <v>37970</v>
      </c>
      <c r="T207" s="185">
        <v>4450</v>
      </c>
      <c r="U207" s="185" t="s">
        <v>8611</v>
      </c>
      <c r="V207" s="191">
        <v>54302898</v>
      </c>
      <c r="W207" s="191">
        <v>228362873</v>
      </c>
      <c r="X207" s="195">
        <v>44347</v>
      </c>
      <c r="Y207" s="188" t="s">
        <v>7732</v>
      </c>
      <c r="Z207" s="187" t="s">
        <v>7733</v>
      </c>
      <c r="AA207" s="187" t="s">
        <v>7734</v>
      </c>
      <c r="AB207" s="11"/>
    </row>
    <row r="208" spans="1:28" ht="24.75" customHeight="1" x14ac:dyDescent="0.2">
      <c r="A208" s="183" t="s">
        <v>8609</v>
      </c>
      <c r="B208" s="184">
        <v>706786007</v>
      </c>
      <c r="C208" s="185" t="s">
        <v>1568</v>
      </c>
      <c r="D208" s="185" t="s">
        <v>2510</v>
      </c>
      <c r="E208" s="185" t="s">
        <v>7437</v>
      </c>
      <c r="F208" s="185" t="s">
        <v>2511</v>
      </c>
      <c r="G208" s="185" t="s">
        <v>7438</v>
      </c>
      <c r="H208" s="185" t="s">
        <v>2512</v>
      </c>
      <c r="I208" s="185" t="s">
        <v>2513</v>
      </c>
      <c r="J208" s="185" t="s">
        <v>2514</v>
      </c>
      <c r="K208" s="185" t="s">
        <v>2516</v>
      </c>
      <c r="L208" s="185" t="s">
        <v>49</v>
      </c>
      <c r="M208" s="185" t="s">
        <v>845</v>
      </c>
      <c r="N208" s="186">
        <v>0</v>
      </c>
      <c r="O208" s="185" t="s">
        <v>2515</v>
      </c>
      <c r="P208" s="187">
        <v>0</v>
      </c>
      <c r="Q208" s="185">
        <v>93401</v>
      </c>
      <c r="R208" s="185" t="s">
        <v>7451</v>
      </c>
      <c r="S208" s="188">
        <v>37970</v>
      </c>
      <c r="T208" s="185">
        <v>4450</v>
      </c>
      <c r="U208" s="185" t="s">
        <v>8611</v>
      </c>
      <c r="V208" s="191">
        <v>10938780</v>
      </c>
      <c r="W208" s="191">
        <v>44375760</v>
      </c>
      <c r="X208" s="195">
        <v>44347</v>
      </c>
      <c r="Y208" s="188" t="s">
        <v>7732</v>
      </c>
      <c r="Z208" s="187" t="s">
        <v>7733</v>
      </c>
      <c r="AA208" s="187" t="s">
        <v>7850</v>
      </c>
      <c r="AB208" s="11"/>
    </row>
    <row r="209" spans="1:28" ht="24.75" customHeight="1" x14ac:dyDescent="0.2">
      <c r="A209" s="183" t="s">
        <v>8609</v>
      </c>
      <c r="B209" s="184">
        <v>706786007</v>
      </c>
      <c r="C209" s="185" t="s">
        <v>1568</v>
      </c>
      <c r="D209" s="185" t="s">
        <v>2510</v>
      </c>
      <c r="E209" s="185" t="s">
        <v>7437</v>
      </c>
      <c r="F209" s="185" t="s">
        <v>2511</v>
      </c>
      <c r="G209" s="185" t="s">
        <v>7438</v>
      </c>
      <c r="H209" s="185" t="s">
        <v>2512</v>
      </c>
      <c r="I209" s="185" t="s">
        <v>2513</v>
      </c>
      <c r="J209" s="185" t="s">
        <v>2514</v>
      </c>
      <c r="K209" s="185" t="s">
        <v>2516</v>
      </c>
      <c r="L209" s="185" t="s">
        <v>49</v>
      </c>
      <c r="M209" s="185" t="s">
        <v>845</v>
      </c>
      <c r="N209" s="186">
        <v>0</v>
      </c>
      <c r="O209" s="185" t="s">
        <v>2515</v>
      </c>
      <c r="P209" s="187">
        <v>0</v>
      </c>
      <c r="Q209" s="185">
        <v>93401</v>
      </c>
      <c r="R209" s="185" t="s">
        <v>7451</v>
      </c>
      <c r="S209" s="188">
        <v>37970</v>
      </c>
      <c r="T209" s="185">
        <v>4450</v>
      </c>
      <c r="U209" s="185" t="s">
        <v>8611</v>
      </c>
      <c r="V209" s="191">
        <v>13343760</v>
      </c>
      <c r="W209" s="191">
        <v>63925920</v>
      </c>
      <c r="X209" s="195">
        <v>44347</v>
      </c>
      <c r="Y209" s="188" t="s">
        <v>7732</v>
      </c>
      <c r="Z209" s="187" t="s">
        <v>7733</v>
      </c>
      <c r="AA209" s="187" t="s">
        <v>7780</v>
      </c>
      <c r="AB209" s="11"/>
    </row>
    <row r="210" spans="1:28" ht="24.75" customHeight="1" x14ac:dyDescent="0.2">
      <c r="A210" s="183" t="s">
        <v>8609</v>
      </c>
      <c r="B210" s="184">
        <v>706786007</v>
      </c>
      <c r="C210" s="185" t="s">
        <v>1568</v>
      </c>
      <c r="D210" s="185" t="s">
        <v>2510</v>
      </c>
      <c r="E210" s="185" t="s">
        <v>7437</v>
      </c>
      <c r="F210" s="185" t="s">
        <v>2511</v>
      </c>
      <c r="G210" s="185" t="s">
        <v>7438</v>
      </c>
      <c r="H210" s="185" t="s">
        <v>2512</v>
      </c>
      <c r="I210" s="185" t="s">
        <v>2513</v>
      </c>
      <c r="J210" s="185" t="s">
        <v>2514</v>
      </c>
      <c r="K210" s="185" t="s">
        <v>2516</v>
      </c>
      <c r="L210" s="185" t="s">
        <v>49</v>
      </c>
      <c r="M210" s="185" t="s">
        <v>845</v>
      </c>
      <c r="N210" s="186">
        <v>0</v>
      </c>
      <c r="O210" s="185" t="s">
        <v>2515</v>
      </c>
      <c r="P210" s="187">
        <v>0</v>
      </c>
      <c r="Q210" s="185">
        <v>93401</v>
      </c>
      <c r="R210" s="185" t="s">
        <v>7451</v>
      </c>
      <c r="S210" s="188">
        <v>37970</v>
      </c>
      <c r="T210" s="185">
        <v>4450</v>
      </c>
      <c r="U210" s="185" t="s">
        <v>8611</v>
      </c>
      <c r="V210" s="191">
        <v>6516720</v>
      </c>
      <c r="W210" s="191">
        <v>31652640</v>
      </c>
      <c r="X210" s="195">
        <v>44347</v>
      </c>
      <c r="Y210" s="188" t="s">
        <v>7732</v>
      </c>
      <c r="Z210" s="187" t="s">
        <v>7733</v>
      </c>
      <c r="AA210" s="187" t="s">
        <v>7851</v>
      </c>
      <c r="AB210" s="11"/>
    </row>
    <row r="211" spans="1:28" ht="24.75" customHeight="1" x14ac:dyDescent="0.2">
      <c r="A211" s="183" t="s">
        <v>8609</v>
      </c>
      <c r="B211" s="184">
        <v>706786007</v>
      </c>
      <c r="C211" s="185" t="s">
        <v>1568</v>
      </c>
      <c r="D211" s="185" t="s">
        <v>2510</v>
      </c>
      <c r="E211" s="185" t="s">
        <v>7437</v>
      </c>
      <c r="F211" s="185" t="s">
        <v>2511</v>
      </c>
      <c r="G211" s="185" t="s">
        <v>7438</v>
      </c>
      <c r="H211" s="185" t="s">
        <v>2512</v>
      </c>
      <c r="I211" s="185" t="s">
        <v>2513</v>
      </c>
      <c r="J211" s="185" t="s">
        <v>2514</v>
      </c>
      <c r="K211" s="185" t="s">
        <v>2516</v>
      </c>
      <c r="L211" s="185" t="s">
        <v>49</v>
      </c>
      <c r="M211" s="185" t="s">
        <v>845</v>
      </c>
      <c r="N211" s="186">
        <v>0</v>
      </c>
      <c r="O211" s="185" t="s">
        <v>2515</v>
      </c>
      <c r="P211" s="187">
        <v>0</v>
      </c>
      <c r="Q211" s="185">
        <v>93401</v>
      </c>
      <c r="R211" s="185" t="s">
        <v>7451</v>
      </c>
      <c r="S211" s="188">
        <v>37970</v>
      </c>
      <c r="T211" s="185">
        <v>4450</v>
      </c>
      <c r="U211" s="185" t="s">
        <v>8611</v>
      </c>
      <c r="V211" s="191">
        <v>11326680</v>
      </c>
      <c r="W211" s="191">
        <v>48099600</v>
      </c>
      <c r="X211" s="195">
        <v>44347</v>
      </c>
      <c r="Y211" s="188" t="s">
        <v>7732</v>
      </c>
      <c r="Z211" s="187" t="s">
        <v>7733</v>
      </c>
      <c r="AA211" s="187" t="s">
        <v>7852</v>
      </c>
      <c r="AB211" s="11"/>
    </row>
    <row r="212" spans="1:28" ht="24.75" customHeight="1" x14ac:dyDescent="0.2">
      <c r="A212" s="183" t="s">
        <v>8609</v>
      </c>
      <c r="B212" s="184">
        <v>706786007</v>
      </c>
      <c r="C212" s="185" t="s">
        <v>1568</v>
      </c>
      <c r="D212" s="185" t="s">
        <v>2510</v>
      </c>
      <c r="E212" s="185" t="s">
        <v>7437</v>
      </c>
      <c r="F212" s="185" t="s">
        <v>2511</v>
      </c>
      <c r="G212" s="185" t="s">
        <v>7438</v>
      </c>
      <c r="H212" s="185" t="s">
        <v>2512</v>
      </c>
      <c r="I212" s="185" t="s">
        <v>2513</v>
      </c>
      <c r="J212" s="185" t="s">
        <v>2514</v>
      </c>
      <c r="K212" s="185" t="s">
        <v>2516</v>
      </c>
      <c r="L212" s="185" t="s">
        <v>49</v>
      </c>
      <c r="M212" s="185" t="s">
        <v>845</v>
      </c>
      <c r="N212" s="186">
        <v>0</v>
      </c>
      <c r="O212" s="185" t="s">
        <v>2515</v>
      </c>
      <c r="P212" s="187">
        <v>0</v>
      </c>
      <c r="Q212" s="185">
        <v>93401</v>
      </c>
      <c r="R212" s="185" t="s">
        <v>7451</v>
      </c>
      <c r="S212" s="188">
        <v>37970</v>
      </c>
      <c r="T212" s="185">
        <v>4450</v>
      </c>
      <c r="U212" s="185" t="s">
        <v>8611</v>
      </c>
      <c r="V212" s="191">
        <v>7059780</v>
      </c>
      <c r="W212" s="191">
        <v>32118120</v>
      </c>
      <c r="X212" s="195">
        <v>44347</v>
      </c>
      <c r="Y212" s="188" t="s">
        <v>7732</v>
      </c>
      <c r="Z212" s="187" t="s">
        <v>7733</v>
      </c>
      <c r="AA212" s="187" t="s">
        <v>7853</v>
      </c>
      <c r="AB212" s="11"/>
    </row>
    <row r="213" spans="1:28" ht="24.75" customHeight="1" x14ac:dyDescent="0.2">
      <c r="A213" s="183" t="s">
        <v>8609</v>
      </c>
      <c r="B213" s="184">
        <v>706786007</v>
      </c>
      <c r="C213" s="185" t="s">
        <v>1568</v>
      </c>
      <c r="D213" s="185" t="s">
        <v>2510</v>
      </c>
      <c r="E213" s="185" t="s">
        <v>7437</v>
      </c>
      <c r="F213" s="185" t="s">
        <v>2511</v>
      </c>
      <c r="G213" s="185" t="s">
        <v>7438</v>
      </c>
      <c r="H213" s="185" t="s">
        <v>2512</v>
      </c>
      <c r="I213" s="185" t="s">
        <v>2513</v>
      </c>
      <c r="J213" s="185" t="s">
        <v>2514</v>
      </c>
      <c r="K213" s="185" t="s">
        <v>2516</v>
      </c>
      <c r="L213" s="185" t="s">
        <v>49</v>
      </c>
      <c r="M213" s="185" t="s">
        <v>845</v>
      </c>
      <c r="N213" s="186">
        <v>0</v>
      </c>
      <c r="O213" s="185" t="s">
        <v>2515</v>
      </c>
      <c r="P213" s="187">
        <v>0</v>
      </c>
      <c r="Q213" s="185">
        <v>93401</v>
      </c>
      <c r="R213" s="185" t="s">
        <v>7451</v>
      </c>
      <c r="S213" s="188">
        <v>37970</v>
      </c>
      <c r="T213" s="185">
        <v>4450</v>
      </c>
      <c r="U213" s="185" t="s">
        <v>8611</v>
      </c>
      <c r="V213" s="191">
        <v>27953780</v>
      </c>
      <c r="W213" s="191">
        <v>111300079</v>
      </c>
      <c r="X213" s="195">
        <v>44347</v>
      </c>
      <c r="Y213" s="188" t="s">
        <v>7732</v>
      </c>
      <c r="Z213" s="187" t="s">
        <v>7733</v>
      </c>
      <c r="AA213" s="187" t="s">
        <v>7788</v>
      </c>
      <c r="AB213" s="11"/>
    </row>
    <row r="214" spans="1:28" ht="24.75" customHeight="1" x14ac:dyDescent="0.2">
      <c r="A214" s="183" t="s">
        <v>8609</v>
      </c>
      <c r="B214" s="184">
        <v>706786007</v>
      </c>
      <c r="C214" s="185" t="s">
        <v>1568</v>
      </c>
      <c r="D214" s="185" t="s">
        <v>2510</v>
      </c>
      <c r="E214" s="185" t="s">
        <v>7437</v>
      </c>
      <c r="F214" s="185" t="s">
        <v>2511</v>
      </c>
      <c r="G214" s="185" t="s">
        <v>7438</v>
      </c>
      <c r="H214" s="185" t="s">
        <v>2512</v>
      </c>
      <c r="I214" s="185" t="s">
        <v>2513</v>
      </c>
      <c r="J214" s="185" t="s">
        <v>2514</v>
      </c>
      <c r="K214" s="185" t="s">
        <v>2516</v>
      </c>
      <c r="L214" s="185" t="s">
        <v>49</v>
      </c>
      <c r="M214" s="185" t="s">
        <v>845</v>
      </c>
      <c r="N214" s="186">
        <v>0</v>
      </c>
      <c r="O214" s="185" t="s">
        <v>2515</v>
      </c>
      <c r="P214" s="187">
        <v>0</v>
      </c>
      <c r="Q214" s="185">
        <v>93401</v>
      </c>
      <c r="R214" s="185" t="s">
        <v>7451</v>
      </c>
      <c r="S214" s="188">
        <v>37970</v>
      </c>
      <c r="T214" s="185">
        <v>4450</v>
      </c>
      <c r="U214" s="185" t="s">
        <v>8611</v>
      </c>
      <c r="V214" s="191">
        <v>10045058</v>
      </c>
      <c r="W214" s="191">
        <v>47320696</v>
      </c>
      <c r="X214" s="195">
        <v>44347</v>
      </c>
      <c r="Y214" s="188" t="s">
        <v>7732</v>
      </c>
      <c r="Z214" s="187" t="s">
        <v>7733</v>
      </c>
      <c r="AA214" s="187" t="s">
        <v>7836</v>
      </c>
      <c r="AB214" s="11"/>
    </row>
    <row r="215" spans="1:28" ht="24.75" customHeight="1" x14ac:dyDescent="0.2">
      <c r="A215" s="183" t="s">
        <v>8609</v>
      </c>
      <c r="B215" s="184">
        <v>706786007</v>
      </c>
      <c r="C215" s="185" t="s">
        <v>1568</v>
      </c>
      <c r="D215" s="185" t="s">
        <v>2510</v>
      </c>
      <c r="E215" s="185" t="s">
        <v>7437</v>
      </c>
      <c r="F215" s="185" t="s">
        <v>2511</v>
      </c>
      <c r="G215" s="185" t="s">
        <v>7438</v>
      </c>
      <c r="H215" s="185" t="s">
        <v>2512</v>
      </c>
      <c r="I215" s="185" t="s">
        <v>2513</v>
      </c>
      <c r="J215" s="185" t="s">
        <v>2514</v>
      </c>
      <c r="K215" s="185" t="s">
        <v>2516</v>
      </c>
      <c r="L215" s="185" t="s">
        <v>49</v>
      </c>
      <c r="M215" s="185" t="s">
        <v>845</v>
      </c>
      <c r="N215" s="186">
        <v>0</v>
      </c>
      <c r="O215" s="185" t="s">
        <v>2515</v>
      </c>
      <c r="P215" s="187">
        <v>0</v>
      </c>
      <c r="Q215" s="185">
        <v>93401</v>
      </c>
      <c r="R215" s="185" t="s">
        <v>7451</v>
      </c>
      <c r="S215" s="188">
        <v>37970</v>
      </c>
      <c r="T215" s="185">
        <v>4450</v>
      </c>
      <c r="U215" s="185" t="s">
        <v>8611</v>
      </c>
      <c r="V215" s="191">
        <v>0</v>
      </c>
      <c r="W215" s="191">
        <v>28301184</v>
      </c>
      <c r="X215" s="195">
        <v>44347</v>
      </c>
      <c r="Y215" s="188" t="s">
        <v>7732</v>
      </c>
      <c r="Z215" s="187" t="s">
        <v>7733</v>
      </c>
      <c r="AA215" s="187" t="s">
        <v>7854</v>
      </c>
      <c r="AB215" s="11"/>
    </row>
    <row r="216" spans="1:28" ht="24.75" customHeight="1" x14ac:dyDescent="0.2">
      <c r="A216" s="183" t="s">
        <v>2560</v>
      </c>
      <c r="B216" s="184">
        <v>700155609</v>
      </c>
      <c r="C216" s="185" t="s">
        <v>1568</v>
      </c>
      <c r="D216" s="185" t="s">
        <v>2561</v>
      </c>
      <c r="E216" s="185" t="s">
        <v>7433</v>
      </c>
      <c r="F216" s="185" t="s">
        <v>2562</v>
      </c>
      <c r="G216" s="185" t="s">
        <v>7434</v>
      </c>
      <c r="H216" s="185" t="s">
        <v>2563</v>
      </c>
      <c r="I216" s="185" t="s">
        <v>2564</v>
      </c>
      <c r="J216" s="185" t="s">
        <v>2565</v>
      </c>
      <c r="K216" s="185" t="s">
        <v>2566</v>
      </c>
      <c r="L216" s="185" t="s">
        <v>623</v>
      </c>
      <c r="M216" s="185" t="s">
        <v>202</v>
      </c>
      <c r="N216" s="186" t="s">
        <v>2567</v>
      </c>
      <c r="O216" s="185" t="s">
        <v>2568</v>
      </c>
      <c r="P216" s="187">
        <v>0</v>
      </c>
      <c r="Q216" s="185">
        <v>93401</v>
      </c>
      <c r="R216" s="185" t="s">
        <v>7447</v>
      </c>
      <c r="S216" s="188">
        <v>37970</v>
      </c>
      <c r="T216" s="185">
        <v>4550</v>
      </c>
      <c r="U216" s="185" t="s">
        <v>8621</v>
      </c>
      <c r="V216" s="191">
        <v>28720116</v>
      </c>
      <c r="W216" s="191">
        <v>153471345</v>
      </c>
      <c r="X216" s="195">
        <v>44347</v>
      </c>
      <c r="Y216" s="188" t="s">
        <v>7732</v>
      </c>
      <c r="Z216" s="187" t="s">
        <v>7733</v>
      </c>
      <c r="AA216" s="187" t="s">
        <v>7737</v>
      </c>
      <c r="AB216" s="11"/>
    </row>
    <row r="217" spans="1:28" ht="24.75" customHeight="1" x14ac:dyDescent="0.2">
      <c r="A217" s="183" t="s">
        <v>2560</v>
      </c>
      <c r="B217" s="184">
        <v>700155609</v>
      </c>
      <c r="C217" s="185" t="s">
        <v>1568</v>
      </c>
      <c r="D217" s="185" t="s">
        <v>2561</v>
      </c>
      <c r="E217" s="185" t="s">
        <v>7433</v>
      </c>
      <c r="F217" s="185" t="s">
        <v>2562</v>
      </c>
      <c r="G217" s="185" t="s">
        <v>7434</v>
      </c>
      <c r="H217" s="185" t="s">
        <v>2563</v>
      </c>
      <c r="I217" s="185" t="s">
        <v>2564</v>
      </c>
      <c r="J217" s="185" t="s">
        <v>2565</v>
      </c>
      <c r="K217" s="185" t="s">
        <v>2566</v>
      </c>
      <c r="L217" s="185" t="s">
        <v>623</v>
      </c>
      <c r="M217" s="185" t="s">
        <v>202</v>
      </c>
      <c r="N217" s="186" t="s">
        <v>2567</v>
      </c>
      <c r="O217" s="185" t="s">
        <v>2568</v>
      </c>
      <c r="P217" s="187">
        <v>0</v>
      </c>
      <c r="Q217" s="185">
        <v>93401</v>
      </c>
      <c r="R217" s="185" t="s">
        <v>7447</v>
      </c>
      <c r="S217" s="188">
        <v>37970</v>
      </c>
      <c r="T217" s="185">
        <v>4550</v>
      </c>
      <c r="U217" s="185" t="s">
        <v>8621</v>
      </c>
      <c r="V217" s="191">
        <v>38691240</v>
      </c>
      <c r="W217" s="191">
        <v>95690619</v>
      </c>
      <c r="X217" s="195">
        <v>44347</v>
      </c>
      <c r="Y217" s="188" t="s">
        <v>7732</v>
      </c>
      <c r="Z217" s="187" t="s">
        <v>7733</v>
      </c>
      <c r="AA217" s="187" t="s">
        <v>7855</v>
      </c>
      <c r="AB217" s="11"/>
    </row>
    <row r="218" spans="1:28" ht="24.75" customHeight="1" x14ac:dyDescent="0.2">
      <c r="A218" s="183" t="s">
        <v>2560</v>
      </c>
      <c r="B218" s="184">
        <v>700155609</v>
      </c>
      <c r="C218" s="185" t="s">
        <v>1568</v>
      </c>
      <c r="D218" s="185" t="s">
        <v>2561</v>
      </c>
      <c r="E218" s="185" t="s">
        <v>7433</v>
      </c>
      <c r="F218" s="185" t="s">
        <v>2562</v>
      </c>
      <c r="G218" s="185" t="s">
        <v>7434</v>
      </c>
      <c r="H218" s="185" t="s">
        <v>2563</v>
      </c>
      <c r="I218" s="185" t="s">
        <v>2564</v>
      </c>
      <c r="J218" s="185" t="s">
        <v>2565</v>
      </c>
      <c r="K218" s="185" t="s">
        <v>2566</v>
      </c>
      <c r="L218" s="185" t="s">
        <v>623</v>
      </c>
      <c r="M218" s="185" t="s">
        <v>202</v>
      </c>
      <c r="N218" s="186" t="s">
        <v>2567</v>
      </c>
      <c r="O218" s="185" t="s">
        <v>2568</v>
      </c>
      <c r="P218" s="187">
        <v>0</v>
      </c>
      <c r="Q218" s="185">
        <v>93401</v>
      </c>
      <c r="R218" s="185" t="s">
        <v>7447</v>
      </c>
      <c r="S218" s="188">
        <v>37970</v>
      </c>
      <c r="T218" s="185">
        <v>4550</v>
      </c>
      <c r="U218" s="185" t="s">
        <v>8621</v>
      </c>
      <c r="V218" s="191">
        <v>19729046</v>
      </c>
      <c r="W218" s="191">
        <v>77603591</v>
      </c>
      <c r="X218" s="195">
        <v>44347</v>
      </c>
      <c r="Y218" s="188" t="s">
        <v>7732</v>
      </c>
      <c r="Z218" s="187" t="s">
        <v>7733</v>
      </c>
      <c r="AA218" s="187" t="s">
        <v>7856</v>
      </c>
      <c r="AB218" s="11"/>
    </row>
    <row r="219" spans="1:28" ht="24.75" customHeight="1" x14ac:dyDescent="0.2">
      <c r="A219" s="183" t="s">
        <v>2560</v>
      </c>
      <c r="B219" s="184">
        <v>700155609</v>
      </c>
      <c r="C219" s="185" t="s">
        <v>1568</v>
      </c>
      <c r="D219" s="185" t="s">
        <v>2561</v>
      </c>
      <c r="E219" s="185" t="s">
        <v>7433</v>
      </c>
      <c r="F219" s="185" t="s">
        <v>2562</v>
      </c>
      <c r="G219" s="185" t="s">
        <v>7434</v>
      </c>
      <c r="H219" s="185" t="s">
        <v>2563</v>
      </c>
      <c r="I219" s="185" t="s">
        <v>2564</v>
      </c>
      <c r="J219" s="185" t="s">
        <v>2565</v>
      </c>
      <c r="K219" s="185" t="s">
        <v>2566</v>
      </c>
      <c r="L219" s="185" t="s">
        <v>623</v>
      </c>
      <c r="M219" s="185" t="s">
        <v>202</v>
      </c>
      <c r="N219" s="186" t="s">
        <v>2567</v>
      </c>
      <c r="O219" s="185" t="s">
        <v>2568</v>
      </c>
      <c r="P219" s="187">
        <v>0</v>
      </c>
      <c r="Q219" s="185">
        <v>93401</v>
      </c>
      <c r="R219" s="185" t="s">
        <v>7447</v>
      </c>
      <c r="S219" s="188">
        <v>37970</v>
      </c>
      <c r="T219" s="185">
        <v>4550</v>
      </c>
      <c r="U219" s="185" t="s">
        <v>8621</v>
      </c>
      <c r="V219" s="191">
        <v>33986936</v>
      </c>
      <c r="W219" s="191">
        <v>137111552</v>
      </c>
      <c r="X219" s="195">
        <v>44347</v>
      </c>
      <c r="Y219" s="188" t="s">
        <v>7732</v>
      </c>
      <c r="Z219" s="187" t="s">
        <v>7733</v>
      </c>
      <c r="AA219" s="187" t="s">
        <v>7738</v>
      </c>
      <c r="AB219" s="11"/>
    </row>
    <row r="220" spans="1:28" ht="24.75" customHeight="1" x14ac:dyDescent="0.2">
      <c r="A220" s="183" t="s">
        <v>2560</v>
      </c>
      <c r="B220" s="184">
        <v>700155609</v>
      </c>
      <c r="C220" s="185" t="s">
        <v>1568</v>
      </c>
      <c r="D220" s="185" t="s">
        <v>2561</v>
      </c>
      <c r="E220" s="185" t="s">
        <v>7433</v>
      </c>
      <c r="F220" s="185" t="s">
        <v>2562</v>
      </c>
      <c r="G220" s="185" t="s">
        <v>7434</v>
      </c>
      <c r="H220" s="185" t="s">
        <v>2563</v>
      </c>
      <c r="I220" s="185" t="s">
        <v>2564</v>
      </c>
      <c r="J220" s="185" t="s">
        <v>2565</v>
      </c>
      <c r="K220" s="185" t="s">
        <v>2566</v>
      </c>
      <c r="L220" s="185" t="s">
        <v>623</v>
      </c>
      <c r="M220" s="185" t="s">
        <v>202</v>
      </c>
      <c r="N220" s="186" t="s">
        <v>2567</v>
      </c>
      <c r="O220" s="185" t="s">
        <v>2568</v>
      </c>
      <c r="P220" s="187">
        <v>0</v>
      </c>
      <c r="Q220" s="185">
        <v>93401</v>
      </c>
      <c r="R220" s="185" t="s">
        <v>7447</v>
      </c>
      <c r="S220" s="188">
        <v>37970</v>
      </c>
      <c r="T220" s="185">
        <v>4550</v>
      </c>
      <c r="U220" s="185" t="s">
        <v>8621</v>
      </c>
      <c r="V220" s="191">
        <v>23570224</v>
      </c>
      <c r="W220" s="191">
        <v>97934153</v>
      </c>
      <c r="X220" s="195">
        <v>44347</v>
      </c>
      <c r="Y220" s="188" t="s">
        <v>7732</v>
      </c>
      <c r="Z220" s="187" t="s">
        <v>7733</v>
      </c>
      <c r="AA220" s="187" t="s">
        <v>7739</v>
      </c>
      <c r="AB220" s="11"/>
    </row>
    <row r="221" spans="1:28" ht="24.75" customHeight="1" x14ac:dyDescent="0.2">
      <c r="A221" s="183" t="s">
        <v>2560</v>
      </c>
      <c r="B221" s="184">
        <v>700155609</v>
      </c>
      <c r="C221" s="185" t="s">
        <v>1568</v>
      </c>
      <c r="D221" s="185" t="s">
        <v>2561</v>
      </c>
      <c r="E221" s="185" t="s">
        <v>7433</v>
      </c>
      <c r="F221" s="185" t="s">
        <v>2562</v>
      </c>
      <c r="G221" s="185" t="s">
        <v>7434</v>
      </c>
      <c r="H221" s="185" t="s">
        <v>2563</v>
      </c>
      <c r="I221" s="185" t="s">
        <v>2564</v>
      </c>
      <c r="J221" s="185" t="s">
        <v>2565</v>
      </c>
      <c r="K221" s="185" t="s">
        <v>2566</v>
      </c>
      <c r="L221" s="185" t="s">
        <v>623</v>
      </c>
      <c r="M221" s="185" t="s">
        <v>202</v>
      </c>
      <c r="N221" s="186" t="s">
        <v>2567</v>
      </c>
      <c r="O221" s="185" t="s">
        <v>2568</v>
      </c>
      <c r="P221" s="187">
        <v>0</v>
      </c>
      <c r="Q221" s="185">
        <v>93401</v>
      </c>
      <c r="R221" s="185" t="s">
        <v>7447</v>
      </c>
      <c r="S221" s="188">
        <v>37970</v>
      </c>
      <c r="T221" s="185">
        <v>4550</v>
      </c>
      <c r="U221" s="185" t="s">
        <v>8621</v>
      </c>
      <c r="V221" s="191">
        <v>8016600</v>
      </c>
      <c r="W221" s="191">
        <v>21163824</v>
      </c>
      <c r="X221" s="195">
        <v>44347</v>
      </c>
      <c r="Y221" s="188" t="s">
        <v>7732</v>
      </c>
      <c r="Z221" s="187" t="s">
        <v>7733</v>
      </c>
      <c r="AA221" s="187" t="s">
        <v>7741</v>
      </c>
      <c r="AB221" s="11"/>
    </row>
    <row r="222" spans="1:28" ht="24.75" customHeight="1" x14ac:dyDescent="0.2">
      <c r="A222" s="183" t="s">
        <v>2560</v>
      </c>
      <c r="B222" s="184">
        <v>700155609</v>
      </c>
      <c r="C222" s="185" t="s">
        <v>1568</v>
      </c>
      <c r="D222" s="185" t="s">
        <v>2561</v>
      </c>
      <c r="E222" s="185" t="s">
        <v>7433</v>
      </c>
      <c r="F222" s="185" t="s">
        <v>2562</v>
      </c>
      <c r="G222" s="185" t="s">
        <v>7434</v>
      </c>
      <c r="H222" s="185" t="s">
        <v>2563</v>
      </c>
      <c r="I222" s="185" t="s">
        <v>2564</v>
      </c>
      <c r="J222" s="185" t="s">
        <v>2565</v>
      </c>
      <c r="K222" s="185" t="s">
        <v>2566</v>
      </c>
      <c r="L222" s="185" t="s">
        <v>623</v>
      </c>
      <c r="M222" s="185" t="s">
        <v>202</v>
      </c>
      <c r="N222" s="186" t="s">
        <v>2567</v>
      </c>
      <c r="O222" s="185" t="s">
        <v>2568</v>
      </c>
      <c r="P222" s="187">
        <v>0</v>
      </c>
      <c r="Q222" s="185">
        <v>93401</v>
      </c>
      <c r="R222" s="185" t="s">
        <v>7447</v>
      </c>
      <c r="S222" s="188">
        <v>37970</v>
      </c>
      <c r="T222" s="185">
        <v>4550</v>
      </c>
      <c r="U222" s="185" t="s">
        <v>8621</v>
      </c>
      <c r="V222" s="191">
        <v>25906548</v>
      </c>
      <c r="W222" s="191">
        <v>115960365</v>
      </c>
      <c r="X222" s="195">
        <v>44347</v>
      </c>
      <c r="Y222" s="188" t="s">
        <v>7732</v>
      </c>
      <c r="Z222" s="187" t="s">
        <v>7733</v>
      </c>
      <c r="AA222" s="187" t="s">
        <v>7792</v>
      </c>
      <c r="AB222" s="11"/>
    </row>
    <row r="223" spans="1:28" ht="24.75" customHeight="1" x14ac:dyDescent="0.2">
      <c r="A223" s="183" t="s">
        <v>3078</v>
      </c>
      <c r="B223" s="184">
        <v>690411008</v>
      </c>
      <c r="C223" s="185" t="s">
        <v>2833</v>
      </c>
      <c r="D223" s="185" t="s">
        <v>2850</v>
      </c>
      <c r="E223" s="185" t="s">
        <v>27</v>
      </c>
      <c r="F223" s="185" t="s">
        <v>2851</v>
      </c>
      <c r="G223" s="185" t="s">
        <v>29</v>
      </c>
      <c r="H223" s="185">
        <v>0</v>
      </c>
      <c r="I223" s="185">
        <v>0</v>
      </c>
      <c r="J223" s="185" t="s">
        <v>3079</v>
      </c>
      <c r="K223" s="185" t="s">
        <v>3080</v>
      </c>
      <c r="L223" s="185" t="s">
        <v>6108</v>
      </c>
      <c r="M223" s="185" t="s">
        <v>3082</v>
      </c>
      <c r="N223" s="186" t="s">
        <v>3081</v>
      </c>
      <c r="O223" s="185">
        <v>0</v>
      </c>
      <c r="P223" s="187">
        <v>0</v>
      </c>
      <c r="Q223" s="185">
        <v>91001</v>
      </c>
      <c r="R223" s="185" t="s">
        <v>2866</v>
      </c>
      <c r="S223" s="188">
        <v>41394</v>
      </c>
      <c r="T223" s="185">
        <v>5070</v>
      </c>
      <c r="U223" s="185"/>
      <c r="V223" s="191">
        <v>6405108</v>
      </c>
      <c r="W223" s="191">
        <v>31654805</v>
      </c>
      <c r="X223" s="195">
        <v>44347</v>
      </c>
      <c r="Y223" s="188" t="s">
        <v>7732</v>
      </c>
      <c r="Z223" s="187" t="s">
        <v>7733</v>
      </c>
      <c r="AA223" s="187" t="s">
        <v>7857</v>
      </c>
      <c r="AB223" s="11"/>
    </row>
    <row r="224" spans="1:28" ht="24.75" customHeight="1" x14ac:dyDescent="0.2">
      <c r="A224" s="183" t="s">
        <v>3126</v>
      </c>
      <c r="B224" s="184">
        <v>692403002</v>
      </c>
      <c r="C224" s="185" t="s">
        <v>2833</v>
      </c>
      <c r="D224" s="185" t="s">
        <v>2850</v>
      </c>
      <c r="E224" s="185" t="s">
        <v>27</v>
      </c>
      <c r="F224" s="185" t="s">
        <v>2851</v>
      </c>
      <c r="G224" s="185" t="s">
        <v>29</v>
      </c>
      <c r="H224" s="185">
        <v>0</v>
      </c>
      <c r="I224" s="185">
        <v>0</v>
      </c>
      <c r="J224" s="185" t="s">
        <v>3127</v>
      </c>
      <c r="K224" s="185" t="s">
        <v>3128</v>
      </c>
      <c r="L224" s="185" t="s">
        <v>883</v>
      </c>
      <c r="M224" s="185" t="s">
        <v>884</v>
      </c>
      <c r="N224" s="186">
        <v>0</v>
      </c>
      <c r="O224" s="185">
        <v>0</v>
      </c>
      <c r="P224" s="187">
        <v>0</v>
      </c>
      <c r="Q224" s="185">
        <v>91001</v>
      </c>
      <c r="R224" s="185" t="s">
        <v>2854</v>
      </c>
      <c r="S224" s="188">
        <v>37970</v>
      </c>
      <c r="T224" s="185">
        <v>5150</v>
      </c>
      <c r="U224" s="185"/>
      <c r="V224" s="191">
        <v>13164464</v>
      </c>
      <c r="W224" s="191">
        <v>26519828</v>
      </c>
      <c r="X224" s="195">
        <v>44347</v>
      </c>
      <c r="Y224" s="188" t="s">
        <v>7732</v>
      </c>
      <c r="Z224" s="187" t="s">
        <v>7733</v>
      </c>
      <c r="AA224" s="187" t="s">
        <v>7755</v>
      </c>
      <c r="AB224" s="11"/>
    </row>
    <row r="225" spans="1:28" ht="24.75" customHeight="1" x14ac:dyDescent="0.2">
      <c r="A225" s="183" t="s">
        <v>3324</v>
      </c>
      <c r="B225" s="184">
        <v>690707004</v>
      </c>
      <c r="C225" s="185" t="s">
        <v>3324</v>
      </c>
      <c r="D225" s="185" t="s">
        <v>2850</v>
      </c>
      <c r="E225" s="185" t="s">
        <v>27</v>
      </c>
      <c r="F225" s="185" t="s">
        <v>2851</v>
      </c>
      <c r="G225" s="185" t="s">
        <v>29</v>
      </c>
      <c r="H225" s="185">
        <v>0</v>
      </c>
      <c r="I225" s="185">
        <v>0</v>
      </c>
      <c r="J225" s="185" t="s">
        <v>3325</v>
      </c>
      <c r="K225" s="185" t="s">
        <v>3326</v>
      </c>
      <c r="L225" s="185" t="s">
        <v>49</v>
      </c>
      <c r="M225" s="185" t="s">
        <v>664</v>
      </c>
      <c r="N225" s="186" t="s">
        <v>3327</v>
      </c>
      <c r="O225" s="185">
        <v>0</v>
      </c>
      <c r="P225" s="187">
        <v>0</v>
      </c>
      <c r="Q225" s="185">
        <v>91001</v>
      </c>
      <c r="R225" s="185" t="s">
        <v>2854</v>
      </c>
      <c r="S225" s="188">
        <v>37970</v>
      </c>
      <c r="T225" s="185">
        <v>5200</v>
      </c>
      <c r="U225" s="185"/>
      <c r="V225" s="191">
        <v>10468611</v>
      </c>
      <c r="W225" s="191">
        <v>52343055</v>
      </c>
      <c r="X225" s="195">
        <v>44347</v>
      </c>
      <c r="Y225" s="188" t="s">
        <v>7732</v>
      </c>
      <c r="Z225" s="187" t="s">
        <v>7733</v>
      </c>
      <c r="AA225" s="187" t="s">
        <v>7813</v>
      </c>
      <c r="AB225" s="11"/>
    </row>
    <row r="226" spans="1:28" ht="24.75" customHeight="1" x14ac:dyDescent="0.2">
      <c r="A226" s="183" t="s">
        <v>5700</v>
      </c>
      <c r="B226" s="184">
        <v>708967009</v>
      </c>
      <c r="C226" s="185" t="s">
        <v>5701</v>
      </c>
      <c r="D226" s="185" t="s">
        <v>8718</v>
      </c>
      <c r="E226" s="185" t="s">
        <v>5702</v>
      </c>
      <c r="F226" s="185" t="s">
        <v>5703</v>
      </c>
      <c r="G226" s="185" t="s">
        <v>29</v>
      </c>
      <c r="H226" s="185">
        <v>0</v>
      </c>
      <c r="I226" s="185">
        <v>0</v>
      </c>
      <c r="J226" s="185" t="s">
        <v>5704</v>
      </c>
      <c r="K226" s="185" t="s">
        <v>5705</v>
      </c>
      <c r="L226" s="185" t="s">
        <v>6108</v>
      </c>
      <c r="M226" s="185" t="s">
        <v>3278</v>
      </c>
      <c r="N226" s="186" t="s">
        <v>5706</v>
      </c>
      <c r="O226" s="185" t="s">
        <v>7118</v>
      </c>
      <c r="P226" s="187">
        <v>0</v>
      </c>
      <c r="Q226" s="185" t="s">
        <v>5707</v>
      </c>
      <c r="R226" s="185" t="s">
        <v>7636</v>
      </c>
      <c r="S226" s="188">
        <v>37970</v>
      </c>
      <c r="T226" s="185">
        <v>5650</v>
      </c>
      <c r="U226" s="185"/>
      <c r="V226" s="191">
        <v>9109444</v>
      </c>
      <c r="W226" s="191">
        <v>36260892</v>
      </c>
      <c r="X226" s="195">
        <v>44347</v>
      </c>
      <c r="Y226" s="188" t="s">
        <v>7732</v>
      </c>
      <c r="Z226" s="187" t="s">
        <v>7733</v>
      </c>
      <c r="AA226" s="187" t="s">
        <v>7858</v>
      </c>
      <c r="AB226" s="11"/>
    </row>
    <row r="227" spans="1:28" ht="24.75" customHeight="1" x14ac:dyDescent="0.2">
      <c r="A227" s="183" t="s">
        <v>1320</v>
      </c>
      <c r="B227" s="184">
        <v>700159108</v>
      </c>
      <c r="C227" s="185" t="s">
        <v>78</v>
      </c>
      <c r="D227" s="185" t="s">
        <v>1321</v>
      </c>
      <c r="E227" s="185" t="s">
        <v>8016</v>
      </c>
      <c r="F227" s="185" t="s">
        <v>1322</v>
      </c>
      <c r="G227" s="185" t="s">
        <v>1323</v>
      </c>
      <c r="H227" s="185" t="s">
        <v>1324</v>
      </c>
      <c r="I227" s="185" t="s">
        <v>1325</v>
      </c>
      <c r="J227" s="185" t="s">
        <v>1326</v>
      </c>
      <c r="K227" s="185" t="s">
        <v>1328</v>
      </c>
      <c r="L227" s="185" t="s">
        <v>49</v>
      </c>
      <c r="M227" s="185" t="s">
        <v>1330</v>
      </c>
      <c r="N227" s="186" t="s">
        <v>1329</v>
      </c>
      <c r="O227" s="185" t="s">
        <v>1327</v>
      </c>
      <c r="P227" s="187">
        <v>0</v>
      </c>
      <c r="Q227" s="185">
        <v>93401</v>
      </c>
      <c r="R227" s="185" t="s">
        <v>8017</v>
      </c>
      <c r="S227" s="188">
        <v>37970</v>
      </c>
      <c r="T227" s="185">
        <v>5800</v>
      </c>
      <c r="U227" s="185"/>
      <c r="V227" s="191">
        <v>26163855</v>
      </c>
      <c r="W227" s="191">
        <v>125086137</v>
      </c>
      <c r="X227" s="195">
        <v>44347</v>
      </c>
      <c r="Y227" s="188" t="s">
        <v>7732</v>
      </c>
      <c r="Z227" s="187" t="s">
        <v>7733</v>
      </c>
      <c r="AA227" s="187" t="s">
        <v>7831</v>
      </c>
      <c r="AB227" s="11"/>
    </row>
    <row r="228" spans="1:28" ht="24.75" customHeight="1" x14ac:dyDescent="0.2">
      <c r="A228" s="183" t="s">
        <v>7620</v>
      </c>
      <c r="B228" s="184">
        <v>700270009</v>
      </c>
      <c r="C228" s="185" t="s">
        <v>5724</v>
      </c>
      <c r="D228" s="185" t="s">
        <v>8723</v>
      </c>
      <c r="E228" s="185" t="s">
        <v>7457</v>
      </c>
      <c r="F228" s="185" t="s">
        <v>4123</v>
      </c>
      <c r="G228" s="185" t="s">
        <v>29</v>
      </c>
      <c r="H228" s="185">
        <v>0</v>
      </c>
      <c r="I228" s="185">
        <v>0</v>
      </c>
      <c r="J228" s="185" t="s">
        <v>6534</v>
      </c>
      <c r="K228" s="185" t="s">
        <v>5725</v>
      </c>
      <c r="L228" s="185" t="s">
        <v>49</v>
      </c>
      <c r="M228" s="185" t="s">
        <v>30</v>
      </c>
      <c r="N228" s="186" t="s">
        <v>5726</v>
      </c>
      <c r="O228" s="185">
        <v>0</v>
      </c>
      <c r="P228" s="187">
        <v>0</v>
      </c>
      <c r="Q228" s="185" t="s">
        <v>5727</v>
      </c>
      <c r="R228" s="185" t="s">
        <v>7619</v>
      </c>
      <c r="S228" s="188">
        <v>37970</v>
      </c>
      <c r="T228" s="185">
        <v>5850</v>
      </c>
      <c r="U228" s="185"/>
      <c r="V228" s="191">
        <v>28528752</v>
      </c>
      <c r="W228" s="191">
        <v>95496284</v>
      </c>
      <c r="X228" s="195">
        <v>44347</v>
      </c>
      <c r="Y228" s="188" t="s">
        <v>7732</v>
      </c>
      <c r="Z228" s="187" t="s">
        <v>7733</v>
      </c>
      <c r="AA228" s="187" t="s">
        <v>7820</v>
      </c>
      <c r="AB228" s="11"/>
    </row>
    <row r="229" spans="1:28" ht="24.75" customHeight="1" x14ac:dyDescent="0.2">
      <c r="A229" s="183" t="s">
        <v>7620</v>
      </c>
      <c r="B229" s="184">
        <v>700270009</v>
      </c>
      <c r="C229" s="185" t="s">
        <v>5724</v>
      </c>
      <c r="D229" s="185" t="s">
        <v>8723</v>
      </c>
      <c r="E229" s="185" t="s">
        <v>7457</v>
      </c>
      <c r="F229" s="185" t="s">
        <v>4123</v>
      </c>
      <c r="G229" s="185" t="s">
        <v>29</v>
      </c>
      <c r="H229" s="185">
        <v>0</v>
      </c>
      <c r="I229" s="185">
        <v>0</v>
      </c>
      <c r="J229" s="185" t="s">
        <v>6534</v>
      </c>
      <c r="K229" s="185" t="s">
        <v>5725</v>
      </c>
      <c r="L229" s="185" t="s">
        <v>49</v>
      </c>
      <c r="M229" s="185" t="s">
        <v>30</v>
      </c>
      <c r="N229" s="186" t="s">
        <v>5726</v>
      </c>
      <c r="O229" s="185">
        <v>0</v>
      </c>
      <c r="P229" s="187">
        <v>0</v>
      </c>
      <c r="Q229" s="185" t="s">
        <v>5727</v>
      </c>
      <c r="R229" s="185" t="s">
        <v>7619</v>
      </c>
      <c r="S229" s="188">
        <v>37970</v>
      </c>
      <c r="T229" s="185">
        <v>5850</v>
      </c>
      <c r="U229" s="185"/>
      <c r="V229" s="191">
        <v>3107234</v>
      </c>
      <c r="W229" s="191">
        <v>76417033</v>
      </c>
      <c r="X229" s="195">
        <v>44347</v>
      </c>
      <c r="Y229" s="188" t="s">
        <v>7732</v>
      </c>
      <c r="Z229" s="187" t="s">
        <v>7733</v>
      </c>
      <c r="AA229" s="187" t="s">
        <v>7838</v>
      </c>
      <c r="AB229" s="11"/>
    </row>
    <row r="230" spans="1:28" ht="24.75" customHeight="1" x14ac:dyDescent="0.2">
      <c r="A230" s="183" t="s">
        <v>5860</v>
      </c>
      <c r="B230" s="184">
        <v>823695004</v>
      </c>
      <c r="C230" s="185" t="s">
        <v>242</v>
      </c>
      <c r="D230" s="185" t="s">
        <v>5861</v>
      </c>
      <c r="E230" s="185" t="s">
        <v>5862</v>
      </c>
      <c r="F230" s="185" t="s">
        <v>244</v>
      </c>
      <c r="G230" s="185" t="s">
        <v>29</v>
      </c>
      <c r="H230" s="185">
        <v>0</v>
      </c>
      <c r="I230" s="185">
        <v>0</v>
      </c>
      <c r="J230" s="185" t="s">
        <v>5863</v>
      </c>
      <c r="K230" s="185" t="s">
        <v>5864</v>
      </c>
      <c r="L230" s="185" t="s">
        <v>623</v>
      </c>
      <c r="M230" s="185" t="s">
        <v>457</v>
      </c>
      <c r="N230" s="186" t="s">
        <v>5865</v>
      </c>
      <c r="O230" s="185">
        <v>0</v>
      </c>
      <c r="P230" s="187">
        <v>0</v>
      </c>
      <c r="Q230" s="185">
        <v>93910</v>
      </c>
      <c r="R230" s="185" t="s">
        <v>6785</v>
      </c>
      <c r="S230" s="188">
        <v>37970</v>
      </c>
      <c r="T230" s="185">
        <v>5900</v>
      </c>
      <c r="U230" s="185" t="s">
        <v>8727</v>
      </c>
      <c r="V230" s="191">
        <v>26434092</v>
      </c>
      <c r="W230" s="191">
        <v>120479116</v>
      </c>
      <c r="X230" s="195">
        <v>44347</v>
      </c>
      <c r="Y230" s="188" t="s">
        <v>7732</v>
      </c>
      <c r="Z230" s="187" t="s">
        <v>7733</v>
      </c>
      <c r="AA230" s="187" t="s">
        <v>7742</v>
      </c>
      <c r="AB230" s="11"/>
    </row>
    <row r="231" spans="1:28" ht="24.75" customHeight="1" x14ac:dyDescent="0.2">
      <c r="A231" s="183" t="s">
        <v>2504</v>
      </c>
      <c r="B231" s="184">
        <v>708401005</v>
      </c>
      <c r="C231" s="185" t="s">
        <v>1555</v>
      </c>
      <c r="D231" s="185" t="s">
        <v>2505</v>
      </c>
      <c r="E231" s="185" t="s">
        <v>7368</v>
      </c>
      <c r="F231" s="185" t="s">
        <v>2506</v>
      </c>
      <c r="G231" s="185" t="s">
        <v>7563</v>
      </c>
      <c r="H231" s="185" t="s">
        <v>7369</v>
      </c>
      <c r="I231" s="185" t="s">
        <v>7370</v>
      </c>
      <c r="J231" s="185" t="s">
        <v>7371</v>
      </c>
      <c r="K231" s="185" t="s">
        <v>2508</v>
      </c>
      <c r="L231" s="185" t="s">
        <v>623</v>
      </c>
      <c r="M231" s="185" t="s">
        <v>202</v>
      </c>
      <c r="N231" s="186" t="s">
        <v>2509</v>
      </c>
      <c r="O231" s="185" t="s">
        <v>2507</v>
      </c>
      <c r="P231" s="187">
        <v>0</v>
      </c>
      <c r="Q231" s="185" t="s">
        <v>89</v>
      </c>
      <c r="R231" s="185" t="s">
        <v>7042</v>
      </c>
      <c r="S231" s="188">
        <v>37970</v>
      </c>
      <c r="T231" s="185">
        <v>5950</v>
      </c>
      <c r="U231" s="185" t="s">
        <v>8727</v>
      </c>
      <c r="V231" s="191">
        <v>92612418</v>
      </c>
      <c r="W231" s="191">
        <v>416786358</v>
      </c>
      <c r="X231" s="195">
        <v>44347</v>
      </c>
      <c r="Y231" s="188" t="s">
        <v>7732</v>
      </c>
      <c r="Z231" s="187" t="s">
        <v>7733</v>
      </c>
      <c r="AA231" s="187" t="s">
        <v>7741</v>
      </c>
      <c r="AB231" s="11"/>
    </row>
    <row r="232" spans="1:28" ht="24.75" customHeight="1" x14ac:dyDescent="0.2">
      <c r="A232" s="183" t="s">
        <v>2504</v>
      </c>
      <c r="B232" s="184">
        <v>708401005</v>
      </c>
      <c r="C232" s="185" t="s">
        <v>1555</v>
      </c>
      <c r="D232" s="185" t="s">
        <v>2505</v>
      </c>
      <c r="E232" s="185" t="s">
        <v>7368</v>
      </c>
      <c r="F232" s="185" t="s">
        <v>2506</v>
      </c>
      <c r="G232" s="185" t="s">
        <v>7563</v>
      </c>
      <c r="H232" s="185" t="s">
        <v>7369</v>
      </c>
      <c r="I232" s="185" t="s">
        <v>7370</v>
      </c>
      <c r="J232" s="185" t="s">
        <v>7371</v>
      </c>
      <c r="K232" s="185" t="s">
        <v>2508</v>
      </c>
      <c r="L232" s="185" t="s">
        <v>623</v>
      </c>
      <c r="M232" s="185" t="s">
        <v>202</v>
      </c>
      <c r="N232" s="186" t="s">
        <v>2509</v>
      </c>
      <c r="O232" s="185" t="s">
        <v>2507</v>
      </c>
      <c r="P232" s="187">
        <v>0</v>
      </c>
      <c r="Q232" s="185" t="s">
        <v>89</v>
      </c>
      <c r="R232" s="185" t="s">
        <v>7042</v>
      </c>
      <c r="S232" s="188">
        <v>37970</v>
      </c>
      <c r="T232" s="185">
        <v>5950</v>
      </c>
      <c r="U232" s="185" t="s">
        <v>8727</v>
      </c>
      <c r="V232" s="191">
        <v>19239840</v>
      </c>
      <c r="W232" s="191">
        <v>92300159</v>
      </c>
      <c r="X232" s="195">
        <v>44347</v>
      </c>
      <c r="Y232" s="188" t="s">
        <v>7732</v>
      </c>
      <c r="Z232" s="187" t="s">
        <v>7733</v>
      </c>
      <c r="AA232" s="187" t="s">
        <v>7742</v>
      </c>
      <c r="AB232" s="11"/>
    </row>
    <row r="233" spans="1:28" ht="24.75" customHeight="1" x14ac:dyDescent="0.2">
      <c r="A233" s="183" t="s">
        <v>5875</v>
      </c>
      <c r="B233" s="184">
        <v>700124509</v>
      </c>
      <c r="C233" s="185" t="s">
        <v>78</v>
      </c>
      <c r="D233" s="185" t="s">
        <v>5876</v>
      </c>
      <c r="E233" s="185" t="s">
        <v>7165</v>
      </c>
      <c r="F233" s="185" t="s">
        <v>5877</v>
      </c>
      <c r="G233" s="185" t="s">
        <v>7166</v>
      </c>
      <c r="H233" s="185" t="s">
        <v>5878</v>
      </c>
      <c r="I233" s="185" t="s">
        <v>6659</v>
      </c>
      <c r="J233" s="185" t="s">
        <v>5879</v>
      </c>
      <c r="K233" s="185" t="s">
        <v>5881</v>
      </c>
      <c r="L233" s="185" t="s">
        <v>49</v>
      </c>
      <c r="M233" s="185" t="s">
        <v>5883</v>
      </c>
      <c r="N233" s="186" t="s">
        <v>5882</v>
      </c>
      <c r="O233" s="185" t="s">
        <v>5880</v>
      </c>
      <c r="P233" s="187">
        <v>0</v>
      </c>
      <c r="Q233" s="185">
        <v>93401</v>
      </c>
      <c r="R233" s="185" t="s">
        <v>7251</v>
      </c>
      <c r="S233" s="188">
        <v>37970</v>
      </c>
      <c r="T233" s="185">
        <v>6100</v>
      </c>
      <c r="U233" s="185" t="s">
        <v>8727</v>
      </c>
      <c r="V233" s="191">
        <v>0</v>
      </c>
      <c r="W233" s="191">
        <v>50337950</v>
      </c>
      <c r="X233" s="195">
        <v>44347</v>
      </c>
      <c r="Y233" s="188" t="s">
        <v>7732</v>
      </c>
      <c r="Z233" s="187" t="s">
        <v>7733</v>
      </c>
      <c r="AA233" s="187" t="s">
        <v>7760</v>
      </c>
      <c r="AB233" s="11"/>
    </row>
    <row r="234" spans="1:28" ht="24.75" customHeight="1" x14ac:dyDescent="0.2">
      <c r="A234" s="183" t="s">
        <v>5875</v>
      </c>
      <c r="B234" s="184">
        <v>700124509</v>
      </c>
      <c r="C234" s="185" t="s">
        <v>78</v>
      </c>
      <c r="D234" s="185" t="s">
        <v>5876</v>
      </c>
      <c r="E234" s="185" t="s">
        <v>7165</v>
      </c>
      <c r="F234" s="185" t="s">
        <v>5877</v>
      </c>
      <c r="G234" s="185" t="s">
        <v>7166</v>
      </c>
      <c r="H234" s="185" t="s">
        <v>5878</v>
      </c>
      <c r="I234" s="185" t="s">
        <v>6659</v>
      </c>
      <c r="J234" s="185" t="s">
        <v>5879</v>
      </c>
      <c r="K234" s="185" t="s">
        <v>5881</v>
      </c>
      <c r="L234" s="185" t="s">
        <v>49</v>
      </c>
      <c r="M234" s="185" t="s">
        <v>5883</v>
      </c>
      <c r="N234" s="186" t="s">
        <v>5882</v>
      </c>
      <c r="O234" s="185" t="s">
        <v>5880</v>
      </c>
      <c r="P234" s="187">
        <v>0</v>
      </c>
      <c r="Q234" s="185">
        <v>93401</v>
      </c>
      <c r="R234" s="185" t="s">
        <v>7251</v>
      </c>
      <c r="S234" s="188">
        <v>37970</v>
      </c>
      <c r="T234" s="185">
        <v>6100</v>
      </c>
      <c r="U234" s="185" t="s">
        <v>8727</v>
      </c>
      <c r="V234" s="191">
        <v>13809414</v>
      </c>
      <c r="W234" s="191">
        <v>13809414</v>
      </c>
      <c r="X234" s="195">
        <v>44347</v>
      </c>
      <c r="Y234" s="188" t="s">
        <v>7732</v>
      </c>
      <c r="Z234" s="187" t="s">
        <v>7733</v>
      </c>
      <c r="AA234" s="187" t="s">
        <v>227</v>
      </c>
      <c r="AB234" s="11"/>
    </row>
    <row r="235" spans="1:28" ht="24.75" customHeight="1" x14ac:dyDescent="0.2">
      <c r="A235" s="183" t="s">
        <v>5875</v>
      </c>
      <c r="B235" s="184">
        <v>700124509</v>
      </c>
      <c r="C235" s="185" t="s">
        <v>78</v>
      </c>
      <c r="D235" s="185" t="s">
        <v>5876</v>
      </c>
      <c r="E235" s="185" t="s">
        <v>7165</v>
      </c>
      <c r="F235" s="185" t="s">
        <v>5877</v>
      </c>
      <c r="G235" s="185" t="s">
        <v>7166</v>
      </c>
      <c r="H235" s="185" t="s">
        <v>5878</v>
      </c>
      <c r="I235" s="185" t="s">
        <v>6659</v>
      </c>
      <c r="J235" s="185" t="s">
        <v>5879</v>
      </c>
      <c r="K235" s="185" t="s">
        <v>5881</v>
      </c>
      <c r="L235" s="185" t="s">
        <v>49</v>
      </c>
      <c r="M235" s="185" t="s">
        <v>5883</v>
      </c>
      <c r="N235" s="186" t="s">
        <v>5882</v>
      </c>
      <c r="O235" s="185" t="s">
        <v>5880</v>
      </c>
      <c r="P235" s="187">
        <v>0</v>
      </c>
      <c r="Q235" s="185">
        <v>93401</v>
      </c>
      <c r="R235" s="185" t="s">
        <v>7251</v>
      </c>
      <c r="S235" s="188">
        <v>37970</v>
      </c>
      <c r="T235" s="185">
        <v>6100</v>
      </c>
      <c r="U235" s="185" t="s">
        <v>8727</v>
      </c>
      <c r="V235" s="191">
        <v>11559420</v>
      </c>
      <c r="W235" s="191">
        <v>42203520</v>
      </c>
      <c r="X235" s="195">
        <v>44347</v>
      </c>
      <c r="Y235" s="188" t="s">
        <v>7732</v>
      </c>
      <c r="Z235" s="187" t="s">
        <v>7733</v>
      </c>
      <c r="AA235" s="187" t="s">
        <v>7749</v>
      </c>
      <c r="AB235" s="11"/>
    </row>
    <row r="236" spans="1:28" ht="24.75" customHeight="1" x14ac:dyDescent="0.2">
      <c r="A236" s="183" t="s">
        <v>5875</v>
      </c>
      <c r="B236" s="184">
        <v>700124509</v>
      </c>
      <c r="C236" s="185" t="s">
        <v>78</v>
      </c>
      <c r="D236" s="185" t="s">
        <v>5876</v>
      </c>
      <c r="E236" s="185" t="s">
        <v>7165</v>
      </c>
      <c r="F236" s="185" t="s">
        <v>5877</v>
      </c>
      <c r="G236" s="185" t="s">
        <v>7166</v>
      </c>
      <c r="H236" s="185" t="s">
        <v>5878</v>
      </c>
      <c r="I236" s="185" t="s">
        <v>6659</v>
      </c>
      <c r="J236" s="185" t="s">
        <v>5879</v>
      </c>
      <c r="K236" s="185" t="s">
        <v>5881</v>
      </c>
      <c r="L236" s="185" t="s">
        <v>49</v>
      </c>
      <c r="M236" s="185" t="s">
        <v>5883</v>
      </c>
      <c r="N236" s="186" t="s">
        <v>5882</v>
      </c>
      <c r="O236" s="185" t="s">
        <v>5880</v>
      </c>
      <c r="P236" s="187">
        <v>0</v>
      </c>
      <c r="Q236" s="185">
        <v>93401</v>
      </c>
      <c r="R236" s="185" t="s">
        <v>7251</v>
      </c>
      <c r="S236" s="188">
        <v>37970</v>
      </c>
      <c r="T236" s="185">
        <v>6100</v>
      </c>
      <c r="U236" s="185" t="s">
        <v>8727</v>
      </c>
      <c r="V236" s="191">
        <v>47228461</v>
      </c>
      <c r="W236" s="191">
        <v>197268357</v>
      </c>
      <c r="X236" s="195">
        <v>44347</v>
      </c>
      <c r="Y236" s="188" t="s">
        <v>7732</v>
      </c>
      <c r="Z236" s="187" t="s">
        <v>7733</v>
      </c>
      <c r="AA236" s="187" t="s">
        <v>7764</v>
      </c>
      <c r="AB236" s="11"/>
    </row>
    <row r="237" spans="1:28" ht="24.75" customHeight="1" x14ac:dyDescent="0.2">
      <c r="A237" s="183" t="s">
        <v>5875</v>
      </c>
      <c r="B237" s="184">
        <v>700124509</v>
      </c>
      <c r="C237" s="185" t="s">
        <v>78</v>
      </c>
      <c r="D237" s="185" t="s">
        <v>5876</v>
      </c>
      <c r="E237" s="185" t="s">
        <v>7165</v>
      </c>
      <c r="F237" s="185" t="s">
        <v>5877</v>
      </c>
      <c r="G237" s="185" t="s">
        <v>7166</v>
      </c>
      <c r="H237" s="185" t="s">
        <v>5878</v>
      </c>
      <c r="I237" s="185" t="s">
        <v>6659</v>
      </c>
      <c r="J237" s="185" t="s">
        <v>5879</v>
      </c>
      <c r="K237" s="185" t="s">
        <v>5881</v>
      </c>
      <c r="L237" s="185" t="s">
        <v>49</v>
      </c>
      <c r="M237" s="185" t="s">
        <v>5883</v>
      </c>
      <c r="N237" s="186" t="s">
        <v>5882</v>
      </c>
      <c r="O237" s="185" t="s">
        <v>5880</v>
      </c>
      <c r="P237" s="187">
        <v>0</v>
      </c>
      <c r="Q237" s="185">
        <v>93401</v>
      </c>
      <c r="R237" s="185" t="s">
        <v>7251</v>
      </c>
      <c r="S237" s="188">
        <v>37970</v>
      </c>
      <c r="T237" s="185">
        <v>6100</v>
      </c>
      <c r="U237" s="185" t="s">
        <v>8727</v>
      </c>
      <c r="V237" s="191">
        <v>17741305</v>
      </c>
      <c r="W237" s="191">
        <v>83641792</v>
      </c>
      <c r="X237" s="195">
        <v>44347</v>
      </c>
      <c r="Y237" s="188" t="s">
        <v>7732</v>
      </c>
      <c r="Z237" s="187" t="s">
        <v>7733</v>
      </c>
      <c r="AA237" s="187" t="s">
        <v>159</v>
      </c>
      <c r="AB237" s="11"/>
    </row>
    <row r="238" spans="1:28" ht="24.75" customHeight="1" x14ac:dyDescent="0.2">
      <c r="A238" s="183" t="s">
        <v>5875</v>
      </c>
      <c r="B238" s="184">
        <v>700124509</v>
      </c>
      <c r="C238" s="185" t="s">
        <v>78</v>
      </c>
      <c r="D238" s="185" t="s">
        <v>5876</v>
      </c>
      <c r="E238" s="185" t="s">
        <v>7165</v>
      </c>
      <c r="F238" s="185" t="s">
        <v>5877</v>
      </c>
      <c r="G238" s="185" t="s">
        <v>7166</v>
      </c>
      <c r="H238" s="185" t="s">
        <v>5878</v>
      </c>
      <c r="I238" s="185" t="s">
        <v>6659</v>
      </c>
      <c r="J238" s="185" t="s">
        <v>5879</v>
      </c>
      <c r="K238" s="185" t="s">
        <v>5881</v>
      </c>
      <c r="L238" s="185" t="s">
        <v>49</v>
      </c>
      <c r="M238" s="185" t="s">
        <v>5883</v>
      </c>
      <c r="N238" s="186" t="s">
        <v>5882</v>
      </c>
      <c r="O238" s="185" t="s">
        <v>5880</v>
      </c>
      <c r="P238" s="187">
        <v>0</v>
      </c>
      <c r="Q238" s="185">
        <v>93401</v>
      </c>
      <c r="R238" s="185" t="s">
        <v>7251</v>
      </c>
      <c r="S238" s="188">
        <v>37970</v>
      </c>
      <c r="T238" s="185">
        <v>6100</v>
      </c>
      <c r="U238" s="185" t="s">
        <v>8727</v>
      </c>
      <c r="V238" s="191">
        <v>8533800</v>
      </c>
      <c r="W238" s="191">
        <v>40499010</v>
      </c>
      <c r="X238" s="195">
        <v>44347</v>
      </c>
      <c r="Y238" s="188" t="s">
        <v>7732</v>
      </c>
      <c r="Z238" s="187" t="s">
        <v>7733</v>
      </c>
      <c r="AA238" s="187" t="s">
        <v>7812</v>
      </c>
      <c r="AB238" s="11"/>
    </row>
    <row r="239" spans="1:28" ht="24.75" customHeight="1" x14ac:dyDescent="0.2">
      <c r="A239" s="183" t="s">
        <v>5875</v>
      </c>
      <c r="B239" s="184">
        <v>700124509</v>
      </c>
      <c r="C239" s="185" t="s">
        <v>78</v>
      </c>
      <c r="D239" s="185" t="s">
        <v>5876</v>
      </c>
      <c r="E239" s="185" t="s">
        <v>7165</v>
      </c>
      <c r="F239" s="185" t="s">
        <v>5877</v>
      </c>
      <c r="G239" s="185" t="s">
        <v>7166</v>
      </c>
      <c r="H239" s="185" t="s">
        <v>5878</v>
      </c>
      <c r="I239" s="185" t="s">
        <v>6659</v>
      </c>
      <c r="J239" s="185" t="s">
        <v>5879</v>
      </c>
      <c r="K239" s="185" t="s">
        <v>5881</v>
      </c>
      <c r="L239" s="185" t="s">
        <v>49</v>
      </c>
      <c r="M239" s="185" t="s">
        <v>5883</v>
      </c>
      <c r="N239" s="186" t="s">
        <v>5882</v>
      </c>
      <c r="O239" s="185" t="s">
        <v>5880</v>
      </c>
      <c r="P239" s="187">
        <v>0</v>
      </c>
      <c r="Q239" s="185">
        <v>93401</v>
      </c>
      <c r="R239" s="185" t="s">
        <v>7251</v>
      </c>
      <c r="S239" s="188">
        <v>37970</v>
      </c>
      <c r="T239" s="185">
        <v>6100</v>
      </c>
      <c r="U239" s="185" t="s">
        <v>8727</v>
      </c>
      <c r="V239" s="191">
        <v>53947938</v>
      </c>
      <c r="W239" s="191">
        <v>244402784</v>
      </c>
      <c r="X239" s="195">
        <v>44347</v>
      </c>
      <c r="Y239" s="188" t="s">
        <v>7732</v>
      </c>
      <c r="Z239" s="187" t="s">
        <v>7733</v>
      </c>
      <c r="AA239" s="187" t="s">
        <v>7796</v>
      </c>
      <c r="AB239" s="11"/>
    </row>
    <row r="240" spans="1:28" ht="24.75" customHeight="1" x14ac:dyDescent="0.2">
      <c r="A240" s="183" t="s">
        <v>5875</v>
      </c>
      <c r="B240" s="184">
        <v>700124509</v>
      </c>
      <c r="C240" s="185" t="s">
        <v>78</v>
      </c>
      <c r="D240" s="185" t="s">
        <v>5876</v>
      </c>
      <c r="E240" s="185" t="s">
        <v>7165</v>
      </c>
      <c r="F240" s="185" t="s">
        <v>5877</v>
      </c>
      <c r="G240" s="185" t="s">
        <v>7166</v>
      </c>
      <c r="H240" s="185" t="s">
        <v>5878</v>
      </c>
      <c r="I240" s="185" t="s">
        <v>6659</v>
      </c>
      <c r="J240" s="185" t="s">
        <v>5879</v>
      </c>
      <c r="K240" s="185" t="s">
        <v>5881</v>
      </c>
      <c r="L240" s="185" t="s">
        <v>49</v>
      </c>
      <c r="M240" s="185" t="s">
        <v>5883</v>
      </c>
      <c r="N240" s="186" t="s">
        <v>5882</v>
      </c>
      <c r="O240" s="185" t="s">
        <v>5880</v>
      </c>
      <c r="P240" s="187">
        <v>0</v>
      </c>
      <c r="Q240" s="185">
        <v>93401</v>
      </c>
      <c r="R240" s="185" t="s">
        <v>7251</v>
      </c>
      <c r="S240" s="188">
        <v>37970</v>
      </c>
      <c r="T240" s="185">
        <v>6100</v>
      </c>
      <c r="U240" s="185" t="s">
        <v>8727</v>
      </c>
      <c r="V240" s="191">
        <v>13498920</v>
      </c>
      <c r="W240" s="191">
        <v>45461880</v>
      </c>
      <c r="X240" s="195">
        <v>44347</v>
      </c>
      <c r="Y240" s="188" t="s">
        <v>7732</v>
      </c>
      <c r="Z240" s="187" t="s">
        <v>7733</v>
      </c>
      <c r="AA240" s="187" t="s">
        <v>7859</v>
      </c>
      <c r="AB240" s="11"/>
    </row>
    <row r="241" spans="1:28" ht="24.75" customHeight="1" x14ac:dyDescent="0.2">
      <c r="A241" s="183" t="s">
        <v>5875</v>
      </c>
      <c r="B241" s="184">
        <v>700124509</v>
      </c>
      <c r="C241" s="185" t="s">
        <v>78</v>
      </c>
      <c r="D241" s="185" t="s">
        <v>5876</v>
      </c>
      <c r="E241" s="185" t="s">
        <v>7165</v>
      </c>
      <c r="F241" s="185" t="s">
        <v>5877</v>
      </c>
      <c r="G241" s="185" t="s">
        <v>7166</v>
      </c>
      <c r="H241" s="185" t="s">
        <v>5878</v>
      </c>
      <c r="I241" s="185" t="s">
        <v>6659</v>
      </c>
      <c r="J241" s="185" t="s">
        <v>5879</v>
      </c>
      <c r="K241" s="185" t="s">
        <v>5881</v>
      </c>
      <c r="L241" s="185" t="s">
        <v>49</v>
      </c>
      <c r="M241" s="185" t="s">
        <v>5883</v>
      </c>
      <c r="N241" s="186" t="s">
        <v>5882</v>
      </c>
      <c r="O241" s="185" t="s">
        <v>5880</v>
      </c>
      <c r="P241" s="187">
        <v>0</v>
      </c>
      <c r="Q241" s="185">
        <v>93401</v>
      </c>
      <c r="R241" s="185" t="s">
        <v>7251</v>
      </c>
      <c r="S241" s="188">
        <v>37970</v>
      </c>
      <c r="T241" s="185">
        <v>6100</v>
      </c>
      <c r="U241" s="185" t="s">
        <v>8727</v>
      </c>
      <c r="V241" s="191">
        <v>13576500</v>
      </c>
      <c r="W241" s="191">
        <v>51357960</v>
      </c>
      <c r="X241" s="195">
        <v>44347</v>
      </c>
      <c r="Y241" s="188" t="s">
        <v>7732</v>
      </c>
      <c r="Z241" s="187" t="s">
        <v>7733</v>
      </c>
      <c r="AA241" s="187" t="s">
        <v>7813</v>
      </c>
      <c r="AB241" s="11"/>
    </row>
    <row r="242" spans="1:28" ht="24.75" customHeight="1" x14ac:dyDescent="0.2">
      <c r="A242" s="183" t="s">
        <v>5875</v>
      </c>
      <c r="B242" s="184">
        <v>700124509</v>
      </c>
      <c r="C242" s="185" t="s">
        <v>78</v>
      </c>
      <c r="D242" s="185" t="s">
        <v>5876</v>
      </c>
      <c r="E242" s="185" t="s">
        <v>7165</v>
      </c>
      <c r="F242" s="185" t="s">
        <v>5877</v>
      </c>
      <c r="G242" s="185" t="s">
        <v>7166</v>
      </c>
      <c r="H242" s="185" t="s">
        <v>5878</v>
      </c>
      <c r="I242" s="185" t="s">
        <v>6659</v>
      </c>
      <c r="J242" s="185" t="s">
        <v>5879</v>
      </c>
      <c r="K242" s="185" t="s">
        <v>5881</v>
      </c>
      <c r="L242" s="185" t="s">
        <v>49</v>
      </c>
      <c r="M242" s="185" t="s">
        <v>5883</v>
      </c>
      <c r="N242" s="186" t="s">
        <v>5882</v>
      </c>
      <c r="O242" s="185" t="s">
        <v>5880</v>
      </c>
      <c r="P242" s="187">
        <v>0</v>
      </c>
      <c r="Q242" s="185">
        <v>93401</v>
      </c>
      <c r="R242" s="185" t="s">
        <v>7251</v>
      </c>
      <c r="S242" s="188">
        <v>37970</v>
      </c>
      <c r="T242" s="185">
        <v>6100</v>
      </c>
      <c r="U242" s="185" t="s">
        <v>8727</v>
      </c>
      <c r="V242" s="191">
        <v>13177739</v>
      </c>
      <c r="W242" s="191">
        <v>58017428</v>
      </c>
      <c r="X242" s="195">
        <v>44347</v>
      </c>
      <c r="Y242" s="188" t="s">
        <v>7732</v>
      </c>
      <c r="Z242" s="187" t="s">
        <v>7733</v>
      </c>
      <c r="AA242" s="187" t="s">
        <v>7746</v>
      </c>
      <c r="AB242" s="11"/>
    </row>
    <row r="243" spans="1:28" ht="24.75" customHeight="1" x14ac:dyDescent="0.2">
      <c r="A243" s="183" t="s">
        <v>5875</v>
      </c>
      <c r="B243" s="184">
        <v>700124509</v>
      </c>
      <c r="C243" s="185" t="s">
        <v>78</v>
      </c>
      <c r="D243" s="185" t="s">
        <v>5876</v>
      </c>
      <c r="E243" s="185" t="s">
        <v>7165</v>
      </c>
      <c r="F243" s="185" t="s">
        <v>5877</v>
      </c>
      <c r="G243" s="185" t="s">
        <v>7166</v>
      </c>
      <c r="H243" s="185" t="s">
        <v>5878</v>
      </c>
      <c r="I243" s="185" t="s">
        <v>6659</v>
      </c>
      <c r="J243" s="185" t="s">
        <v>5879</v>
      </c>
      <c r="K243" s="185" t="s">
        <v>5881</v>
      </c>
      <c r="L243" s="185" t="s">
        <v>49</v>
      </c>
      <c r="M243" s="185" t="s">
        <v>5883</v>
      </c>
      <c r="N243" s="186" t="s">
        <v>5882</v>
      </c>
      <c r="O243" s="185" t="s">
        <v>5880</v>
      </c>
      <c r="P243" s="187">
        <v>0</v>
      </c>
      <c r="Q243" s="185">
        <v>93401</v>
      </c>
      <c r="R243" s="185" t="s">
        <v>7251</v>
      </c>
      <c r="S243" s="188">
        <v>37970</v>
      </c>
      <c r="T243" s="185">
        <v>6100</v>
      </c>
      <c r="U243" s="185" t="s">
        <v>8727</v>
      </c>
      <c r="V243" s="191">
        <v>13964400</v>
      </c>
      <c r="W243" s="191">
        <v>46935900</v>
      </c>
      <c r="X243" s="195">
        <v>44347</v>
      </c>
      <c r="Y243" s="188" t="s">
        <v>7732</v>
      </c>
      <c r="Z243" s="187" t="s">
        <v>7733</v>
      </c>
      <c r="AA243" s="187" t="s">
        <v>7774</v>
      </c>
      <c r="AB243" s="11"/>
    </row>
    <row r="244" spans="1:28" ht="24.75" customHeight="1" x14ac:dyDescent="0.2">
      <c r="A244" s="183" t="s">
        <v>5875</v>
      </c>
      <c r="B244" s="184">
        <v>700124509</v>
      </c>
      <c r="C244" s="185" t="s">
        <v>78</v>
      </c>
      <c r="D244" s="185" t="s">
        <v>5876</v>
      </c>
      <c r="E244" s="185" t="s">
        <v>7165</v>
      </c>
      <c r="F244" s="185" t="s">
        <v>5877</v>
      </c>
      <c r="G244" s="185" t="s">
        <v>7166</v>
      </c>
      <c r="H244" s="185" t="s">
        <v>5878</v>
      </c>
      <c r="I244" s="185" t="s">
        <v>6659</v>
      </c>
      <c r="J244" s="185" t="s">
        <v>5879</v>
      </c>
      <c r="K244" s="185" t="s">
        <v>5881</v>
      </c>
      <c r="L244" s="185" t="s">
        <v>49</v>
      </c>
      <c r="M244" s="185" t="s">
        <v>5883</v>
      </c>
      <c r="N244" s="186" t="s">
        <v>5882</v>
      </c>
      <c r="O244" s="185" t="s">
        <v>5880</v>
      </c>
      <c r="P244" s="187">
        <v>0</v>
      </c>
      <c r="Q244" s="185">
        <v>93401</v>
      </c>
      <c r="R244" s="185" t="s">
        <v>7251</v>
      </c>
      <c r="S244" s="188">
        <v>37970</v>
      </c>
      <c r="T244" s="185">
        <v>6100</v>
      </c>
      <c r="U244" s="185" t="s">
        <v>8727</v>
      </c>
      <c r="V244" s="191">
        <v>14662620</v>
      </c>
      <c r="W244" s="191">
        <v>53918100</v>
      </c>
      <c r="X244" s="195">
        <v>44347</v>
      </c>
      <c r="Y244" s="188" t="s">
        <v>7732</v>
      </c>
      <c r="Z244" s="187" t="s">
        <v>7733</v>
      </c>
      <c r="AA244" s="187" t="s">
        <v>7779</v>
      </c>
      <c r="AB244" s="11"/>
    </row>
    <row r="245" spans="1:28" ht="24.75" customHeight="1" x14ac:dyDescent="0.2">
      <c r="A245" s="183" t="s">
        <v>5875</v>
      </c>
      <c r="B245" s="184">
        <v>700124509</v>
      </c>
      <c r="C245" s="185" t="s">
        <v>78</v>
      </c>
      <c r="D245" s="185" t="s">
        <v>5876</v>
      </c>
      <c r="E245" s="185" t="s">
        <v>7165</v>
      </c>
      <c r="F245" s="185" t="s">
        <v>5877</v>
      </c>
      <c r="G245" s="185" t="s">
        <v>7166</v>
      </c>
      <c r="H245" s="185" t="s">
        <v>5878</v>
      </c>
      <c r="I245" s="185" t="s">
        <v>6659</v>
      </c>
      <c r="J245" s="185" t="s">
        <v>5879</v>
      </c>
      <c r="K245" s="185" t="s">
        <v>5881</v>
      </c>
      <c r="L245" s="185" t="s">
        <v>49</v>
      </c>
      <c r="M245" s="185" t="s">
        <v>5883</v>
      </c>
      <c r="N245" s="186" t="s">
        <v>5882</v>
      </c>
      <c r="O245" s="185" t="s">
        <v>5880</v>
      </c>
      <c r="P245" s="187">
        <v>0</v>
      </c>
      <c r="Q245" s="185">
        <v>93401</v>
      </c>
      <c r="R245" s="185" t="s">
        <v>7251</v>
      </c>
      <c r="S245" s="188">
        <v>37970</v>
      </c>
      <c r="T245" s="185">
        <v>6100</v>
      </c>
      <c r="U245" s="185" t="s">
        <v>8727</v>
      </c>
      <c r="V245" s="191">
        <v>141306454</v>
      </c>
      <c r="W245" s="191">
        <v>621641115</v>
      </c>
      <c r="X245" s="195">
        <v>44347</v>
      </c>
      <c r="Y245" s="188" t="s">
        <v>7732</v>
      </c>
      <c r="Z245" s="187" t="s">
        <v>7733</v>
      </c>
      <c r="AA245" s="187" t="s">
        <v>7780</v>
      </c>
      <c r="AB245" s="11"/>
    </row>
    <row r="246" spans="1:28" ht="24.75" customHeight="1" x14ac:dyDescent="0.2">
      <c r="A246" s="183" t="s">
        <v>5875</v>
      </c>
      <c r="B246" s="184">
        <v>700124509</v>
      </c>
      <c r="C246" s="185" t="s">
        <v>78</v>
      </c>
      <c r="D246" s="185" t="s">
        <v>5876</v>
      </c>
      <c r="E246" s="185" t="s">
        <v>7165</v>
      </c>
      <c r="F246" s="185" t="s">
        <v>5877</v>
      </c>
      <c r="G246" s="185" t="s">
        <v>7166</v>
      </c>
      <c r="H246" s="185" t="s">
        <v>5878</v>
      </c>
      <c r="I246" s="185" t="s">
        <v>6659</v>
      </c>
      <c r="J246" s="185" t="s">
        <v>5879</v>
      </c>
      <c r="K246" s="185" t="s">
        <v>5881</v>
      </c>
      <c r="L246" s="185" t="s">
        <v>49</v>
      </c>
      <c r="M246" s="185" t="s">
        <v>5883</v>
      </c>
      <c r="N246" s="186" t="s">
        <v>5882</v>
      </c>
      <c r="O246" s="185" t="s">
        <v>5880</v>
      </c>
      <c r="P246" s="187">
        <v>0</v>
      </c>
      <c r="Q246" s="185">
        <v>93401</v>
      </c>
      <c r="R246" s="185" t="s">
        <v>7251</v>
      </c>
      <c r="S246" s="188">
        <v>37970</v>
      </c>
      <c r="T246" s="185">
        <v>6100</v>
      </c>
      <c r="U246" s="185" t="s">
        <v>8727</v>
      </c>
      <c r="V246" s="191">
        <v>29635560</v>
      </c>
      <c r="W246" s="191">
        <v>96742260</v>
      </c>
      <c r="X246" s="195">
        <v>44347</v>
      </c>
      <c r="Y246" s="188" t="s">
        <v>7732</v>
      </c>
      <c r="Z246" s="187" t="s">
        <v>7733</v>
      </c>
      <c r="AA246" s="187" t="s">
        <v>7820</v>
      </c>
      <c r="AB246" s="11"/>
    </row>
    <row r="247" spans="1:28" ht="24.75" customHeight="1" x14ac:dyDescent="0.2">
      <c r="A247" s="183" t="s">
        <v>5875</v>
      </c>
      <c r="B247" s="184">
        <v>700124509</v>
      </c>
      <c r="C247" s="185" t="s">
        <v>78</v>
      </c>
      <c r="D247" s="185" t="s">
        <v>5876</v>
      </c>
      <c r="E247" s="185" t="s">
        <v>7165</v>
      </c>
      <c r="F247" s="185" t="s">
        <v>5877</v>
      </c>
      <c r="G247" s="185" t="s">
        <v>7166</v>
      </c>
      <c r="H247" s="185" t="s">
        <v>5878</v>
      </c>
      <c r="I247" s="185" t="s">
        <v>6659</v>
      </c>
      <c r="J247" s="185" t="s">
        <v>5879</v>
      </c>
      <c r="K247" s="185" t="s">
        <v>5881</v>
      </c>
      <c r="L247" s="185" t="s">
        <v>49</v>
      </c>
      <c r="M247" s="185" t="s">
        <v>5883</v>
      </c>
      <c r="N247" s="186" t="s">
        <v>5882</v>
      </c>
      <c r="O247" s="185" t="s">
        <v>5880</v>
      </c>
      <c r="P247" s="187">
        <v>0</v>
      </c>
      <c r="Q247" s="185">
        <v>93401</v>
      </c>
      <c r="R247" s="185" t="s">
        <v>7251</v>
      </c>
      <c r="S247" s="188">
        <v>37970</v>
      </c>
      <c r="T247" s="185">
        <v>6100</v>
      </c>
      <c r="U247" s="185" t="s">
        <v>8727</v>
      </c>
      <c r="V247" s="191">
        <v>18516105</v>
      </c>
      <c r="W247" s="191">
        <v>85816086</v>
      </c>
      <c r="X247" s="195">
        <v>44347</v>
      </c>
      <c r="Y247" s="188" t="s">
        <v>7732</v>
      </c>
      <c r="Z247" s="187" t="s">
        <v>7733</v>
      </c>
      <c r="AA247" s="187" t="s">
        <v>7786</v>
      </c>
      <c r="AB247" s="11"/>
    </row>
    <row r="248" spans="1:28" ht="24.75" customHeight="1" x14ac:dyDescent="0.2">
      <c r="A248" s="183" t="s">
        <v>5875</v>
      </c>
      <c r="B248" s="184">
        <v>700124509</v>
      </c>
      <c r="C248" s="185" t="s">
        <v>78</v>
      </c>
      <c r="D248" s="185" t="s">
        <v>5876</v>
      </c>
      <c r="E248" s="185" t="s">
        <v>7165</v>
      </c>
      <c r="F248" s="185" t="s">
        <v>5877</v>
      </c>
      <c r="G248" s="185" t="s">
        <v>7166</v>
      </c>
      <c r="H248" s="185" t="s">
        <v>5878</v>
      </c>
      <c r="I248" s="185" t="s">
        <v>6659</v>
      </c>
      <c r="J248" s="185" t="s">
        <v>5879</v>
      </c>
      <c r="K248" s="185" t="s">
        <v>5881</v>
      </c>
      <c r="L248" s="185" t="s">
        <v>49</v>
      </c>
      <c r="M248" s="185" t="s">
        <v>5883</v>
      </c>
      <c r="N248" s="186" t="s">
        <v>5882</v>
      </c>
      <c r="O248" s="185" t="s">
        <v>5880</v>
      </c>
      <c r="P248" s="187">
        <v>0</v>
      </c>
      <c r="Q248" s="185">
        <v>93401</v>
      </c>
      <c r="R248" s="185" t="s">
        <v>7251</v>
      </c>
      <c r="S248" s="188">
        <v>37970</v>
      </c>
      <c r="T248" s="185">
        <v>6100</v>
      </c>
      <c r="U248" s="185" t="s">
        <v>8727</v>
      </c>
      <c r="V248" s="191">
        <v>16602120</v>
      </c>
      <c r="W248" s="191">
        <v>56323080</v>
      </c>
      <c r="X248" s="195">
        <v>44347</v>
      </c>
      <c r="Y248" s="188" t="s">
        <v>7732</v>
      </c>
      <c r="Z248" s="187" t="s">
        <v>7733</v>
      </c>
      <c r="AA248" s="187" t="s">
        <v>7822</v>
      </c>
      <c r="AB248" s="11"/>
    </row>
    <row r="249" spans="1:28" ht="24.75" customHeight="1" x14ac:dyDescent="0.2">
      <c r="A249" s="183" t="s">
        <v>5875</v>
      </c>
      <c r="B249" s="184">
        <v>700124509</v>
      </c>
      <c r="C249" s="185" t="s">
        <v>78</v>
      </c>
      <c r="D249" s="185" t="s">
        <v>5876</v>
      </c>
      <c r="E249" s="185" t="s">
        <v>7165</v>
      </c>
      <c r="F249" s="185" t="s">
        <v>5877</v>
      </c>
      <c r="G249" s="185" t="s">
        <v>7166</v>
      </c>
      <c r="H249" s="185" t="s">
        <v>5878</v>
      </c>
      <c r="I249" s="185" t="s">
        <v>6659</v>
      </c>
      <c r="J249" s="185" t="s">
        <v>5879</v>
      </c>
      <c r="K249" s="185" t="s">
        <v>5881</v>
      </c>
      <c r="L249" s="185" t="s">
        <v>49</v>
      </c>
      <c r="M249" s="185" t="s">
        <v>5883</v>
      </c>
      <c r="N249" s="186" t="s">
        <v>5882</v>
      </c>
      <c r="O249" s="185" t="s">
        <v>5880</v>
      </c>
      <c r="P249" s="187">
        <v>0</v>
      </c>
      <c r="Q249" s="185">
        <v>93401</v>
      </c>
      <c r="R249" s="185" t="s">
        <v>7251</v>
      </c>
      <c r="S249" s="188">
        <v>37970</v>
      </c>
      <c r="T249" s="185">
        <v>6100</v>
      </c>
      <c r="U249" s="185" t="s">
        <v>8727</v>
      </c>
      <c r="V249" s="191">
        <v>6206400</v>
      </c>
      <c r="W249" s="191">
        <v>31032000</v>
      </c>
      <c r="X249" s="195">
        <v>44347</v>
      </c>
      <c r="Y249" s="188" t="s">
        <v>7732</v>
      </c>
      <c r="Z249" s="187" t="s">
        <v>7733</v>
      </c>
      <c r="AA249" s="187" t="s">
        <v>7860</v>
      </c>
      <c r="AB249" s="11"/>
    </row>
    <row r="250" spans="1:28" ht="24.75" customHeight="1" x14ac:dyDescent="0.2">
      <c r="A250" s="183" t="s">
        <v>5875</v>
      </c>
      <c r="B250" s="184">
        <v>700124509</v>
      </c>
      <c r="C250" s="185" t="s">
        <v>78</v>
      </c>
      <c r="D250" s="185" t="s">
        <v>5876</v>
      </c>
      <c r="E250" s="185" t="s">
        <v>7165</v>
      </c>
      <c r="F250" s="185" t="s">
        <v>5877</v>
      </c>
      <c r="G250" s="185" t="s">
        <v>7166</v>
      </c>
      <c r="H250" s="185" t="s">
        <v>5878</v>
      </c>
      <c r="I250" s="185" t="s">
        <v>6659</v>
      </c>
      <c r="J250" s="185" t="s">
        <v>5879</v>
      </c>
      <c r="K250" s="185" t="s">
        <v>5881</v>
      </c>
      <c r="L250" s="185" t="s">
        <v>49</v>
      </c>
      <c r="M250" s="185" t="s">
        <v>5883</v>
      </c>
      <c r="N250" s="186" t="s">
        <v>5882</v>
      </c>
      <c r="O250" s="185" t="s">
        <v>5880</v>
      </c>
      <c r="P250" s="187">
        <v>0</v>
      </c>
      <c r="Q250" s="185">
        <v>93401</v>
      </c>
      <c r="R250" s="185" t="s">
        <v>7251</v>
      </c>
      <c r="S250" s="188">
        <v>37970</v>
      </c>
      <c r="T250" s="185">
        <v>6100</v>
      </c>
      <c r="U250" s="185" t="s">
        <v>8727</v>
      </c>
      <c r="V250" s="191">
        <v>19550160</v>
      </c>
      <c r="W250" s="191">
        <v>62994960</v>
      </c>
      <c r="X250" s="195">
        <v>44347</v>
      </c>
      <c r="Y250" s="188" t="s">
        <v>7732</v>
      </c>
      <c r="Z250" s="187" t="s">
        <v>7733</v>
      </c>
      <c r="AA250" s="187" t="s">
        <v>6414</v>
      </c>
      <c r="AB250" s="11"/>
    </row>
    <row r="251" spans="1:28" ht="24.75" customHeight="1" x14ac:dyDescent="0.2">
      <c r="A251" s="183" t="s">
        <v>5875</v>
      </c>
      <c r="B251" s="184">
        <v>700124509</v>
      </c>
      <c r="C251" s="185" t="s">
        <v>78</v>
      </c>
      <c r="D251" s="185" t="s">
        <v>5876</v>
      </c>
      <c r="E251" s="185" t="s">
        <v>7165</v>
      </c>
      <c r="F251" s="185" t="s">
        <v>5877</v>
      </c>
      <c r="G251" s="185" t="s">
        <v>7166</v>
      </c>
      <c r="H251" s="185" t="s">
        <v>5878</v>
      </c>
      <c r="I251" s="185" t="s">
        <v>6659</v>
      </c>
      <c r="J251" s="185" t="s">
        <v>5879</v>
      </c>
      <c r="K251" s="185" t="s">
        <v>5881</v>
      </c>
      <c r="L251" s="185" t="s">
        <v>49</v>
      </c>
      <c r="M251" s="185" t="s">
        <v>5883</v>
      </c>
      <c r="N251" s="186" t="s">
        <v>5882</v>
      </c>
      <c r="O251" s="185" t="s">
        <v>5880</v>
      </c>
      <c r="P251" s="187">
        <v>0</v>
      </c>
      <c r="Q251" s="185">
        <v>93401</v>
      </c>
      <c r="R251" s="185" t="s">
        <v>7251</v>
      </c>
      <c r="S251" s="188">
        <v>37970</v>
      </c>
      <c r="T251" s="185">
        <v>6100</v>
      </c>
      <c r="U251" s="185" t="s">
        <v>8727</v>
      </c>
      <c r="V251" s="191">
        <v>35457163</v>
      </c>
      <c r="W251" s="191">
        <v>153687672</v>
      </c>
      <c r="X251" s="195">
        <v>44347</v>
      </c>
      <c r="Y251" s="188" t="s">
        <v>7732</v>
      </c>
      <c r="Z251" s="187" t="s">
        <v>7733</v>
      </c>
      <c r="AA251" s="187" t="s">
        <v>7818</v>
      </c>
      <c r="AB251" s="11"/>
    </row>
    <row r="252" spans="1:28" ht="24.75" customHeight="1" x14ac:dyDescent="0.2">
      <c r="A252" s="183" t="s">
        <v>5875</v>
      </c>
      <c r="B252" s="184">
        <v>700124509</v>
      </c>
      <c r="C252" s="185" t="s">
        <v>78</v>
      </c>
      <c r="D252" s="185" t="s">
        <v>5876</v>
      </c>
      <c r="E252" s="185" t="s">
        <v>7165</v>
      </c>
      <c r="F252" s="185" t="s">
        <v>5877</v>
      </c>
      <c r="G252" s="185" t="s">
        <v>7166</v>
      </c>
      <c r="H252" s="185" t="s">
        <v>5878</v>
      </c>
      <c r="I252" s="185" t="s">
        <v>6659</v>
      </c>
      <c r="J252" s="185" t="s">
        <v>5879</v>
      </c>
      <c r="K252" s="185" t="s">
        <v>5881</v>
      </c>
      <c r="L252" s="185" t="s">
        <v>49</v>
      </c>
      <c r="M252" s="185" t="s">
        <v>5883</v>
      </c>
      <c r="N252" s="186" t="s">
        <v>5882</v>
      </c>
      <c r="O252" s="185" t="s">
        <v>5880</v>
      </c>
      <c r="P252" s="187">
        <v>0</v>
      </c>
      <c r="Q252" s="185">
        <v>93401</v>
      </c>
      <c r="R252" s="185" t="s">
        <v>7251</v>
      </c>
      <c r="S252" s="188">
        <v>37970</v>
      </c>
      <c r="T252" s="185">
        <v>6100</v>
      </c>
      <c r="U252" s="185" t="s">
        <v>8727</v>
      </c>
      <c r="V252" s="191">
        <v>4021127</v>
      </c>
      <c r="W252" s="191">
        <v>20288413</v>
      </c>
      <c r="X252" s="195">
        <v>44347</v>
      </c>
      <c r="Y252" s="188" t="s">
        <v>7732</v>
      </c>
      <c r="Z252" s="187" t="s">
        <v>7733</v>
      </c>
      <c r="AA252" s="187" t="s">
        <v>195</v>
      </c>
      <c r="AB252" s="11"/>
    </row>
    <row r="253" spans="1:28" ht="24.75" customHeight="1" x14ac:dyDescent="0.2">
      <c r="A253" s="183" t="s">
        <v>5884</v>
      </c>
      <c r="B253" s="184">
        <v>702758009</v>
      </c>
      <c r="C253" s="185" t="s">
        <v>78</v>
      </c>
      <c r="D253" s="185" t="s">
        <v>5885</v>
      </c>
      <c r="E253" s="185" t="s">
        <v>7613</v>
      </c>
      <c r="F253" s="185" t="s">
        <v>5886</v>
      </c>
      <c r="G253" s="185" t="s">
        <v>7614</v>
      </c>
      <c r="H253" s="185" t="s">
        <v>7615</v>
      </c>
      <c r="I253" s="185" t="s">
        <v>7616</v>
      </c>
      <c r="J253" s="185" t="s">
        <v>7617</v>
      </c>
      <c r="K253" s="185" t="s">
        <v>5887</v>
      </c>
      <c r="L253" s="185" t="s">
        <v>6111</v>
      </c>
      <c r="M253" s="185" t="s">
        <v>5889</v>
      </c>
      <c r="N253" s="186" t="s">
        <v>5888</v>
      </c>
      <c r="O253" s="185" t="s">
        <v>7628</v>
      </c>
      <c r="P253" s="187">
        <v>0</v>
      </c>
      <c r="Q253" s="185">
        <v>93401</v>
      </c>
      <c r="R253" s="185" t="s">
        <v>7577</v>
      </c>
      <c r="S253" s="188">
        <v>37970</v>
      </c>
      <c r="T253" s="185">
        <v>6150</v>
      </c>
      <c r="U253" s="185"/>
      <c r="V253" s="191">
        <v>22924881</v>
      </c>
      <c r="W253" s="191">
        <v>173019243</v>
      </c>
      <c r="X253" s="195">
        <v>44347</v>
      </c>
      <c r="Y253" s="188" t="s">
        <v>7732</v>
      </c>
      <c r="Z253" s="187" t="s">
        <v>7733</v>
      </c>
      <c r="AA253" s="187" t="s">
        <v>7791</v>
      </c>
      <c r="AB253" s="11"/>
    </row>
    <row r="254" spans="1:28" ht="24.75" customHeight="1" x14ac:dyDescent="0.2">
      <c r="A254" s="183" t="s">
        <v>1182</v>
      </c>
      <c r="B254" s="184">
        <v>714506005</v>
      </c>
      <c r="C254" s="185" t="s">
        <v>78</v>
      </c>
      <c r="D254" s="185" t="s">
        <v>1183</v>
      </c>
      <c r="E254" s="185" t="s">
        <v>7372</v>
      </c>
      <c r="F254" s="185" t="s">
        <v>1184</v>
      </c>
      <c r="G254" s="185" t="s">
        <v>7373</v>
      </c>
      <c r="H254" s="185" t="s">
        <v>1185</v>
      </c>
      <c r="I254" s="185" t="s">
        <v>7374</v>
      </c>
      <c r="J254" s="185" t="s">
        <v>6609</v>
      </c>
      <c r="K254" s="185" t="s">
        <v>6807</v>
      </c>
      <c r="L254" s="185" t="s">
        <v>6105</v>
      </c>
      <c r="M254" s="185" t="s">
        <v>1186</v>
      </c>
      <c r="N254" s="186" t="s">
        <v>6607</v>
      </c>
      <c r="O254" s="185" t="s">
        <v>6608</v>
      </c>
      <c r="P254" s="187">
        <v>0</v>
      </c>
      <c r="Q254" s="185">
        <v>93401</v>
      </c>
      <c r="R254" s="185" t="s">
        <v>7349</v>
      </c>
      <c r="S254" s="188">
        <v>37970</v>
      </c>
      <c r="T254" s="185">
        <v>6400</v>
      </c>
      <c r="U254" s="185"/>
      <c r="V254" s="191">
        <v>19436583</v>
      </c>
      <c r="W254" s="191">
        <v>86939363</v>
      </c>
      <c r="X254" s="195">
        <v>44347</v>
      </c>
      <c r="Y254" s="188" t="s">
        <v>7732</v>
      </c>
      <c r="Z254" s="187" t="s">
        <v>7733</v>
      </c>
      <c r="AA254" s="187" t="s">
        <v>7862</v>
      </c>
      <c r="AB254" s="11"/>
    </row>
    <row r="255" spans="1:28" ht="24.75" customHeight="1" x14ac:dyDescent="0.2">
      <c r="A255" s="183" t="s">
        <v>1210</v>
      </c>
      <c r="B255" s="184">
        <v>709836005</v>
      </c>
      <c r="C255" s="185" t="s">
        <v>78</v>
      </c>
      <c r="D255" s="185" t="s">
        <v>1211</v>
      </c>
      <c r="E255" s="185" t="s">
        <v>6204</v>
      </c>
      <c r="F255" s="185" t="s">
        <v>1212</v>
      </c>
      <c r="G255" s="185" t="s">
        <v>7528</v>
      </c>
      <c r="H255" s="185" t="s">
        <v>1213</v>
      </c>
      <c r="I255" s="185" t="s">
        <v>1214</v>
      </c>
      <c r="J255" s="185" t="s">
        <v>1215</v>
      </c>
      <c r="K255" s="185" t="s">
        <v>1216</v>
      </c>
      <c r="L255" s="185" t="s">
        <v>623</v>
      </c>
      <c r="M255" s="185" t="s">
        <v>804</v>
      </c>
      <c r="N255" s="186">
        <v>0</v>
      </c>
      <c r="O255" s="185">
        <v>0</v>
      </c>
      <c r="P255" s="187">
        <v>0</v>
      </c>
      <c r="Q255" s="185">
        <v>93401</v>
      </c>
      <c r="R255" s="185" t="s">
        <v>7548</v>
      </c>
      <c r="S255" s="188">
        <v>37970</v>
      </c>
      <c r="T255" s="185">
        <v>6410</v>
      </c>
      <c r="U255" s="185" t="s">
        <v>8537</v>
      </c>
      <c r="V255" s="191">
        <v>28114130</v>
      </c>
      <c r="W255" s="191">
        <v>127311608</v>
      </c>
      <c r="X255" s="195">
        <v>44347</v>
      </c>
      <c r="Y255" s="188" t="s">
        <v>7732</v>
      </c>
      <c r="Z255" s="187" t="s">
        <v>7733</v>
      </c>
      <c r="AA255" s="187" t="s">
        <v>7792</v>
      </c>
      <c r="AB255" s="11"/>
    </row>
    <row r="256" spans="1:28" ht="24.75" customHeight="1" x14ac:dyDescent="0.2">
      <c r="A256" s="183" t="s">
        <v>5712</v>
      </c>
      <c r="B256" s="184">
        <v>703130003</v>
      </c>
      <c r="C256" s="185" t="s">
        <v>136</v>
      </c>
      <c r="D256" s="185" t="s">
        <v>8720</v>
      </c>
      <c r="E256" s="185" t="s">
        <v>5702</v>
      </c>
      <c r="F256" s="185" t="s">
        <v>5703</v>
      </c>
      <c r="G256" s="185" t="s">
        <v>29</v>
      </c>
      <c r="H256" s="185">
        <v>0</v>
      </c>
      <c r="I256" s="185">
        <v>0</v>
      </c>
      <c r="J256" s="185" t="s">
        <v>8090</v>
      </c>
      <c r="K256" s="185" t="s">
        <v>5713</v>
      </c>
      <c r="L256" s="185" t="s">
        <v>623</v>
      </c>
      <c r="M256" s="185" t="s">
        <v>6170</v>
      </c>
      <c r="N256" s="186" t="s">
        <v>5714</v>
      </c>
      <c r="O256" s="185" t="s">
        <v>6872</v>
      </c>
      <c r="P256" s="187" t="s">
        <v>8091</v>
      </c>
      <c r="Q256" s="185" t="s">
        <v>5707</v>
      </c>
      <c r="R256" s="185" t="s">
        <v>6873</v>
      </c>
      <c r="S256" s="188">
        <v>37970</v>
      </c>
      <c r="T256" s="185">
        <v>6430</v>
      </c>
      <c r="U256" s="185" t="s">
        <v>8537</v>
      </c>
      <c r="V256" s="191">
        <v>64036256</v>
      </c>
      <c r="W256" s="191">
        <v>262894868</v>
      </c>
      <c r="X256" s="195">
        <v>44347</v>
      </c>
      <c r="Y256" s="188" t="s">
        <v>7732</v>
      </c>
      <c r="Z256" s="187" t="s">
        <v>7733</v>
      </c>
      <c r="AA256" s="187" t="s">
        <v>7863</v>
      </c>
      <c r="AB256" s="11"/>
    </row>
    <row r="257" spans="1:28" ht="24.75" customHeight="1" x14ac:dyDescent="0.2">
      <c r="A257" s="183" t="s">
        <v>5712</v>
      </c>
      <c r="B257" s="184">
        <v>703130003</v>
      </c>
      <c r="C257" s="185" t="s">
        <v>136</v>
      </c>
      <c r="D257" s="185" t="s">
        <v>8720</v>
      </c>
      <c r="E257" s="185" t="s">
        <v>5702</v>
      </c>
      <c r="F257" s="185" t="s">
        <v>5703</v>
      </c>
      <c r="G257" s="185" t="s">
        <v>29</v>
      </c>
      <c r="H257" s="185">
        <v>0</v>
      </c>
      <c r="I257" s="185">
        <v>0</v>
      </c>
      <c r="J257" s="185" t="s">
        <v>8090</v>
      </c>
      <c r="K257" s="185" t="s">
        <v>5713</v>
      </c>
      <c r="L257" s="185" t="s">
        <v>623</v>
      </c>
      <c r="M257" s="185" t="s">
        <v>6170</v>
      </c>
      <c r="N257" s="186" t="s">
        <v>5714</v>
      </c>
      <c r="O257" s="185" t="s">
        <v>6872</v>
      </c>
      <c r="P257" s="187" t="s">
        <v>8091</v>
      </c>
      <c r="Q257" s="185" t="s">
        <v>5707</v>
      </c>
      <c r="R257" s="185" t="s">
        <v>6873</v>
      </c>
      <c r="S257" s="188">
        <v>37970</v>
      </c>
      <c r="T257" s="185">
        <v>6430</v>
      </c>
      <c r="U257" s="185" t="s">
        <v>8537</v>
      </c>
      <c r="V257" s="191">
        <v>54001886</v>
      </c>
      <c r="W257" s="191">
        <v>189279016</v>
      </c>
      <c r="X257" s="195">
        <v>44347</v>
      </c>
      <c r="Y257" s="188" t="s">
        <v>7732</v>
      </c>
      <c r="Z257" s="187" t="s">
        <v>7733</v>
      </c>
      <c r="AA257" s="187" t="s">
        <v>7740</v>
      </c>
      <c r="AB257" s="11"/>
    </row>
    <row r="258" spans="1:28" ht="24.75" customHeight="1" x14ac:dyDescent="0.2">
      <c r="A258" s="183" t="s">
        <v>2367</v>
      </c>
      <c r="B258" s="184">
        <v>716316009</v>
      </c>
      <c r="C258" s="185" t="s">
        <v>1568</v>
      </c>
      <c r="D258" s="185" t="s">
        <v>2368</v>
      </c>
      <c r="E258" s="185" t="s">
        <v>6978</v>
      </c>
      <c r="F258" s="185" t="s">
        <v>2369</v>
      </c>
      <c r="G258" s="185" t="s">
        <v>6981</v>
      </c>
      <c r="H258" s="185" t="s">
        <v>2370</v>
      </c>
      <c r="I258" s="185" t="s">
        <v>6982</v>
      </c>
      <c r="J258" s="185" t="s">
        <v>2371</v>
      </c>
      <c r="K258" s="185" t="s">
        <v>6979</v>
      </c>
      <c r="L258" s="185" t="s">
        <v>49</v>
      </c>
      <c r="M258" s="185" t="s">
        <v>723</v>
      </c>
      <c r="N258" s="186" t="s">
        <v>6980</v>
      </c>
      <c r="O258" s="185" t="s">
        <v>4939</v>
      </c>
      <c r="P258" s="187">
        <v>0</v>
      </c>
      <c r="Q258" s="185">
        <v>93401</v>
      </c>
      <c r="R258" s="185" t="s">
        <v>7172</v>
      </c>
      <c r="S258" s="188">
        <v>37970</v>
      </c>
      <c r="T258" s="185">
        <v>6470</v>
      </c>
      <c r="U258" s="185" t="s">
        <v>8537</v>
      </c>
      <c r="V258" s="191">
        <v>53871552</v>
      </c>
      <c r="W258" s="191">
        <v>139649172</v>
      </c>
      <c r="X258" s="195">
        <v>44347</v>
      </c>
      <c r="Y258" s="188" t="s">
        <v>7732</v>
      </c>
      <c r="Z258" s="187" t="s">
        <v>7733</v>
      </c>
      <c r="AA258" s="187" t="s">
        <v>7748</v>
      </c>
      <c r="AB258" s="11"/>
    </row>
    <row r="259" spans="1:28" ht="24.75" customHeight="1" x14ac:dyDescent="0.2">
      <c r="A259" s="183" t="s">
        <v>2367</v>
      </c>
      <c r="B259" s="184">
        <v>716316009</v>
      </c>
      <c r="C259" s="185" t="s">
        <v>1568</v>
      </c>
      <c r="D259" s="185" t="s">
        <v>2368</v>
      </c>
      <c r="E259" s="185" t="s">
        <v>6978</v>
      </c>
      <c r="F259" s="185" t="s">
        <v>2369</v>
      </c>
      <c r="G259" s="185" t="s">
        <v>6981</v>
      </c>
      <c r="H259" s="185" t="s">
        <v>2370</v>
      </c>
      <c r="I259" s="185" t="s">
        <v>6982</v>
      </c>
      <c r="J259" s="185" t="s">
        <v>2371</v>
      </c>
      <c r="K259" s="185" t="s">
        <v>6979</v>
      </c>
      <c r="L259" s="185" t="s">
        <v>49</v>
      </c>
      <c r="M259" s="185" t="s">
        <v>723</v>
      </c>
      <c r="N259" s="186" t="s">
        <v>6980</v>
      </c>
      <c r="O259" s="185" t="s">
        <v>4939</v>
      </c>
      <c r="P259" s="187">
        <v>0</v>
      </c>
      <c r="Q259" s="185">
        <v>93401</v>
      </c>
      <c r="R259" s="185" t="s">
        <v>7172</v>
      </c>
      <c r="S259" s="188">
        <v>37970</v>
      </c>
      <c r="T259" s="185">
        <v>6470</v>
      </c>
      <c r="U259" s="185" t="s">
        <v>8537</v>
      </c>
      <c r="V259" s="191">
        <v>101011228</v>
      </c>
      <c r="W259" s="191">
        <v>316610185</v>
      </c>
      <c r="X259" s="195">
        <v>44347</v>
      </c>
      <c r="Y259" s="188" t="s">
        <v>7732</v>
      </c>
      <c r="Z259" s="187" t="s">
        <v>7733</v>
      </c>
      <c r="AA259" s="187" t="s">
        <v>7795</v>
      </c>
      <c r="AB259" s="11"/>
    </row>
    <row r="260" spans="1:28" ht="24.75" customHeight="1" x14ac:dyDescent="0.2">
      <c r="A260" s="183" t="s">
        <v>2367</v>
      </c>
      <c r="B260" s="184">
        <v>716316009</v>
      </c>
      <c r="C260" s="185" t="s">
        <v>1568</v>
      </c>
      <c r="D260" s="185" t="s">
        <v>2368</v>
      </c>
      <c r="E260" s="185" t="s">
        <v>6978</v>
      </c>
      <c r="F260" s="185" t="s">
        <v>2369</v>
      </c>
      <c r="G260" s="185" t="s">
        <v>6981</v>
      </c>
      <c r="H260" s="185" t="s">
        <v>2370</v>
      </c>
      <c r="I260" s="185" t="s">
        <v>6982</v>
      </c>
      <c r="J260" s="185" t="s">
        <v>2371</v>
      </c>
      <c r="K260" s="185" t="s">
        <v>6979</v>
      </c>
      <c r="L260" s="185" t="s">
        <v>49</v>
      </c>
      <c r="M260" s="185" t="s">
        <v>723</v>
      </c>
      <c r="N260" s="186" t="s">
        <v>6980</v>
      </c>
      <c r="O260" s="185" t="s">
        <v>4939</v>
      </c>
      <c r="P260" s="187">
        <v>0</v>
      </c>
      <c r="Q260" s="185">
        <v>93401</v>
      </c>
      <c r="R260" s="185" t="s">
        <v>7172</v>
      </c>
      <c r="S260" s="188">
        <v>37970</v>
      </c>
      <c r="T260" s="185">
        <v>6470</v>
      </c>
      <c r="U260" s="185" t="s">
        <v>8537</v>
      </c>
      <c r="V260" s="191">
        <v>15536171</v>
      </c>
      <c r="W260" s="191">
        <v>74939176</v>
      </c>
      <c r="X260" s="195">
        <v>44347</v>
      </c>
      <c r="Y260" s="188" t="s">
        <v>7732</v>
      </c>
      <c r="Z260" s="187" t="s">
        <v>7733</v>
      </c>
      <c r="AA260" s="187" t="s">
        <v>7766</v>
      </c>
      <c r="AB260" s="11"/>
    </row>
    <row r="261" spans="1:28" ht="24.75" customHeight="1" x14ac:dyDescent="0.2">
      <c r="A261" s="183" t="s">
        <v>2367</v>
      </c>
      <c r="B261" s="184">
        <v>716316009</v>
      </c>
      <c r="C261" s="185" t="s">
        <v>1568</v>
      </c>
      <c r="D261" s="185" t="s">
        <v>2368</v>
      </c>
      <c r="E261" s="185" t="s">
        <v>6978</v>
      </c>
      <c r="F261" s="185" t="s">
        <v>2369</v>
      </c>
      <c r="G261" s="185" t="s">
        <v>6981</v>
      </c>
      <c r="H261" s="185" t="s">
        <v>2370</v>
      </c>
      <c r="I261" s="185" t="s">
        <v>6982</v>
      </c>
      <c r="J261" s="185" t="s">
        <v>2371</v>
      </c>
      <c r="K261" s="185" t="s">
        <v>6979</v>
      </c>
      <c r="L261" s="185" t="s">
        <v>49</v>
      </c>
      <c r="M261" s="185" t="s">
        <v>723</v>
      </c>
      <c r="N261" s="186" t="s">
        <v>6980</v>
      </c>
      <c r="O261" s="185" t="s">
        <v>4939</v>
      </c>
      <c r="P261" s="187">
        <v>0</v>
      </c>
      <c r="Q261" s="185">
        <v>93401</v>
      </c>
      <c r="R261" s="185" t="s">
        <v>7172</v>
      </c>
      <c r="S261" s="188">
        <v>37970</v>
      </c>
      <c r="T261" s="185">
        <v>6470</v>
      </c>
      <c r="U261" s="185" t="s">
        <v>8537</v>
      </c>
      <c r="V261" s="191">
        <v>50688186</v>
      </c>
      <c r="W261" s="191">
        <v>256144679</v>
      </c>
      <c r="X261" s="195">
        <v>44347</v>
      </c>
      <c r="Y261" s="188" t="s">
        <v>7732</v>
      </c>
      <c r="Z261" s="187" t="s">
        <v>7733</v>
      </c>
      <c r="AA261" s="187" t="s">
        <v>247</v>
      </c>
      <c r="AB261" s="11"/>
    </row>
    <row r="262" spans="1:28" ht="24.75" customHeight="1" x14ac:dyDescent="0.2">
      <c r="A262" s="183" t="s">
        <v>2367</v>
      </c>
      <c r="B262" s="184">
        <v>716316009</v>
      </c>
      <c r="C262" s="185" t="s">
        <v>1568</v>
      </c>
      <c r="D262" s="185" t="s">
        <v>2368</v>
      </c>
      <c r="E262" s="185" t="s">
        <v>6978</v>
      </c>
      <c r="F262" s="185" t="s">
        <v>2369</v>
      </c>
      <c r="G262" s="185" t="s">
        <v>6981</v>
      </c>
      <c r="H262" s="185" t="s">
        <v>2370</v>
      </c>
      <c r="I262" s="185" t="s">
        <v>6982</v>
      </c>
      <c r="J262" s="185" t="s">
        <v>2371</v>
      </c>
      <c r="K262" s="185" t="s">
        <v>6979</v>
      </c>
      <c r="L262" s="185" t="s">
        <v>49</v>
      </c>
      <c r="M262" s="185" t="s">
        <v>723</v>
      </c>
      <c r="N262" s="186" t="s">
        <v>6980</v>
      </c>
      <c r="O262" s="185" t="s">
        <v>4939</v>
      </c>
      <c r="P262" s="187">
        <v>0</v>
      </c>
      <c r="Q262" s="185">
        <v>93401</v>
      </c>
      <c r="R262" s="185" t="s">
        <v>7172</v>
      </c>
      <c r="S262" s="188">
        <v>37970</v>
      </c>
      <c r="T262" s="185">
        <v>6470</v>
      </c>
      <c r="U262" s="185" t="s">
        <v>8537</v>
      </c>
      <c r="V262" s="191">
        <v>32066400</v>
      </c>
      <c r="W262" s="191">
        <v>111110076</v>
      </c>
      <c r="X262" s="195">
        <v>44347</v>
      </c>
      <c r="Y262" s="188" t="s">
        <v>7732</v>
      </c>
      <c r="Z262" s="187" t="s">
        <v>7733</v>
      </c>
      <c r="AA262" s="187" t="s">
        <v>7831</v>
      </c>
      <c r="AB262" s="11"/>
    </row>
    <row r="263" spans="1:28" ht="24.75" customHeight="1" x14ac:dyDescent="0.2">
      <c r="A263" s="183" t="s">
        <v>2367</v>
      </c>
      <c r="B263" s="184">
        <v>716316009</v>
      </c>
      <c r="C263" s="185" t="s">
        <v>1568</v>
      </c>
      <c r="D263" s="185" t="s">
        <v>2368</v>
      </c>
      <c r="E263" s="185" t="s">
        <v>6978</v>
      </c>
      <c r="F263" s="185" t="s">
        <v>2369</v>
      </c>
      <c r="G263" s="185" t="s">
        <v>6981</v>
      </c>
      <c r="H263" s="185" t="s">
        <v>2370</v>
      </c>
      <c r="I263" s="185" t="s">
        <v>6982</v>
      </c>
      <c r="J263" s="185" t="s">
        <v>2371</v>
      </c>
      <c r="K263" s="185" t="s">
        <v>6979</v>
      </c>
      <c r="L263" s="185" t="s">
        <v>49</v>
      </c>
      <c r="M263" s="185" t="s">
        <v>723</v>
      </c>
      <c r="N263" s="186" t="s">
        <v>6980</v>
      </c>
      <c r="O263" s="185" t="s">
        <v>4939</v>
      </c>
      <c r="P263" s="187">
        <v>0</v>
      </c>
      <c r="Q263" s="185">
        <v>93401</v>
      </c>
      <c r="R263" s="185" t="s">
        <v>7172</v>
      </c>
      <c r="S263" s="188">
        <v>37970</v>
      </c>
      <c r="T263" s="185">
        <v>6470</v>
      </c>
      <c r="U263" s="185" t="s">
        <v>8537</v>
      </c>
      <c r="V263" s="191">
        <v>119478372</v>
      </c>
      <c r="W263" s="191">
        <v>312634470</v>
      </c>
      <c r="X263" s="195">
        <v>44347</v>
      </c>
      <c r="Y263" s="188" t="s">
        <v>7732</v>
      </c>
      <c r="Z263" s="187" t="s">
        <v>7733</v>
      </c>
      <c r="AA263" s="187" t="s">
        <v>7774</v>
      </c>
      <c r="AB263" s="11"/>
    </row>
    <row r="264" spans="1:28" ht="24.75" customHeight="1" x14ac:dyDescent="0.2">
      <c r="A264" s="183" t="s">
        <v>2367</v>
      </c>
      <c r="B264" s="184">
        <v>716316009</v>
      </c>
      <c r="C264" s="185" t="s">
        <v>1568</v>
      </c>
      <c r="D264" s="185" t="s">
        <v>2368</v>
      </c>
      <c r="E264" s="185" t="s">
        <v>6978</v>
      </c>
      <c r="F264" s="185" t="s">
        <v>2369</v>
      </c>
      <c r="G264" s="185" t="s">
        <v>6981</v>
      </c>
      <c r="H264" s="185" t="s">
        <v>2370</v>
      </c>
      <c r="I264" s="185" t="s">
        <v>6982</v>
      </c>
      <c r="J264" s="185" t="s">
        <v>2371</v>
      </c>
      <c r="K264" s="185" t="s">
        <v>6979</v>
      </c>
      <c r="L264" s="185" t="s">
        <v>49</v>
      </c>
      <c r="M264" s="185" t="s">
        <v>723</v>
      </c>
      <c r="N264" s="186" t="s">
        <v>6980</v>
      </c>
      <c r="O264" s="185" t="s">
        <v>4939</v>
      </c>
      <c r="P264" s="187">
        <v>0</v>
      </c>
      <c r="Q264" s="185">
        <v>93401</v>
      </c>
      <c r="R264" s="185" t="s">
        <v>7172</v>
      </c>
      <c r="S264" s="188">
        <v>37970</v>
      </c>
      <c r="T264" s="185">
        <v>6470</v>
      </c>
      <c r="U264" s="185" t="s">
        <v>8537</v>
      </c>
      <c r="V264" s="191">
        <v>17662188</v>
      </c>
      <c r="W264" s="191">
        <v>72349443</v>
      </c>
      <c r="X264" s="195">
        <v>44347</v>
      </c>
      <c r="Y264" s="188" t="s">
        <v>7732</v>
      </c>
      <c r="Z264" s="187" t="s">
        <v>7733</v>
      </c>
      <c r="AA264" s="187" t="s">
        <v>7864</v>
      </c>
      <c r="AB264" s="11"/>
    </row>
    <row r="265" spans="1:28" ht="24.75" customHeight="1" x14ac:dyDescent="0.2">
      <c r="A265" s="183" t="s">
        <v>2367</v>
      </c>
      <c r="B265" s="184">
        <v>716316009</v>
      </c>
      <c r="C265" s="185" t="s">
        <v>1568</v>
      </c>
      <c r="D265" s="185" t="s">
        <v>2368</v>
      </c>
      <c r="E265" s="185" t="s">
        <v>6978</v>
      </c>
      <c r="F265" s="185" t="s">
        <v>2369</v>
      </c>
      <c r="G265" s="185" t="s">
        <v>6981</v>
      </c>
      <c r="H265" s="185" t="s">
        <v>2370</v>
      </c>
      <c r="I265" s="185" t="s">
        <v>6982</v>
      </c>
      <c r="J265" s="185" t="s">
        <v>2371</v>
      </c>
      <c r="K265" s="185" t="s">
        <v>6979</v>
      </c>
      <c r="L265" s="185" t="s">
        <v>49</v>
      </c>
      <c r="M265" s="185" t="s">
        <v>723</v>
      </c>
      <c r="N265" s="186" t="s">
        <v>6980</v>
      </c>
      <c r="O265" s="185" t="s">
        <v>4939</v>
      </c>
      <c r="P265" s="187">
        <v>0</v>
      </c>
      <c r="Q265" s="185">
        <v>93401</v>
      </c>
      <c r="R265" s="185" t="s">
        <v>7172</v>
      </c>
      <c r="S265" s="188">
        <v>37970</v>
      </c>
      <c r="T265" s="185">
        <v>6470</v>
      </c>
      <c r="U265" s="185" t="s">
        <v>8537</v>
      </c>
      <c r="V265" s="191">
        <v>127942350</v>
      </c>
      <c r="W265" s="191">
        <v>488027334</v>
      </c>
      <c r="X265" s="195">
        <v>44347</v>
      </c>
      <c r="Y265" s="188" t="s">
        <v>7732</v>
      </c>
      <c r="Z265" s="187" t="s">
        <v>7733</v>
      </c>
      <c r="AA265" s="187" t="s">
        <v>7780</v>
      </c>
      <c r="AB265" s="11"/>
    </row>
    <row r="266" spans="1:28" ht="24.75" customHeight="1" x14ac:dyDescent="0.2">
      <c r="A266" s="183" t="s">
        <v>2367</v>
      </c>
      <c r="B266" s="184">
        <v>716316009</v>
      </c>
      <c r="C266" s="185" t="s">
        <v>1568</v>
      </c>
      <c r="D266" s="185" t="s">
        <v>2368</v>
      </c>
      <c r="E266" s="185" t="s">
        <v>6978</v>
      </c>
      <c r="F266" s="185" t="s">
        <v>2369</v>
      </c>
      <c r="G266" s="185" t="s">
        <v>6981</v>
      </c>
      <c r="H266" s="185" t="s">
        <v>2370</v>
      </c>
      <c r="I266" s="185" t="s">
        <v>6982</v>
      </c>
      <c r="J266" s="185" t="s">
        <v>2371</v>
      </c>
      <c r="K266" s="185" t="s">
        <v>6979</v>
      </c>
      <c r="L266" s="185" t="s">
        <v>49</v>
      </c>
      <c r="M266" s="185" t="s">
        <v>723</v>
      </c>
      <c r="N266" s="186" t="s">
        <v>6980</v>
      </c>
      <c r="O266" s="185" t="s">
        <v>4939</v>
      </c>
      <c r="P266" s="187">
        <v>0</v>
      </c>
      <c r="Q266" s="185">
        <v>93401</v>
      </c>
      <c r="R266" s="185" t="s">
        <v>7172</v>
      </c>
      <c r="S266" s="188">
        <v>37970</v>
      </c>
      <c r="T266" s="185">
        <v>6470</v>
      </c>
      <c r="U266" s="185" t="s">
        <v>8537</v>
      </c>
      <c r="V266" s="191">
        <v>15524620</v>
      </c>
      <c r="W266" s="191">
        <v>78236153</v>
      </c>
      <c r="X266" s="195">
        <v>44347</v>
      </c>
      <c r="Y266" s="188" t="s">
        <v>7732</v>
      </c>
      <c r="Z266" s="187" t="s">
        <v>7733</v>
      </c>
      <c r="AA266" s="187" t="s">
        <v>7820</v>
      </c>
      <c r="AB266" s="11"/>
    </row>
    <row r="267" spans="1:28" ht="24.75" customHeight="1" x14ac:dyDescent="0.2">
      <c r="A267" s="183" t="s">
        <v>2367</v>
      </c>
      <c r="B267" s="184">
        <v>716316009</v>
      </c>
      <c r="C267" s="185" t="s">
        <v>1568</v>
      </c>
      <c r="D267" s="185" t="s">
        <v>2368</v>
      </c>
      <c r="E267" s="185" t="s">
        <v>6978</v>
      </c>
      <c r="F267" s="185" t="s">
        <v>2369</v>
      </c>
      <c r="G267" s="185" t="s">
        <v>6981</v>
      </c>
      <c r="H267" s="185" t="s">
        <v>2370</v>
      </c>
      <c r="I267" s="185" t="s">
        <v>6982</v>
      </c>
      <c r="J267" s="185" t="s">
        <v>2371</v>
      </c>
      <c r="K267" s="185" t="s">
        <v>6979</v>
      </c>
      <c r="L267" s="185" t="s">
        <v>49</v>
      </c>
      <c r="M267" s="185" t="s">
        <v>723</v>
      </c>
      <c r="N267" s="186" t="s">
        <v>6980</v>
      </c>
      <c r="O267" s="185" t="s">
        <v>4939</v>
      </c>
      <c r="P267" s="187">
        <v>0</v>
      </c>
      <c r="Q267" s="185">
        <v>93401</v>
      </c>
      <c r="R267" s="185" t="s">
        <v>7172</v>
      </c>
      <c r="S267" s="188">
        <v>37970</v>
      </c>
      <c r="T267" s="185">
        <v>6470</v>
      </c>
      <c r="U267" s="185" t="s">
        <v>8537</v>
      </c>
      <c r="V267" s="191">
        <v>54437886</v>
      </c>
      <c r="W267" s="191">
        <v>137642436</v>
      </c>
      <c r="X267" s="195">
        <v>44347</v>
      </c>
      <c r="Y267" s="188" t="s">
        <v>7732</v>
      </c>
      <c r="Z267" s="187" t="s">
        <v>7733</v>
      </c>
      <c r="AA267" s="187" t="s">
        <v>7821</v>
      </c>
      <c r="AB267" s="11"/>
    </row>
    <row r="268" spans="1:28" ht="24.75" customHeight="1" x14ac:dyDescent="0.2">
      <c r="A268" s="183" t="s">
        <v>2367</v>
      </c>
      <c r="B268" s="184">
        <v>716316009</v>
      </c>
      <c r="C268" s="185" t="s">
        <v>1568</v>
      </c>
      <c r="D268" s="185" t="s">
        <v>2368</v>
      </c>
      <c r="E268" s="185" t="s">
        <v>6978</v>
      </c>
      <c r="F268" s="185" t="s">
        <v>2369</v>
      </c>
      <c r="G268" s="185" t="s">
        <v>6981</v>
      </c>
      <c r="H268" s="185" t="s">
        <v>2370</v>
      </c>
      <c r="I268" s="185" t="s">
        <v>6982</v>
      </c>
      <c r="J268" s="185" t="s">
        <v>2371</v>
      </c>
      <c r="K268" s="185" t="s">
        <v>6979</v>
      </c>
      <c r="L268" s="185" t="s">
        <v>49</v>
      </c>
      <c r="M268" s="185" t="s">
        <v>723</v>
      </c>
      <c r="N268" s="186" t="s">
        <v>6980</v>
      </c>
      <c r="O268" s="185" t="s">
        <v>4939</v>
      </c>
      <c r="P268" s="187">
        <v>0</v>
      </c>
      <c r="Q268" s="185">
        <v>93401</v>
      </c>
      <c r="R268" s="185" t="s">
        <v>7172</v>
      </c>
      <c r="S268" s="188">
        <v>37970</v>
      </c>
      <c r="T268" s="185">
        <v>6470</v>
      </c>
      <c r="U268" s="185" t="s">
        <v>8537</v>
      </c>
      <c r="V268" s="191">
        <v>240077066</v>
      </c>
      <c r="W268" s="191">
        <v>428458822</v>
      </c>
      <c r="X268" s="195">
        <v>44347</v>
      </c>
      <c r="Y268" s="188" t="s">
        <v>7732</v>
      </c>
      <c r="Z268" s="187" t="s">
        <v>7733</v>
      </c>
      <c r="AA268" s="187" t="s">
        <v>7822</v>
      </c>
      <c r="AB268" s="11"/>
    </row>
    <row r="269" spans="1:28" ht="24.75" customHeight="1" x14ac:dyDescent="0.2">
      <c r="A269" s="183" t="s">
        <v>2367</v>
      </c>
      <c r="B269" s="184">
        <v>716316009</v>
      </c>
      <c r="C269" s="185" t="s">
        <v>1568</v>
      </c>
      <c r="D269" s="185" t="s">
        <v>2368</v>
      </c>
      <c r="E269" s="185" t="s">
        <v>6978</v>
      </c>
      <c r="F269" s="185" t="s">
        <v>2369</v>
      </c>
      <c r="G269" s="185" t="s">
        <v>6981</v>
      </c>
      <c r="H269" s="185" t="s">
        <v>2370</v>
      </c>
      <c r="I269" s="185" t="s">
        <v>6982</v>
      </c>
      <c r="J269" s="185" t="s">
        <v>2371</v>
      </c>
      <c r="K269" s="185" t="s">
        <v>6979</v>
      </c>
      <c r="L269" s="185" t="s">
        <v>49</v>
      </c>
      <c r="M269" s="185" t="s">
        <v>723</v>
      </c>
      <c r="N269" s="186" t="s">
        <v>6980</v>
      </c>
      <c r="O269" s="185" t="s">
        <v>4939</v>
      </c>
      <c r="P269" s="187">
        <v>0</v>
      </c>
      <c r="Q269" s="185">
        <v>93401</v>
      </c>
      <c r="R269" s="185" t="s">
        <v>7172</v>
      </c>
      <c r="S269" s="188">
        <v>37970</v>
      </c>
      <c r="T269" s="185">
        <v>6470</v>
      </c>
      <c r="U269" s="185" t="s">
        <v>8537</v>
      </c>
      <c r="V269" s="191">
        <v>25816038</v>
      </c>
      <c r="W269" s="191">
        <v>93072999</v>
      </c>
      <c r="X269" s="195">
        <v>44347</v>
      </c>
      <c r="Y269" s="188" t="s">
        <v>7732</v>
      </c>
      <c r="Z269" s="187" t="s">
        <v>7733</v>
      </c>
      <c r="AA269" s="187" t="s">
        <v>7787</v>
      </c>
      <c r="AB269" s="11"/>
    </row>
    <row r="270" spans="1:28" ht="24.75" customHeight="1" x14ac:dyDescent="0.2">
      <c r="A270" s="183" t="s">
        <v>2367</v>
      </c>
      <c r="B270" s="184">
        <v>716316009</v>
      </c>
      <c r="C270" s="185" t="s">
        <v>1568</v>
      </c>
      <c r="D270" s="185" t="s">
        <v>2368</v>
      </c>
      <c r="E270" s="185" t="s">
        <v>6978</v>
      </c>
      <c r="F270" s="185" t="s">
        <v>2369</v>
      </c>
      <c r="G270" s="185" t="s">
        <v>6981</v>
      </c>
      <c r="H270" s="185" t="s">
        <v>2370</v>
      </c>
      <c r="I270" s="185" t="s">
        <v>6982</v>
      </c>
      <c r="J270" s="185" t="s">
        <v>2371</v>
      </c>
      <c r="K270" s="185" t="s">
        <v>6979</v>
      </c>
      <c r="L270" s="185" t="s">
        <v>49</v>
      </c>
      <c r="M270" s="185" t="s">
        <v>723</v>
      </c>
      <c r="N270" s="186" t="s">
        <v>6980</v>
      </c>
      <c r="O270" s="185" t="s">
        <v>4939</v>
      </c>
      <c r="P270" s="187">
        <v>0</v>
      </c>
      <c r="Q270" s="185">
        <v>93401</v>
      </c>
      <c r="R270" s="185" t="s">
        <v>7172</v>
      </c>
      <c r="S270" s="188">
        <v>37970</v>
      </c>
      <c r="T270" s="185">
        <v>6470</v>
      </c>
      <c r="U270" s="185" t="s">
        <v>8537</v>
      </c>
      <c r="V270" s="191">
        <v>7786756</v>
      </c>
      <c r="W270" s="191">
        <v>38933782</v>
      </c>
      <c r="X270" s="195">
        <v>44347</v>
      </c>
      <c r="Y270" s="188" t="s">
        <v>7732</v>
      </c>
      <c r="Z270" s="187" t="s">
        <v>7733</v>
      </c>
      <c r="AA270" s="187" t="s">
        <v>7788</v>
      </c>
      <c r="AB270" s="11"/>
    </row>
    <row r="271" spans="1:28" ht="24.75" customHeight="1" x14ac:dyDescent="0.2">
      <c r="A271" s="183" t="s">
        <v>2367</v>
      </c>
      <c r="B271" s="184">
        <v>716316009</v>
      </c>
      <c r="C271" s="185" t="s">
        <v>1568</v>
      </c>
      <c r="D271" s="185" t="s">
        <v>2368</v>
      </c>
      <c r="E271" s="185" t="s">
        <v>6978</v>
      </c>
      <c r="F271" s="185" t="s">
        <v>2369</v>
      </c>
      <c r="G271" s="185" t="s">
        <v>6981</v>
      </c>
      <c r="H271" s="185" t="s">
        <v>2370</v>
      </c>
      <c r="I271" s="185" t="s">
        <v>6982</v>
      </c>
      <c r="J271" s="185" t="s">
        <v>2371</v>
      </c>
      <c r="K271" s="185" t="s">
        <v>6979</v>
      </c>
      <c r="L271" s="185" t="s">
        <v>49</v>
      </c>
      <c r="M271" s="185" t="s">
        <v>723</v>
      </c>
      <c r="N271" s="186" t="s">
        <v>6980</v>
      </c>
      <c r="O271" s="185" t="s">
        <v>4939</v>
      </c>
      <c r="P271" s="187">
        <v>0</v>
      </c>
      <c r="Q271" s="185">
        <v>93401</v>
      </c>
      <c r="R271" s="185" t="s">
        <v>7172</v>
      </c>
      <c r="S271" s="188">
        <v>37970</v>
      </c>
      <c r="T271" s="185">
        <v>6470</v>
      </c>
      <c r="U271" s="185" t="s">
        <v>8537</v>
      </c>
      <c r="V271" s="191">
        <v>9940584</v>
      </c>
      <c r="W271" s="191">
        <v>49221924</v>
      </c>
      <c r="X271" s="195">
        <v>44347</v>
      </c>
      <c r="Y271" s="188" t="s">
        <v>7732</v>
      </c>
      <c r="Z271" s="187" t="s">
        <v>7733</v>
      </c>
      <c r="AA271" s="187" t="s">
        <v>7835</v>
      </c>
      <c r="AB271" s="11"/>
    </row>
    <row r="272" spans="1:28" ht="24.75" customHeight="1" x14ac:dyDescent="0.2">
      <c r="A272" s="183" t="s">
        <v>2367</v>
      </c>
      <c r="B272" s="184">
        <v>716316009</v>
      </c>
      <c r="C272" s="185" t="s">
        <v>1568</v>
      </c>
      <c r="D272" s="185" t="s">
        <v>2368</v>
      </c>
      <c r="E272" s="185" t="s">
        <v>6978</v>
      </c>
      <c r="F272" s="185" t="s">
        <v>2369</v>
      </c>
      <c r="G272" s="185" t="s">
        <v>6981</v>
      </c>
      <c r="H272" s="185" t="s">
        <v>2370</v>
      </c>
      <c r="I272" s="185" t="s">
        <v>6982</v>
      </c>
      <c r="J272" s="185" t="s">
        <v>2371</v>
      </c>
      <c r="K272" s="185" t="s">
        <v>6979</v>
      </c>
      <c r="L272" s="185" t="s">
        <v>49</v>
      </c>
      <c r="M272" s="185" t="s">
        <v>723</v>
      </c>
      <c r="N272" s="186" t="s">
        <v>6980</v>
      </c>
      <c r="O272" s="185" t="s">
        <v>4939</v>
      </c>
      <c r="P272" s="187">
        <v>0</v>
      </c>
      <c r="Q272" s="185">
        <v>93401</v>
      </c>
      <c r="R272" s="185" t="s">
        <v>7172</v>
      </c>
      <c r="S272" s="188">
        <v>37970</v>
      </c>
      <c r="T272" s="185">
        <v>6470</v>
      </c>
      <c r="U272" s="185" t="s">
        <v>8537</v>
      </c>
      <c r="V272" s="191">
        <v>15231540</v>
      </c>
      <c r="W272" s="191">
        <v>67339440</v>
      </c>
      <c r="X272" s="195">
        <v>44347</v>
      </c>
      <c r="Y272" s="188" t="s">
        <v>7732</v>
      </c>
      <c r="Z272" s="187" t="s">
        <v>7733</v>
      </c>
      <c r="AA272" s="187" t="s">
        <v>7842</v>
      </c>
      <c r="AB272" s="11"/>
    </row>
    <row r="273" spans="1:28" ht="24.75" customHeight="1" x14ac:dyDescent="0.2">
      <c r="A273" s="183" t="s">
        <v>2367</v>
      </c>
      <c r="B273" s="184">
        <v>716316009</v>
      </c>
      <c r="C273" s="185" t="s">
        <v>1568</v>
      </c>
      <c r="D273" s="185" t="s">
        <v>2368</v>
      </c>
      <c r="E273" s="185" t="s">
        <v>6978</v>
      </c>
      <c r="F273" s="185" t="s">
        <v>2369</v>
      </c>
      <c r="G273" s="185" t="s">
        <v>6981</v>
      </c>
      <c r="H273" s="185" t="s">
        <v>2370</v>
      </c>
      <c r="I273" s="185" t="s">
        <v>6982</v>
      </c>
      <c r="J273" s="185" t="s">
        <v>2371</v>
      </c>
      <c r="K273" s="185" t="s">
        <v>6979</v>
      </c>
      <c r="L273" s="185" t="s">
        <v>49</v>
      </c>
      <c r="M273" s="185" t="s">
        <v>723</v>
      </c>
      <c r="N273" s="186" t="s">
        <v>6980</v>
      </c>
      <c r="O273" s="185" t="s">
        <v>4939</v>
      </c>
      <c r="P273" s="187">
        <v>0</v>
      </c>
      <c r="Q273" s="185">
        <v>93401</v>
      </c>
      <c r="R273" s="185" t="s">
        <v>7172</v>
      </c>
      <c r="S273" s="188">
        <v>37970</v>
      </c>
      <c r="T273" s="185">
        <v>6470</v>
      </c>
      <c r="U273" s="185" t="s">
        <v>8537</v>
      </c>
      <c r="V273" s="191">
        <v>64624140</v>
      </c>
      <c r="W273" s="191">
        <v>136110228</v>
      </c>
      <c r="X273" s="195">
        <v>44347</v>
      </c>
      <c r="Y273" s="188" t="s">
        <v>7732</v>
      </c>
      <c r="Z273" s="187" t="s">
        <v>7733</v>
      </c>
      <c r="AA273" s="187" t="s">
        <v>7789</v>
      </c>
      <c r="AB273" s="11"/>
    </row>
    <row r="274" spans="1:28" ht="24.75" customHeight="1" x14ac:dyDescent="0.2">
      <c r="A274" s="183" t="s">
        <v>2367</v>
      </c>
      <c r="B274" s="184">
        <v>716316009</v>
      </c>
      <c r="C274" s="185" t="s">
        <v>1568</v>
      </c>
      <c r="D274" s="185" t="s">
        <v>2368</v>
      </c>
      <c r="E274" s="185" t="s">
        <v>6978</v>
      </c>
      <c r="F274" s="185" t="s">
        <v>2369</v>
      </c>
      <c r="G274" s="185" t="s">
        <v>6981</v>
      </c>
      <c r="H274" s="185" t="s">
        <v>2370</v>
      </c>
      <c r="I274" s="185" t="s">
        <v>6982</v>
      </c>
      <c r="J274" s="185" t="s">
        <v>2371</v>
      </c>
      <c r="K274" s="185" t="s">
        <v>6979</v>
      </c>
      <c r="L274" s="185" t="s">
        <v>49</v>
      </c>
      <c r="M274" s="185" t="s">
        <v>723</v>
      </c>
      <c r="N274" s="186" t="s">
        <v>6980</v>
      </c>
      <c r="O274" s="185" t="s">
        <v>4939</v>
      </c>
      <c r="P274" s="187">
        <v>0</v>
      </c>
      <c r="Q274" s="185">
        <v>93401</v>
      </c>
      <c r="R274" s="185" t="s">
        <v>7172</v>
      </c>
      <c r="S274" s="188">
        <v>37970</v>
      </c>
      <c r="T274" s="185">
        <v>6470</v>
      </c>
      <c r="U274" s="185" t="s">
        <v>8537</v>
      </c>
      <c r="V274" s="191">
        <v>60908058</v>
      </c>
      <c r="W274" s="191">
        <v>191894130</v>
      </c>
      <c r="X274" s="195">
        <v>44347</v>
      </c>
      <c r="Y274" s="188" t="s">
        <v>7732</v>
      </c>
      <c r="Z274" s="187" t="s">
        <v>7733</v>
      </c>
      <c r="AA274" s="187" t="s">
        <v>7790</v>
      </c>
      <c r="AB274" s="11"/>
    </row>
    <row r="275" spans="1:28" ht="24.75" customHeight="1" x14ac:dyDescent="0.2">
      <c r="A275" s="183" t="s">
        <v>2367</v>
      </c>
      <c r="B275" s="184">
        <v>716316009</v>
      </c>
      <c r="C275" s="185" t="s">
        <v>1568</v>
      </c>
      <c r="D275" s="185" t="s">
        <v>2368</v>
      </c>
      <c r="E275" s="185" t="s">
        <v>6978</v>
      </c>
      <c r="F275" s="185" t="s">
        <v>2369</v>
      </c>
      <c r="G275" s="185" t="s">
        <v>6981</v>
      </c>
      <c r="H275" s="185" t="s">
        <v>2370</v>
      </c>
      <c r="I275" s="185" t="s">
        <v>6982</v>
      </c>
      <c r="J275" s="185" t="s">
        <v>2371</v>
      </c>
      <c r="K275" s="185" t="s">
        <v>6979</v>
      </c>
      <c r="L275" s="185" t="s">
        <v>49</v>
      </c>
      <c r="M275" s="185" t="s">
        <v>723</v>
      </c>
      <c r="N275" s="186" t="s">
        <v>6980</v>
      </c>
      <c r="O275" s="185" t="s">
        <v>4939</v>
      </c>
      <c r="P275" s="187">
        <v>0</v>
      </c>
      <c r="Q275" s="185">
        <v>93401</v>
      </c>
      <c r="R275" s="185" t="s">
        <v>7172</v>
      </c>
      <c r="S275" s="188">
        <v>37970</v>
      </c>
      <c r="T275" s="185">
        <v>6470</v>
      </c>
      <c r="U275" s="185" t="s">
        <v>8537</v>
      </c>
      <c r="V275" s="191">
        <v>56844106</v>
      </c>
      <c r="W275" s="191">
        <v>228852278</v>
      </c>
      <c r="X275" s="195">
        <v>44347</v>
      </c>
      <c r="Y275" s="188" t="s">
        <v>7732</v>
      </c>
      <c r="Z275" s="187" t="s">
        <v>7733</v>
      </c>
      <c r="AA275" s="187" t="s">
        <v>7759</v>
      </c>
      <c r="AB275" s="11"/>
    </row>
    <row r="276" spans="1:28" ht="24.75" customHeight="1" x14ac:dyDescent="0.2">
      <c r="A276" s="183" t="s">
        <v>2367</v>
      </c>
      <c r="B276" s="184">
        <v>716316009</v>
      </c>
      <c r="C276" s="185" t="s">
        <v>1568</v>
      </c>
      <c r="D276" s="185" t="s">
        <v>2368</v>
      </c>
      <c r="E276" s="185" t="s">
        <v>6978</v>
      </c>
      <c r="F276" s="185" t="s">
        <v>2369</v>
      </c>
      <c r="G276" s="185" t="s">
        <v>6981</v>
      </c>
      <c r="H276" s="185" t="s">
        <v>2370</v>
      </c>
      <c r="I276" s="185" t="s">
        <v>6982</v>
      </c>
      <c r="J276" s="185" t="s">
        <v>2371</v>
      </c>
      <c r="K276" s="185" t="s">
        <v>6979</v>
      </c>
      <c r="L276" s="185" t="s">
        <v>49</v>
      </c>
      <c r="M276" s="185" t="s">
        <v>723</v>
      </c>
      <c r="N276" s="186" t="s">
        <v>6980</v>
      </c>
      <c r="O276" s="185" t="s">
        <v>4939</v>
      </c>
      <c r="P276" s="187">
        <v>0</v>
      </c>
      <c r="Q276" s="185">
        <v>93401</v>
      </c>
      <c r="R276" s="185" t="s">
        <v>7172</v>
      </c>
      <c r="S276" s="188">
        <v>37970</v>
      </c>
      <c r="T276" s="185">
        <v>6470</v>
      </c>
      <c r="U276" s="185" t="s">
        <v>8537</v>
      </c>
      <c r="V276" s="191">
        <v>8016600</v>
      </c>
      <c r="W276" s="191">
        <v>37036692</v>
      </c>
      <c r="X276" s="195">
        <v>44347</v>
      </c>
      <c r="Y276" s="188" t="s">
        <v>7732</v>
      </c>
      <c r="Z276" s="187" t="s">
        <v>7733</v>
      </c>
      <c r="AA276" s="187" t="s">
        <v>7741</v>
      </c>
      <c r="AB276" s="11"/>
    </row>
    <row r="277" spans="1:28" ht="24.75" customHeight="1" x14ac:dyDescent="0.2">
      <c r="A277" s="183" t="s">
        <v>2350</v>
      </c>
      <c r="B277" s="184">
        <v>716569004</v>
      </c>
      <c r="C277" s="185" t="s">
        <v>1568</v>
      </c>
      <c r="D277" s="185" t="s">
        <v>2351</v>
      </c>
      <c r="E277" s="185" t="s">
        <v>7024</v>
      </c>
      <c r="F277" s="185" t="s">
        <v>2352</v>
      </c>
      <c r="G277" s="185" t="s">
        <v>6613</v>
      </c>
      <c r="H277" s="185" t="s">
        <v>2353</v>
      </c>
      <c r="I277" s="185" t="s">
        <v>7027</v>
      </c>
      <c r="J277" s="185" t="s">
        <v>2354</v>
      </c>
      <c r="K277" s="185" t="s">
        <v>2355</v>
      </c>
      <c r="L277" s="185" t="s">
        <v>49</v>
      </c>
      <c r="M277" s="185" t="s">
        <v>2240</v>
      </c>
      <c r="N277" s="186" t="s">
        <v>7025</v>
      </c>
      <c r="O277" s="185" t="s">
        <v>7026</v>
      </c>
      <c r="P277" s="187">
        <v>0</v>
      </c>
      <c r="Q277" s="185">
        <v>93105</v>
      </c>
      <c r="R277" s="185" t="s">
        <v>7060</v>
      </c>
      <c r="S277" s="188">
        <v>37970</v>
      </c>
      <c r="T277" s="185">
        <v>6560</v>
      </c>
      <c r="U277" s="185" t="s">
        <v>8543</v>
      </c>
      <c r="V277" s="191">
        <v>29170080</v>
      </c>
      <c r="W277" s="191">
        <v>175701780</v>
      </c>
      <c r="X277" s="195">
        <v>44347</v>
      </c>
      <c r="Y277" s="188" t="s">
        <v>7732</v>
      </c>
      <c r="Z277" s="187" t="s">
        <v>7733</v>
      </c>
      <c r="AA277" s="187" t="s">
        <v>7778</v>
      </c>
      <c r="AB277" s="11"/>
    </row>
    <row r="278" spans="1:28" ht="24.75" customHeight="1" x14ac:dyDescent="0.2">
      <c r="A278" s="183" t="s">
        <v>6372</v>
      </c>
      <c r="B278" s="184">
        <v>717150007</v>
      </c>
      <c r="C278" s="185" t="s">
        <v>78</v>
      </c>
      <c r="D278" s="185" t="s">
        <v>840</v>
      </c>
      <c r="E278" s="185" t="s">
        <v>6373</v>
      </c>
      <c r="F278" s="185" t="s">
        <v>841</v>
      </c>
      <c r="G278" s="185" t="s">
        <v>6374</v>
      </c>
      <c r="H278" s="185" t="s">
        <v>842</v>
      </c>
      <c r="I278" s="185" t="s">
        <v>6375</v>
      </c>
      <c r="J278" s="185" t="s">
        <v>843</v>
      </c>
      <c r="K278" s="185" t="s">
        <v>844</v>
      </c>
      <c r="L278" s="185" t="s">
        <v>49</v>
      </c>
      <c r="M278" s="185" t="s">
        <v>845</v>
      </c>
      <c r="N278" s="186" t="s">
        <v>6376</v>
      </c>
      <c r="O278" s="185">
        <v>0</v>
      </c>
      <c r="P278" s="187">
        <v>0</v>
      </c>
      <c r="Q278" s="185" t="s">
        <v>414</v>
      </c>
      <c r="R278" s="185" t="s">
        <v>7250</v>
      </c>
      <c r="S278" s="188">
        <v>37970</v>
      </c>
      <c r="T278" s="185">
        <v>6570</v>
      </c>
      <c r="U278" s="185" t="s">
        <v>8543</v>
      </c>
      <c r="V278" s="191">
        <v>75986196</v>
      </c>
      <c r="W278" s="191">
        <v>309306698</v>
      </c>
      <c r="X278" s="195">
        <v>44347</v>
      </c>
      <c r="Y278" s="188" t="s">
        <v>7732</v>
      </c>
      <c r="Z278" s="187" t="s">
        <v>7733</v>
      </c>
      <c r="AA278" s="187" t="s">
        <v>7865</v>
      </c>
      <c r="AB278" s="11"/>
    </row>
    <row r="279" spans="1:28" ht="24.75" customHeight="1" x14ac:dyDescent="0.2">
      <c r="A279" s="183" t="s">
        <v>6372</v>
      </c>
      <c r="B279" s="184">
        <v>717150007</v>
      </c>
      <c r="C279" s="185" t="s">
        <v>78</v>
      </c>
      <c r="D279" s="185" t="s">
        <v>840</v>
      </c>
      <c r="E279" s="185" t="s">
        <v>6373</v>
      </c>
      <c r="F279" s="185" t="s">
        <v>841</v>
      </c>
      <c r="G279" s="185" t="s">
        <v>6374</v>
      </c>
      <c r="H279" s="185" t="s">
        <v>842</v>
      </c>
      <c r="I279" s="185" t="s">
        <v>6375</v>
      </c>
      <c r="J279" s="185" t="s">
        <v>843</v>
      </c>
      <c r="K279" s="185" t="s">
        <v>844</v>
      </c>
      <c r="L279" s="185" t="s">
        <v>49</v>
      </c>
      <c r="M279" s="185" t="s">
        <v>845</v>
      </c>
      <c r="N279" s="186" t="s">
        <v>6376</v>
      </c>
      <c r="O279" s="185">
        <v>0</v>
      </c>
      <c r="P279" s="187">
        <v>0</v>
      </c>
      <c r="Q279" s="185" t="s">
        <v>414</v>
      </c>
      <c r="R279" s="185" t="s">
        <v>7250</v>
      </c>
      <c r="S279" s="188">
        <v>37970</v>
      </c>
      <c r="T279" s="185">
        <v>6570</v>
      </c>
      <c r="U279" s="185" t="s">
        <v>8543</v>
      </c>
      <c r="V279" s="191">
        <v>86208059</v>
      </c>
      <c r="W279" s="191">
        <v>316440990</v>
      </c>
      <c r="X279" s="195">
        <v>44347</v>
      </c>
      <c r="Y279" s="188" t="s">
        <v>7732</v>
      </c>
      <c r="Z279" s="187" t="s">
        <v>7733</v>
      </c>
      <c r="AA279" s="187" t="s">
        <v>7866</v>
      </c>
      <c r="AB279" s="11"/>
    </row>
    <row r="280" spans="1:28" ht="24.75" customHeight="1" x14ac:dyDescent="0.2">
      <c r="A280" s="183" t="s">
        <v>6372</v>
      </c>
      <c r="B280" s="184">
        <v>717150007</v>
      </c>
      <c r="C280" s="185" t="s">
        <v>78</v>
      </c>
      <c r="D280" s="185" t="s">
        <v>840</v>
      </c>
      <c r="E280" s="185" t="s">
        <v>6373</v>
      </c>
      <c r="F280" s="185" t="s">
        <v>841</v>
      </c>
      <c r="G280" s="185" t="s">
        <v>6374</v>
      </c>
      <c r="H280" s="185" t="s">
        <v>842</v>
      </c>
      <c r="I280" s="185" t="s">
        <v>6375</v>
      </c>
      <c r="J280" s="185" t="s">
        <v>843</v>
      </c>
      <c r="K280" s="185" t="s">
        <v>844</v>
      </c>
      <c r="L280" s="185" t="s">
        <v>49</v>
      </c>
      <c r="M280" s="185" t="s">
        <v>845</v>
      </c>
      <c r="N280" s="186" t="s">
        <v>6376</v>
      </c>
      <c r="O280" s="185">
        <v>0</v>
      </c>
      <c r="P280" s="187">
        <v>0</v>
      </c>
      <c r="Q280" s="185" t="s">
        <v>414</v>
      </c>
      <c r="R280" s="185" t="s">
        <v>7250</v>
      </c>
      <c r="S280" s="188">
        <v>37970</v>
      </c>
      <c r="T280" s="185">
        <v>6570</v>
      </c>
      <c r="U280" s="185" t="s">
        <v>8543</v>
      </c>
      <c r="V280" s="191">
        <v>2139491</v>
      </c>
      <c r="W280" s="191">
        <v>13313554</v>
      </c>
      <c r="X280" s="195">
        <v>44347</v>
      </c>
      <c r="Y280" s="188" t="s">
        <v>7732</v>
      </c>
      <c r="Z280" s="187" t="s">
        <v>7733</v>
      </c>
      <c r="AA280" s="187" t="s">
        <v>7762</v>
      </c>
      <c r="AB280" s="11"/>
    </row>
    <row r="281" spans="1:28" ht="24.75" customHeight="1" x14ac:dyDescent="0.2">
      <c r="A281" s="183" t="s">
        <v>6372</v>
      </c>
      <c r="B281" s="184">
        <v>717150007</v>
      </c>
      <c r="C281" s="185" t="s">
        <v>78</v>
      </c>
      <c r="D281" s="185" t="s">
        <v>840</v>
      </c>
      <c r="E281" s="185" t="s">
        <v>6373</v>
      </c>
      <c r="F281" s="185" t="s">
        <v>841</v>
      </c>
      <c r="G281" s="185" t="s">
        <v>6374</v>
      </c>
      <c r="H281" s="185" t="s">
        <v>842</v>
      </c>
      <c r="I281" s="185" t="s">
        <v>6375</v>
      </c>
      <c r="J281" s="185" t="s">
        <v>843</v>
      </c>
      <c r="K281" s="185" t="s">
        <v>844</v>
      </c>
      <c r="L281" s="185" t="s">
        <v>49</v>
      </c>
      <c r="M281" s="185" t="s">
        <v>845</v>
      </c>
      <c r="N281" s="186" t="s">
        <v>6376</v>
      </c>
      <c r="O281" s="185">
        <v>0</v>
      </c>
      <c r="P281" s="187">
        <v>0</v>
      </c>
      <c r="Q281" s="185" t="s">
        <v>414</v>
      </c>
      <c r="R281" s="185" t="s">
        <v>7250</v>
      </c>
      <c r="S281" s="188">
        <v>37970</v>
      </c>
      <c r="T281" s="185">
        <v>6570</v>
      </c>
      <c r="U281" s="185" t="s">
        <v>8543</v>
      </c>
      <c r="V281" s="191">
        <v>13465819</v>
      </c>
      <c r="W281" s="191">
        <v>70841918</v>
      </c>
      <c r="X281" s="195">
        <v>44347</v>
      </c>
      <c r="Y281" s="188" t="s">
        <v>7732</v>
      </c>
      <c r="Z281" s="187" t="s">
        <v>7733</v>
      </c>
      <c r="AA281" s="187" t="s">
        <v>7867</v>
      </c>
      <c r="AB281" s="11"/>
    </row>
    <row r="282" spans="1:28" ht="24.75" customHeight="1" x14ac:dyDescent="0.2">
      <c r="A282" s="183" t="s">
        <v>6372</v>
      </c>
      <c r="B282" s="184">
        <v>717150007</v>
      </c>
      <c r="C282" s="185" t="s">
        <v>78</v>
      </c>
      <c r="D282" s="185" t="s">
        <v>840</v>
      </c>
      <c r="E282" s="185" t="s">
        <v>6373</v>
      </c>
      <c r="F282" s="185" t="s">
        <v>841</v>
      </c>
      <c r="G282" s="185" t="s">
        <v>6374</v>
      </c>
      <c r="H282" s="185" t="s">
        <v>842</v>
      </c>
      <c r="I282" s="185" t="s">
        <v>6375</v>
      </c>
      <c r="J282" s="185" t="s">
        <v>843</v>
      </c>
      <c r="K282" s="185" t="s">
        <v>844</v>
      </c>
      <c r="L282" s="185" t="s">
        <v>49</v>
      </c>
      <c r="M282" s="185" t="s">
        <v>845</v>
      </c>
      <c r="N282" s="186" t="s">
        <v>6376</v>
      </c>
      <c r="O282" s="185">
        <v>0</v>
      </c>
      <c r="P282" s="187">
        <v>0</v>
      </c>
      <c r="Q282" s="185" t="s">
        <v>414</v>
      </c>
      <c r="R282" s="185" t="s">
        <v>7250</v>
      </c>
      <c r="S282" s="188">
        <v>37970</v>
      </c>
      <c r="T282" s="185">
        <v>6570</v>
      </c>
      <c r="U282" s="185" t="s">
        <v>8543</v>
      </c>
      <c r="V282" s="191">
        <v>48087272</v>
      </c>
      <c r="W282" s="191">
        <v>306507155</v>
      </c>
      <c r="X282" s="195">
        <v>44347</v>
      </c>
      <c r="Y282" s="188" t="s">
        <v>7732</v>
      </c>
      <c r="Z282" s="187" t="s">
        <v>7733</v>
      </c>
      <c r="AA282" s="187" t="s">
        <v>7755</v>
      </c>
      <c r="AB282" s="11"/>
    </row>
    <row r="283" spans="1:28" ht="24.75" customHeight="1" x14ac:dyDescent="0.2">
      <c r="A283" s="183" t="s">
        <v>6372</v>
      </c>
      <c r="B283" s="184">
        <v>717150007</v>
      </c>
      <c r="C283" s="185" t="s">
        <v>78</v>
      </c>
      <c r="D283" s="185" t="s">
        <v>840</v>
      </c>
      <c r="E283" s="185" t="s">
        <v>6373</v>
      </c>
      <c r="F283" s="185" t="s">
        <v>841</v>
      </c>
      <c r="G283" s="185" t="s">
        <v>6374</v>
      </c>
      <c r="H283" s="185" t="s">
        <v>842</v>
      </c>
      <c r="I283" s="185" t="s">
        <v>6375</v>
      </c>
      <c r="J283" s="185" t="s">
        <v>843</v>
      </c>
      <c r="K283" s="185" t="s">
        <v>844</v>
      </c>
      <c r="L283" s="185" t="s">
        <v>49</v>
      </c>
      <c r="M283" s="185" t="s">
        <v>845</v>
      </c>
      <c r="N283" s="186" t="s">
        <v>6376</v>
      </c>
      <c r="O283" s="185">
        <v>0</v>
      </c>
      <c r="P283" s="187">
        <v>0</v>
      </c>
      <c r="Q283" s="185" t="s">
        <v>414</v>
      </c>
      <c r="R283" s="185" t="s">
        <v>7250</v>
      </c>
      <c r="S283" s="188">
        <v>37970</v>
      </c>
      <c r="T283" s="185">
        <v>6570</v>
      </c>
      <c r="U283" s="185" t="s">
        <v>8543</v>
      </c>
      <c r="V283" s="191">
        <v>56331148</v>
      </c>
      <c r="W283" s="191">
        <v>180708952</v>
      </c>
      <c r="X283" s="195">
        <v>44347</v>
      </c>
      <c r="Y283" s="188" t="s">
        <v>7732</v>
      </c>
      <c r="Z283" s="187" t="s">
        <v>7733</v>
      </c>
      <c r="AA283" s="187" t="s">
        <v>159</v>
      </c>
      <c r="AB283" s="11"/>
    </row>
    <row r="284" spans="1:28" ht="24.75" customHeight="1" x14ac:dyDescent="0.2">
      <c r="A284" s="183" t="s">
        <v>6372</v>
      </c>
      <c r="B284" s="184">
        <v>717150007</v>
      </c>
      <c r="C284" s="185" t="s">
        <v>78</v>
      </c>
      <c r="D284" s="185" t="s">
        <v>840</v>
      </c>
      <c r="E284" s="185" t="s">
        <v>6373</v>
      </c>
      <c r="F284" s="185" t="s">
        <v>841</v>
      </c>
      <c r="G284" s="185" t="s">
        <v>6374</v>
      </c>
      <c r="H284" s="185" t="s">
        <v>842</v>
      </c>
      <c r="I284" s="185" t="s">
        <v>6375</v>
      </c>
      <c r="J284" s="185" t="s">
        <v>843</v>
      </c>
      <c r="K284" s="185" t="s">
        <v>844</v>
      </c>
      <c r="L284" s="185" t="s">
        <v>49</v>
      </c>
      <c r="M284" s="185" t="s">
        <v>845</v>
      </c>
      <c r="N284" s="186" t="s">
        <v>6376</v>
      </c>
      <c r="O284" s="185">
        <v>0</v>
      </c>
      <c r="P284" s="187">
        <v>0</v>
      </c>
      <c r="Q284" s="185" t="s">
        <v>414</v>
      </c>
      <c r="R284" s="185" t="s">
        <v>7250</v>
      </c>
      <c r="S284" s="188">
        <v>37970</v>
      </c>
      <c r="T284" s="185">
        <v>6570</v>
      </c>
      <c r="U284" s="185" t="s">
        <v>8543</v>
      </c>
      <c r="V284" s="191">
        <v>1186112</v>
      </c>
      <c r="W284" s="191">
        <v>31331004</v>
      </c>
      <c r="X284" s="195">
        <v>44347</v>
      </c>
      <c r="Y284" s="188" t="s">
        <v>7732</v>
      </c>
      <c r="Z284" s="187" t="s">
        <v>7733</v>
      </c>
      <c r="AA284" s="187" t="s">
        <v>7812</v>
      </c>
      <c r="AB284" s="11"/>
    </row>
    <row r="285" spans="1:28" ht="24.75" customHeight="1" x14ac:dyDescent="0.2">
      <c r="A285" s="183" t="s">
        <v>6372</v>
      </c>
      <c r="B285" s="184">
        <v>717150007</v>
      </c>
      <c r="C285" s="185" t="s">
        <v>78</v>
      </c>
      <c r="D285" s="185" t="s">
        <v>840</v>
      </c>
      <c r="E285" s="185" t="s">
        <v>6373</v>
      </c>
      <c r="F285" s="185" t="s">
        <v>841</v>
      </c>
      <c r="G285" s="185" t="s">
        <v>6374</v>
      </c>
      <c r="H285" s="185" t="s">
        <v>842</v>
      </c>
      <c r="I285" s="185" t="s">
        <v>6375</v>
      </c>
      <c r="J285" s="185" t="s">
        <v>843</v>
      </c>
      <c r="K285" s="185" t="s">
        <v>844</v>
      </c>
      <c r="L285" s="185" t="s">
        <v>49</v>
      </c>
      <c r="M285" s="185" t="s">
        <v>845</v>
      </c>
      <c r="N285" s="186" t="s">
        <v>6376</v>
      </c>
      <c r="O285" s="185">
        <v>0</v>
      </c>
      <c r="P285" s="187">
        <v>0</v>
      </c>
      <c r="Q285" s="185" t="s">
        <v>414</v>
      </c>
      <c r="R285" s="185" t="s">
        <v>7250</v>
      </c>
      <c r="S285" s="188">
        <v>37970</v>
      </c>
      <c r="T285" s="185">
        <v>6570</v>
      </c>
      <c r="U285" s="185" t="s">
        <v>8543</v>
      </c>
      <c r="V285" s="191">
        <v>10100916</v>
      </c>
      <c r="W285" s="191">
        <v>51466572</v>
      </c>
      <c r="X285" s="195">
        <v>44347</v>
      </c>
      <c r="Y285" s="188" t="s">
        <v>7732</v>
      </c>
      <c r="Z285" s="187" t="s">
        <v>7733</v>
      </c>
      <c r="AA285" s="187" t="s">
        <v>7744</v>
      </c>
      <c r="AB285" s="11"/>
    </row>
    <row r="286" spans="1:28" ht="24.75" customHeight="1" x14ac:dyDescent="0.2">
      <c r="A286" s="183" t="s">
        <v>6372</v>
      </c>
      <c r="B286" s="184">
        <v>717150007</v>
      </c>
      <c r="C286" s="185" t="s">
        <v>78</v>
      </c>
      <c r="D286" s="185" t="s">
        <v>840</v>
      </c>
      <c r="E286" s="185" t="s">
        <v>6373</v>
      </c>
      <c r="F286" s="185" t="s">
        <v>841</v>
      </c>
      <c r="G286" s="185" t="s">
        <v>6374</v>
      </c>
      <c r="H286" s="185" t="s">
        <v>842</v>
      </c>
      <c r="I286" s="185" t="s">
        <v>6375</v>
      </c>
      <c r="J286" s="185" t="s">
        <v>843</v>
      </c>
      <c r="K286" s="185" t="s">
        <v>844</v>
      </c>
      <c r="L286" s="185" t="s">
        <v>49</v>
      </c>
      <c r="M286" s="185" t="s">
        <v>845</v>
      </c>
      <c r="N286" s="186" t="s">
        <v>6376</v>
      </c>
      <c r="O286" s="185">
        <v>0</v>
      </c>
      <c r="P286" s="187">
        <v>0</v>
      </c>
      <c r="Q286" s="185" t="s">
        <v>414</v>
      </c>
      <c r="R286" s="185" t="s">
        <v>7250</v>
      </c>
      <c r="S286" s="188">
        <v>37970</v>
      </c>
      <c r="T286" s="185">
        <v>6570</v>
      </c>
      <c r="U286" s="185" t="s">
        <v>8543</v>
      </c>
      <c r="V286" s="191">
        <v>63606911</v>
      </c>
      <c r="W286" s="191">
        <v>299560173</v>
      </c>
      <c r="X286" s="195">
        <v>44347</v>
      </c>
      <c r="Y286" s="188" t="s">
        <v>7732</v>
      </c>
      <c r="Z286" s="187" t="s">
        <v>7733</v>
      </c>
      <c r="AA286" s="187" t="s">
        <v>7807</v>
      </c>
      <c r="AB286" s="11"/>
    </row>
    <row r="287" spans="1:28" ht="24.75" customHeight="1" x14ac:dyDescent="0.2">
      <c r="A287" s="183" t="s">
        <v>6372</v>
      </c>
      <c r="B287" s="184">
        <v>717150007</v>
      </c>
      <c r="C287" s="185" t="s">
        <v>78</v>
      </c>
      <c r="D287" s="185" t="s">
        <v>840</v>
      </c>
      <c r="E287" s="185" t="s">
        <v>6373</v>
      </c>
      <c r="F287" s="185" t="s">
        <v>841</v>
      </c>
      <c r="G287" s="185" t="s">
        <v>6374</v>
      </c>
      <c r="H287" s="185" t="s">
        <v>842</v>
      </c>
      <c r="I287" s="185" t="s">
        <v>6375</v>
      </c>
      <c r="J287" s="185" t="s">
        <v>843</v>
      </c>
      <c r="K287" s="185" t="s">
        <v>844</v>
      </c>
      <c r="L287" s="185" t="s">
        <v>49</v>
      </c>
      <c r="M287" s="185" t="s">
        <v>845</v>
      </c>
      <c r="N287" s="186" t="s">
        <v>6376</v>
      </c>
      <c r="O287" s="185">
        <v>0</v>
      </c>
      <c r="P287" s="187">
        <v>0</v>
      </c>
      <c r="Q287" s="185" t="s">
        <v>414</v>
      </c>
      <c r="R287" s="185" t="s">
        <v>7250</v>
      </c>
      <c r="S287" s="188">
        <v>37970</v>
      </c>
      <c r="T287" s="185">
        <v>6570</v>
      </c>
      <c r="U287" s="185" t="s">
        <v>8543</v>
      </c>
      <c r="V287" s="191">
        <v>6318436</v>
      </c>
      <c r="W287" s="191">
        <v>68409871</v>
      </c>
      <c r="X287" s="195">
        <v>44347</v>
      </c>
      <c r="Y287" s="188" t="s">
        <v>7732</v>
      </c>
      <c r="Z287" s="187" t="s">
        <v>7733</v>
      </c>
      <c r="AA287" s="187" t="s">
        <v>7745</v>
      </c>
      <c r="AB287" s="11"/>
    </row>
    <row r="288" spans="1:28" ht="24.75" customHeight="1" x14ac:dyDescent="0.2">
      <c r="A288" s="183" t="s">
        <v>6372</v>
      </c>
      <c r="B288" s="184">
        <v>717150007</v>
      </c>
      <c r="C288" s="185" t="s">
        <v>78</v>
      </c>
      <c r="D288" s="185" t="s">
        <v>840</v>
      </c>
      <c r="E288" s="185" t="s">
        <v>6373</v>
      </c>
      <c r="F288" s="185" t="s">
        <v>841</v>
      </c>
      <c r="G288" s="185" t="s">
        <v>6374</v>
      </c>
      <c r="H288" s="185" t="s">
        <v>842</v>
      </c>
      <c r="I288" s="185" t="s">
        <v>6375</v>
      </c>
      <c r="J288" s="185" t="s">
        <v>843</v>
      </c>
      <c r="K288" s="185" t="s">
        <v>844</v>
      </c>
      <c r="L288" s="185" t="s">
        <v>49</v>
      </c>
      <c r="M288" s="185" t="s">
        <v>845</v>
      </c>
      <c r="N288" s="186" t="s">
        <v>6376</v>
      </c>
      <c r="O288" s="185">
        <v>0</v>
      </c>
      <c r="P288" s="187">
        <v>0</v>
      </c>
      <c r="Q288" s="185" t="s">
        <v>414</v>
      </c>
      <c r="R288" s="185" t="s">
        <v>7250</v>
      </c>
      <c r="S288" s="188">
        <v>37970</v>
      </c>
      <c r="T288" s="185">
        <v>6570</v>
      </c>
      <c r="U288" s="185" t="s">
        <v>8543</v>
      </c>
      <c r="V288" s="191">
        <v>35641804</v>
      </c>
      <c r="W288" s="191">
        <v>123375474</v>
      </c>
      <c r="X288" s="195">
        <v>44347</v>
      </c>
      <c r="Y288" s="188" t="s">
        <v>7732</v>
      </c>
      <c r="Z288" s="187" t="s">
        <v>7733</v>
      </c>
      <c r="AA288" s="187" t="s">
        <v>7766</v>
      </c>
      <c r="AB288" s="11"/>
    </row>
    <row r="289" spans="1:28" ht="24.75" customHeight="1" x14ac:dyDescent="0.2">
      <c r="A289" s="183" t="s">
        <v>6372</v>
      </c>
      <c r="B289" s="184">
        <v>717150007</v>
      </c>
      <c r="C289" s="185" t="s">
        <v>78</v>
      </c>
      <c r="D289" s="185" t="s">
        <v>840</v>
      </c>
      <c r="E289" s="185" t="s">
        <v>6373</v>
      </c>
      <c r="F289" s="185" t="s">
        <v>841</v>
      </c>
      <c r="G289" s="185" t="s">
        <v>6374</v>
      </c>
      <c r="H289" s="185" t="s">
        <v>842</v>
      </c>
      <c r="I289" s="185" t="s">
        <v>6375</v>
      </c>
      <c r="J289" s="185" t="s">
        <v>843</v>
      </c>
      <c r="K289" s="185" t="s">
        <v>844</v>
      </c>
      <c r="L289" s="185" t="s">
        <v>49</v>
      </c>
      <c r="M289" s="185" t="s">
        <v>845</v>
      </c>
      <c r="N289" s="186" t="s">
        <v>6376</v>
      </c>
      <c r="O289" s="185">
        <v>0</v>
      </c>
      <c r="P289" s="187">
        <v>0</v>
      </c>
      <c r="Q289" s="185" t="s">
        <v>414</v>
      </c>
      <c r="R289" s="185" t="s">
        <v>7250</v>
      </c>
      <c r="S289" s="188">
        <v>37970</v>
      </c>
      <c r="T289" s="185">
        <v>6570</v>
      </c>
      <c r="U289" s="185" t="s">
        <v>8543</v>
      </c>
      <c r="V289" s="191">
        <v>0</v>
      </c>
      <c r="W289" s="191">
        <v>14390208</v>
      </c>
      <c r="X289" s="195">
        <v>44347</v>
      </c>
      <c r="Y289" s="188" t="s">
        <v>7732</v>
      </c>
      <c r="Z289" s="187" t="s">
        <v>7733</v>
      </c>
      <c r="AA289" s="187" t="s">
        <v>7802</v>
      </c>
      <c r="AB289" s="11"/>
    </row>
    <row r="290" spans="1:28" ht="24.75" customHeight="1" x14ac:dyDescent="0.2">
      <c r="A290" s="183" t="s">
        <v>6372</v>
      </c>
      <c r="B290" s="184">
        <v>717150007</v>
      </c>
      <c r="C290" s="185" t="s">
        <v>78</v>
      </c>
      <c r="D290" s="185" t="s">
        <v>840</v>
      </c>
      <c r="E290" s="185" t="s">
        <v>6373</v>
      </c>
      <c r="F290" s="185" t="s">
        <v>841</v>
      </c>
      <c r="G290" s="185" t="s">
        <v>6374</v>
      </c>
      <c r="H290" s="185" t="s">
        <v>842</v>
      </c>
      <c r="I290" s="185" t="s">
        <v>6375</v>
      </c>
      <c r="J290" s="185" t="s">
        <v>843</v>
      </c>
      <c r="K290" s="185" t="s">
        <v>844</v>
      </c>
      <c r="L290" s="185" t="s">
        <v>49</v>
      </c>
      <c r="M290" s="185" t="s">
        <v>845</v>
      </c>
      <c r="N290" s="186" t="s">
        <v>6376</v>
      </c>
      <c r="O290" s="185">
        <v>0</v>
      </c>
      <c r="P290" s="187">
        <v>0</v>
      </c>
      <c r="Q290" s="185" t="s">
        <v>414</v>
      </c>
      <c r="R290" s="185" t="s">
        <v>7250</v>
      </c>
      <c r="S290" s="188">
        <v>37970</v>
      </c>
      <c r="T290" s="185">
        <v>6570</v>
      </c>
      <c r="U290" s="185" t="s">
        <v>8543</v>
      </c>
      <c r="V290" s="191">
        <v>0</v>
      </c>
      <c r="W290" s="191">
        <v>20312168</v>
      </c>
      <c r="X290" s="195">
        <v>44347</v>
      </c>
      <c r="Y290" s="188" t="s">
        <v>7732</v>
      </c>
      <c r="Z290" s="187" t="s">
        <v>7733</v>
      </c>
      <c r="AA290" s="187" t="s">
        <v>247</v>
      </c>
      <c r="AB290" s="11"/>
    </row>
    <row r="291" spans="1:28" ht="24.75" customHeight="1" x14ac:dyDescent="0.2">
      <c r="A291" s="183" t="s">
        <v>6372</v>
      </c>
      <c r="B291" s="184">
        <v>717150007</v>
      </c>
      <c r="C291" s="185" t="s">
        <v>78</v>
      </c>
      <c r="D291" s="185" t="s">
        <v>840</v>
      </c>
      <c r="E291" s="185" t="s">
        <v>6373</v>
      </c>
      <c r="F291" s="185" t="s">
        <v>841</v>
      </c>
      <c r="G291" s="185" t="s">
        <v>6374</v>
      </c>
      <c r="H291" s="185" t="s">
        <v>842</v>
      </c>
      <c r="I291" s="185" t="s">
        <v>6375</v>
      </c>
      <c r="J291" s="185" t="s">
        <v>843</v>
      </c>
      <c r="K291" s="185" t="s">
        <v>844</v>
      </c>
      <c r="L291" s="185" t="s">
        <v>49</v>
      </c>
      <c r="M291" s="185" t="s">
        <v>845</v>
      </c>
      <c r="N291" s="186" t="s">
        <v>6376</v>
      </c>
      <c r="O291" s="185">
        <v>0</v>
      </c>
      <c r="P291" s="187">
        <v>0</v>
      </c>
      <c r="Q291" s="185" t="s">
        <v>414</v>
      </c>
      <c r="R291" s="185" t="s">
        <v>7250</v>
      </c>
      <c r="S291" s="188">
        <v>37970</v>
      </c>
      <c r="T291" s="185">
        <v>6570</v>
      </c>
      <c r="U291" s="185" t="s">
        <v>8543</v>
      </c>
      <c r="V291" s="191">
        <v>63955381</v>
      </c>
      <c r="W291" s="191">
        <v>456479815</v>
      </c>
      <c r="X291" s="195">
        <v>44347</v>
      </c>
      <c r="Y291" s="188" t="s">
        <v>7732</v>
      </c>
      <c r="Z291" s="187" t="s">
        <v>7733</v>
      </c>
      <c r="AA291" s="187" t="s">
        <v>184</v>
      </c>
      <c r="AB291" s="11"/>
    </row>
    <row r="292" spans="1:28" ht="24.75" customHeight="1" x14ac:dyDescent="0.2">
      <c r="A292" s="183" t="s">
        <v>6372</v>
      </c>
      <c r="B292" s="184">
        <v>717150007</v>
      </c>
      <c r="C292" s="185" t="s">
        <v>78</v>
      </c>
      <c r="D292" s="185" t="s">
        <v>840</v>
      </c>
      <c r="E292" s="185" t="s">
        <v>6373</v>
      </c>
      <c r="F292" s="185" t="s">
        <v>841</v>
      </c>
      <c r="G292" s="185" t="s">
        <v>6374</v>
      </c>
      <c r="H292" s="185" t="s">
        <v>842</v>
      </c>
      <c r="I292" s="185" t="s">
        <v>6375</v>
      </c>
      <c r="J292" s="185" t="s">
        <v>843</v>
      </c>
      <c r="K292" s="185" t="s">
        <v>844</v>
      </c>
      <c r="L292" s="185" t="s">
        <v>49</v>
      </c>
      <c r="M292" s="185" t="s">
        <v>845</v>
      </c>
      <c r="N292" s="186" t="s">
        <v>6376</v>
      </c>
      <c r="O292" s="185">
        <v>0</v>
      </c>
      <c r="P292" s="187">
        <v>0</v>
      </c>
      <c r="Q292" s="185" t="s">
        <v>414</v>
      </c>
      <c r="R292" s="185" t="s">
        <v>7250</v>
      </c>
      <c r="S292" s="188">
        <v>37970</v>
      </c>
      <c r="T292" s="185">
        <v>6570</v>
      </c>
      <c r="U292" s="185" t="s">
        <v>8543</v>
      </c>
      <c r="V292" s="191">
        <v>43554102</v>
      </c>
      <c r="W292" s="191">
        <v>183360503</v>
      </c>
      <c r="X292" s="195">
        <v>44347</v>
      </c>
      <c r="Y292" s="188" t="s">
        <v>7732</v>
      </c>
      <c r="Z292" s="187" t="s">
        <v>7733</v>
      </c>
      <c r="AA292" s="187" t="s">
        <v>7797</v>
      </c>
      <c r="AB292" s="11"/>
    </row>
    <row r="293" spans="1:28" ht="24.75" customHeight="1" x14ac:dyDescent="0.2">
      <c r="A293" s="183" t="s">
        <v>6372</v>
      </c>
      <c r="B293" s="184">
        <v>717150007</v>
      </c>
      <c r="C293" s="185" t="s">
        <v>78</v>
      </c>
      <c r="D293" s="185" t="s">
        <v>840</v>
      </c>
      <c r="E293" s="185" t="s">
        <v>6373</v>
      </c>
      <c r="F293" s="185" t="s">
        <v>841</v>
      </c>
      <c r="G293" s="185" t="s">
        <v>6374</v>
      </c>
      <c r="H293" s="185" t="s">
        <v>842</v>
      </c>
      <c r="I293" s="185" t="s">
        <v>6375</v>
      </c>
      <c r="J293" s="185" t="s">
        <v>843</v>
      </c>
      <c r="K293" s="185" t="s">
        <v>844</v>
      </c>
      <c r="L293" s="185" t="s">
        <v>49</v>
      </c>
      <c r="M293" s="185" t="s">
        <v>845</v>
      </c>
      <c r="N293" s="186" t="s">
        <v>6376</v>
      </c>
      <c r="O293" s="185">
        <v>0</v>
      </c>
      <c r="P293" s="187">
        <v>0</v>
      </c>
      <c r="Q293" s="185" t="s">
        <v>414</v>
      </c>
      <c r="R293" s="185" t="s">
        <v>7250</v>
      </c>
      <c r="S293" s="188">
        <v>37970</v>
      </c>
      <c r="T293" s="185">
        <v>6570</v>
      </c>
      <c r="U293" s="185" t="s">
        <v>8543</v>
      </c>
      <c r="V293" s="191">
        <v>90161752</v>
      </c>
      <c r="W293" s="191">
        <v>287163500</v>
      </c>
      <c r="X293" s="195">
        <v>44347</v>
      </c>
      <c r="Y293" s="188" t="s">
        <v>7732</v>
      </c>
      <c r="Z293" s="187" t="s">
        <v>7733</v>
      </c>
      <c r="AA293" s="187" t="s">
        <v>7813</v>
      </c>
      <c r="AB293" s="11"/>
    </row>
    <row r="294" spans="1:28" ht="24.75" customHeight="1" x14ac:dyDescent="0.2">
      <c r="A294" s="183" t="s">
        <v>6372</v>
      </c>
      <c r="B294" s="184">
        <v>717150007</v>
      </c>
      <c r="C294" s="185" t="s">
        <v>78</v>
      </c>
      <c r="D294" s="185" t="s">
        <v>840</v>
      </c>
      <c r="E294" s="185" t="s">
        <v>6373</v>
      </c>
      <c r="F294" s="185" t="s">
        <v>841</v>
      </c>
      <c r="G294" s="185" t="s">
        <v>6374</v>
      </c>
      <c r="H294" s="185" t="s">
        <v>842</v>
      </c>
      <c r="I294" s="185" t="s">
        <v>6375</v>
      </c>
      <c r="J294" s="185" t="s">
        <v>843</v>
      </c>
      <c r="K294" s="185" t="s">
        <v>844</v>
      </c>
      <c r="L294" s="185" t="s">
        <v>49</v>
      </c>
      <c r="M294" s="185" t="s">
        <v>845</v>
      </c>
      <c r="N294" s="186" t="s">
        <v>6376</v>
      </c>
      <c r="O294" s="185">
        <v>0</v>
      </c>
      <c r="P294" s="187">
        <v>0</v>
      </c>
      <c r="Q294" s="185" t="s">
        <v>414</v>
      </c>
      <c r="R294" s="185" t="s">
        <v>7250</v>
      </c>
      <c r="S294" s="188">
        <v>37970</v>
      </c>
      <c r="T294" s="185">
        <v>6570</v>
      </c>
      <c r="U294" s="185" t="s">
        <v>8543</v>
      </c>
      <c r="V294" s="191">
        <v>40724328</v>
      </c>
      <c r="W294" s="191">
        <v>129227592</v>
      </c>
      <c r="X294" s="195">
        <v>44347</v>
      </c>
      <c r="Y294" s="188" t="s">
        <v>7732</v>
      </c>
      <c r="Z294" s="187" t="s">
        <v>7733</v>
      </c>
      <c r="AA294" s="187" t="s">
        <v>7830</v>
      </c>
      <c r="AB294" s="11"/>
    </row>
    <row r="295" spans="1:28" ht="24.75" customHeight="1" x14ac:dyDescent="0.2">
      <c r="A295" s="183" t="s">
        <v>6372</v>
      </c>
      <c r="B295" s="184">
        <v>717150007</v>
      </c>
      <c r="C295" s="185" t="s">
        <v>78</v>
      </c>
      <c r="D295" s="185" t="s">
        <v>840</v>
      </c>
      <c r="E295" s="185" t="s">
        <v>6373</v>
      </c>
      <c r="F295" s="185" t="s">
        <v>841</v>
      </c>
      <c r="G295" s="185" t="s">
        <v>6374</v>
      </c>
      <c r="H295" s="185" t="s">
        <v>842</v>
      </c>
      <c r="I295" s="185" t="s">
        <v>6375</v>
      </c>
      <c r="J295" s="185" t="s">
        <v>843</v>
      </c>
      <c r="K295" s="185" t="s">
        <v>844</v>
      </c>
      <c r="L295" s="185" t="s">
        <v>49</v>
      </c>
      <c r="M295" s="185" t="s">
        <v>845</v>
      </c>
      <c r="N295" s="186" t="s">
        <v>6376</v>
      </c>
      <c r="O295" s="185">
        <v>0</v>
      </c>
      <c r="P295" s="187">
        <v>0</v>
      </c>
      <c r="Q295" s="185" t="s">
        <v>414</v>
      </c>
      <c r="R295" s="185" t="s">
        <v>7250</v>
      </c>
      <c r="S295" s="188">
        <v>37970</v>
      </c>
      <c r="T295" s="185">
        <v>6570</v>
      </c>
      <c r="U295" s="185" t="s">
        <v>8543</v>
      </c>
      <c r="V295" s="191">
        <v>18300261</v>
      </c>
      <c r="W295" s="191">
        <v>55037321</v>
      </c>
      <c r="X295" s="195">
        <v>44347</v>
      </c>
      <c r="Y295" s="188" t="s">
        <v>7732</v>
      </c>
      <c r="Z295" s="187" t="s">
        <v>7733</v>
      </c>
      <c r="AA295" s="187" t="s">
        <v>7794</v>
      </c>
      <c r="AB295" s="11"/>
    </row>
    <row r="296" spans="1:28" ht="24.75" customHeight="1" x14ac:dyDescent="0.2">
      <c r="A296" s="183" t="s">
        <v>6372</v>
      </c>
      <c r="B296" s="184">
        <v>717150007</v>
      </c>
      <c r="C296" s="185" t="s">
        <v>78</v>
      </c>
      <c r="D296" s="185" t="s">
        <v>840</v>
      </c>
      <c r="E296" s="185" t="s">
        <v>6373</v>
      </c>
      <c r="F296" s="185" t="s">
        <v>841</v>
      </c>
      <c r="G296" s="185" t="s">
        <v>6374</v>
      </c>
      <c r="H296" s="185" t="s">
        <v>842</v>
      </c>
      <c r="I296" s="185" t="s">
        <v>6375</v>
      </c>
      <c r="J296" s="185" t="s">
        <v>843</v>
      </c>
      <c r="K296" s="185" t="s">
        <v>844</v>
      </c>
      <c r="L296" s="185" t="s">
        <v>49</v>
      </c>
      <c r="M296" s="185" t="s">
        <v>845</v>
      </c>
      <c r="N296" s="186" t="s">
        <v>6376</v>
      </c>
      <c r="O296" s="185">
        <v>0</v>
      </c>
      <c r="P296" s="187">
        <v>0</v>
      </c>
      <c r="Q296" s="185" t="s">
        <v>414</v>
      </c>
      <c r="R296" s="185" t="s">
        <v>7250</v>
      </c>
      <c r="S296" s="188">
        <v>37970</v>
      </c>
      <c r="T296" s="185">
        <v>6570</v>
      </c>
      <c r="U296" s="185" t="s">
        <v>8543</v>
      </c>
      <c r="V296" s="191">
        <v>9638022</v>
      </c>
      <c r="W296" s="191">
        <v>69648732</v>
      </c>
      <c r="X296" s="195">
        <v>44347</v>
      </c>
      <c r="Y296" s="188" t="s">
        <v>7732</v>
      </c>
      <c r="Z296" s="187" t="s">
        <v>7733</v>
      </c>
      <c r="AA296" s="187" t="s">
        <v>7846</v>
      </c>
      <c r="AB296" s="11"/>
    </row>
    <row r="297" spans="1:28" ht="24.75" customHeight="1" x14ac:dyDescent="0.2">
      <c r="A297" s="183" t="s">
        <v>6372</v>
      </c>
      <c r="B297" s="184">
        <v>717150007</v>
      </c>
      <c r="C297" s="185" t="s">
        <v>78</v>
      </c>
      <c r="D297" s="185" t="s">
        <v>840</v>
      </c>
      <c r="E297" s="185" t="s">
        <v>6373</v>
      </c>
      <c r="F297" s="185" t="s">
        <v>841</v>
      </c>
      <c r="G297" s="185" t="s">
        <v>6374</v>
      </c>
      <c r="H297" s="185" t="s">
        <v>842</v>
      </c>
      <c r="I297" s="185" t="s">
        <v>6375</v>
      </c>
      <c r="J297" s="185" t="s">
        <v>843</v>
      </c>
      <c r="K297" s="185" t="s">
        <v>844</v>
      </c>
      <c r="L297" s="185" t="s">
        <v>49</v>
      </c>
      <c r="M297" s="185" t="s">
        <v>845</v>
      </c>
      <c r="N297" s="186" t="s">
        <v>6376</v>
      </c>
      <c r="O297" s="185">
        <v>0</v>
      </c>
      <c r="P297" s="187">
        <v>0</v>
      </c>
      <c r="Q297" s="185" t="s">
        <v>414</v>
      </c>
      <c r="R297" s="185" t="s">
        <v>7250</v>
      </c>
      <c r="S297" s="188">
        <v>37970</v>
      </c>
      <c r="T297" s="185">
        <v>6570</v>
      </c>
      <c r="U297" s="185" t="s">
        <v>8543</v>
      </c>
      <c r="V297" s="191">
        <v>8497596</v>
      </c>
      <c r="W297" s="191">
        <v>43702374</v>
      </c>
      <c r="X297" s="195">
        <v>44347</v>
      </c>
      <c r="Y297" s="188" t="s">
        <v>7732</v>
      </c>
      <c r="Z297" s="187" t="s">
        <v>7733</v>
      </c>
      <c r="AA297" s="187" t="s">
        <v>7847</v>
      </c>
      <c r="AB297" s="11"/>
    </row>
    <row r="298" spans="1:28" ht="24.75" customHeight="1" x14ac:dyDescent="0.2">
      <c r="A298" s="183" t="s">
        <v>6372</v>
      </c>
      <c r="B298" s="184">
        <v>717150007</v>
      </c>
      <c r="C298" s="185" t="s">
        <v>78</v>
      </c>
      <c r="D298" s="185" t="s">
        <v>840</v>
      </c>
      <c r="E298" s="185" t="s">
        <v>6373</v>
      </c>
      <c r="F298" s="185" t="s">
        <v>841</v>
      </c>
      <c r="G298" s="185" t="s">
        <v>6374</v>
      </c>
      <c r="H298" s="185" t="s">
        <v>842</v>
      </c>
      <c r="I298" s="185" t="s">
        <v>6375</v>
      </c>
      <c r="J298" s="185" t="s">
        <v>843</v>
      </c>
      <c r="K298" s="185" t="s">
        <v>844</v>
      </c>
      <c r="L298" s="185" t="s">
        <v>49</v>
      </c>
      <c r="M298" s="185" t="s">
        <v>845</v>
      </c>
      <c r="N298" s="186" t="s">
        <v>6376</v>
      </c>
      <c r="O298" s="185">
        <v>0</v>
      </c>
      <c r="P298" s="187">
        <v>0</v>
      </c>
      <c r="Q298" s="185" t="s">
        <v>414</v>
      </c>
      <c r="R298" s="185" t="s">
        <v>7250</v>
      </c>
      <c r="S298" s="188">
        <v>37970</v>
      </c>
      <c r="T298" s="185">
        <v>6570</v>
      </c>
      <c r="U298" s="185" t="s">
        <v>8543</v>
      </c>
      <c r="V298" s="191">
        <v>33303542</v>
      </c>
      <c r="W298" s="191">
        <v>131824971</v>
      </c>
      <c r="X298" s="195">
        <v>44347</v>
      </c>
      <c r="Y298" s="188" t="s">
        <v>7732</v>
      </c>
      <c r="Z298" s="187" t="s">
        <v>7733</v>
      </c>
      <c r="AA298" s="187" t="s">
        <v>7832</v>
      </c>
      <c r="AB298" s="11"/>
    </row>
    <row r="299" spans="1:28" ht="24.75" customHeight="1" x14ac:dyDescent="0.2">
      <c r="A299" s="183" t="s">
        <v>6372</v>
      </c>
      <c r="B299" s="184">
        <v>717150007</v>
      </c>
      <c r="C299" s="185" t="s">
        <v>78</v>
      </c>
      <c r="D299" s="185" t="s">
        <v>840</v>
      </c>
      <c r="E299" s="185" t="s">
        <v>6373</v>
      </c>
      <c r="F299" s="185" t="s">
        <v>841</v>
      </c>
      <c r="G299" s="185" t="s">
        <v>6374</v>
      </c>
      <c r="H299" s="185" t="s">
        <v>842</v>
      </c>
      <c r="I299" s="185" t="s">
        <v>6375</v>
      </c>
      <c r="J299" s="185" t="s">
        <v>843</v>
      </c>
      <c r="K299" s="185" t="s">
        <v>844</v>
      </c>
      <c r="L299" s="185" t="s">
        <v>49</v>
      </c>
      <c r="M299" s="185" t="s">
        <v>845</v>
      </c>
      <c r="N299" s="186" t="s">
        <v>6376</v>
      </c>
      <c r="O299" s="185">
        <v>0</v>
      </c>
      <c r="P299" s="187">
        <v>0</v>
      </c>
      <c r="Q299" s="185" t="s">
        <v>414</v>
      </c>
      <c r="R299" s="185" t="s">
        <v>7250</v>
      </c>
      <c r="S299" s="188">
        <v>37970</v>
      </c>
      <c r="T299" s="185">
        <v>6570</v>
      </c>
      <c r="U299" s="185" t="s">
        <v>8543</v>
      </c>
      <c r="V299" s="191">
        <v>17341199</v>
      </c>
      <c r="W299" s="191">
        <v>88783069</v>
      </c>
      <c r="X299" s="195">
        <v>44347</v>
      </c>
      <c r="Y299" s="188" t="s">
        <v>7732</v>
      </c>
      <c r="Z299" s="187" t="s">
        <v>7733</v>
      </c>
      <c r="AA299" s="187" t="s">
        <v>7774</v>
      </c>
      <c r="AB299" s="11"/>
    </row>
    <row r="300" spans="1:28" ht="24.75" customHeight="1" x14ac:dyDescent="0.2">
      <c r="A300" s="183" t="s">
        <v>6372</v>
      </c>
      <c r="B300" s="184">
        <v>717150007</v>
      </c>
      <c r="C300" s="185" t="s">
        <v>78</v>
      </c>
      <c r="D300" s="185" t="s">
        <v>840</v>
      </c>
      <c r="E300" s="185" t="s">
        <v>6373</v>
      </c>
      <c r="F300" s="185" t="s">
        <v>841</v>
      </c>
      <c r="G300" s="185" t="s">
        <v>6374</v>
      </c>
      <c r="H300" s="185" t="s">
        <v>842</v>
      </c>
      <c r="I300" s="185" t="s">
        <v>6375</v>
      </c>
      <c r="J300" s="185" t="s">
        <v>843</v>
      </c>
      <c r="K300" s="185" t="s">
        <v>844</v>
      </c>
      <c r="L300" s="185" t="s">
        <v>49</v>
      </c>
      <c r="M300" s="185" t="s">
        <v>845</v>
      </c>
      <c r="N300" s="186" t="s">
        <v>6376</v>
      </c>
      <c r="O300" s="185">
        <v>0</v>
      </c>
      <c r="P300" s="187">
        <v>0</v>
      </c>
      <c r="Q300" s="185" t="s">
        <v>414</v>
      </c>
      <c r="R300" s="185" t="s">
        <v>7250</v>
      </c>
      <c r="S300" s="188">
        <v>37970</v>
      </c>
      <c r="T300" s="185">
        <v>6570</v>
      </c>
      <c r="U300" s="185" t="s">
        <v>8543</v>
      </c>
      <c r="V300" s="191">
        <v>0</v>
      </c>
      <c r="W300" s="191">
        <v>1779168</v>
      </c>
      <c r="X300" s="195">
        <v>44347</v>
      </c>
      <c r="Y300" s="188" t="s">
        <v>7732</v>
      </c>
      <c r="Z300" s="187" t="s">
        <v>7733</v>
      </c>
      <c r="AA300" s="187" t="s">
        <v>7775</v>
      </c>
      <c r="AB300" s="11"/>
    </row>
    <row r="301" spans="1:28" ht="24.75" customHeight="1" x14ac:dyDescent="0.2">
      <c r="A301" s="183" t="s">
        <v>6372</v>
      </c>
      <c r="B301" s="184">
        <v>717150007</v>
      </c>
      <c r="C301" s="185" t="s">
        <v>78</v>
      </c>
      <c r="D301" s="185" t="s">
        <v>840</v>
      </c>
      <c r="E301" s="185" t="s">
        <v>6373</v>
      </c>
      <c r="F301" s="185" t="s">
        <v>841</v>
      </c>
      <c r="G301" s="185" t="s">
        <v>6374</v>
      </c>
      <c r="H301" s="185" t="s">
        <v>842</v>
      </c>
      <c r="I301" s="185" t="s">
        <v>6375</v>
      </c>
      <c r="J301" s="185" t="s">
        <v>843</v>
      </c>
      <c r="K301" s="185" t="s">
        <v>844</v>
      </c>
      <c r="L301" s="185" t="s">
        <v>49</v>
      </c>
      <c r="M301" s="185" t="s">
        <v>845</v>
      </c>
      <c r="N301" s="186" t="s">
        <v>6376</v>
      </c>
      <c r="O301" s="185">
        <v>0</v>
      </c>
      <c r="P301" s="187">
        <v>0</v>
      </c>
      <c r="Q301" s="185" t="s">
        <v>414</v>
      </c>
      <c r="R301" s="185" t="s">
        <v>7250</v>
      </c>
      <c r="S301" s="188">
        <v>37970</v>
      </c>
      <c r="T301" s="185">
        <v>6570</v>
      </c>
      <c r="U301" s="185" t="s">
        <v>8543</v>
      </c>
      <c r="V301" s="191">
        <v>25075924</v>
      </c>
      <c r="W301" s="191">
        <v>111531219</v>
      </c>
      <c r="X301" s="195">
        <v>44347</v>
      </c>
      <c r="Y301" s="188" t="s">
        <v>7732</v>
      </c>
      <c r="Z301" s="187" t="s">
        <v>7733</v>
      </c>
      <c r="AA301" s="187" t="s">
        <v>7849</v>
      </c>
      <c r="AB301" s="11"/>
    </row>
    <row r="302" spans="1:28" ht="24.75" customHeight="1" x14ac:dyDescent="0.2">
      <c r="A302" s="183" t="s">
        <v>6372</v>
      </c>
      <c r="B302" s="184">
        <v>717150007</v>
      </c>
      <c r="C302" s="185" t="s">
        <v>78</v>
      </c>
      <c r="D302" s="185" t="s">
        <v>840</v>
      </c>
      <c r="E302" s="185" t="s">
        <v>6373</v>
      </c>
      <c r="F302" s="185" t="s">
        <v>841</v>
      </c>
      <c r="G302" s="185" t="s">
        <v>6374</v>
      </c>
      <c r="H302" s="185" t="s">
        <v>842</v>
      </c>
      <c r="I302" s="185" t="s">
        <v>6375</v>
      </c>
      <c r="J302" s="185" t="s">
        <v>843</v>
      </c>
      <c r="K302" s="185" t="s">
        <v>844</v>
      </c>
      <c r="L302" s="185" t="s">
        <v>49</v>
      </c>
      <c r="M302" s="185" t="s">
        <v>845</v>
      </c>
      <c r="N302" s="186" t="s">
        <v>6376</v>
      </c>
      <c r="O302" s="185">
        <v>0</v>
      </c>
      <c r="P302" s="187">
        <v>0</v>
      </c>
      <c r="Q302" s="185" t="s">
        <v>414</v>
      </c>
      <c r="R302" s="185" t="s">
        <v>7250</v>
      </c>
      <c r="S302" s="188">
        <v>37970</v>
      </c>
      <c r="T302" s="185">
        <v>6570</v>
      </c>
      <c r="U302" s="185" t="s">
        <v>8543</v>
      </c>
      <c r="V302" s="191">
        <v>57154048</v>
      </c>
      <c r="W302" s="191">
        <v>263492712</v>
      </c>
      <c r="X302" s="195">
        <v>44347</v>
      </c>
      <c r="Y302" s="188" t="s">
        <v>7732</v>
      </c>
      <c r="Z302" s="187" t="s">
        <v>7733</v>
      </c>
      <c r="AA302" s="187" t="s">
        <v>7799</v>
      </c>
      <c r="AB302" s="11"/>
    </row>
    <row r="303" spans="1:28" ht="24.75" customHeight="1" x14ac:dyDescent="0.2">
      <c r="A303" s="183" t="s">
        <v>6372</v>
      </c>
      <c r="B303" s="184">
        <v>717150007</v>
      </c>
      <c r="C303" s="185" t="s">
        <v>78</v>
      </c>
      <c r="D303" s="185" t="s">
        <v>840</v>
      </c>
      <c r="E303" s="185" t="s">
        <v>6373</v>
      </c>
      <c r="F303" s="185" t="s">
        <v>841</v>
      </c>
      <c r="G303" s="185" t="s">
        <v>6374</v>
      </c>
      <c r="H303" s="185" t="s">
        <v>842</v>
      </c>
      <c r="I303" s="185" t="s">
        <v>6375</v>
      </c>
      <c r="J303" s="185" t="s">
        <v>843</v>
      </c>
      <c r="K303" s="185" t="s">
        <v>844</v>
      </c>
      <c r="L303" s="185" t="s">
        <v>49</v>
      </c>
      <c r="M303" s="185" t="s">
        <v>845</v>
      </c>
      <c r="N303" s="186" t="s">
        <v>6376</v>
      </c>
      <c r="O303" s="185">
        <v>0</v>
      </c>
      <c r="P303" s="187">
        <v>0</v>
      </c>
      <c r="Q303" s="185" t="s">
        <v>414</v>
      </c>
      <c r="R303" s="185" t="s">
        <v>7250</v>
      </c>
      <c r="S303" s="188">
        <v>37970</v>
      </c>
      <c r="T303" s="185">
        <v>6570</v>
      </c>
      <c r="U303" s="185" t="s">
        <v>8543</v>
      </c>
      <c r="V303" s="191">
        <v>12912415</v>
      </c>
      <c r="W303" s="191">
        <v>56513926</v>
      </c>
      <c r="X303" s="195">
        <v>44347</v>
      </c>
      <c r="Y303" s="188" t="s">
        <v>7732</v>
      </c>
      <c r="Z303" s="187" t="s">
        <v>7733</v>
      </c>
      <c r="AA303" s="187" t="s">
        <v>7809</v>
      </c>
      <c r="AB303" s="11"/>
    </row>
    <row r="304" spans="1:28" ht="24.75" customHeight="1" x14ac:dyDescent="0.2">
      <c r="A304" s="183" t="s">
        <v>6372</v>
      </c>
      <c r="B304" s="184">
        <v>717150007</v>
      </c>
      <c r="C304" s="185" t="s">
        <v>78</v>
      </c>
      <c r="D304" s="185" t="s">
        <v>840</v>
      </c>
      <c r="E304" s="185" t="s">
        <v>6373</v>
      </c>
      <c r="F304" s="185" t="s">
        <v>841</v>
      </c>
      <c r="G304" s="185" t="s">
        <v>6374</v>
      </c>
      <c r="H304" s="185" t="s">
        <v>842</v>
      </c>
      <c r="I304" s="185" t="s">
        <v>6375</v>
      </c>
      <c r="J304" s="185" t="s">
        <v>843</v>
      </c>
      <c r="K304" s="185" t="s">
        <v>844</v>
      </c>
      <c r="L304" s="185" t="s">
        <v>49</v>
      </c>
      <c r="M304" s="185" t="s">
        <v>845</v>
      </c>
      <c r="N304" s="186" t="s">
        <v>6376</v>
      </c>
      <c r="O304" s="185">
        <v>0</v>
      </c>
      <c r="P304" s="187">
        <v>0</v>
      </c>
      <c r="Q304" s="185" t="s">
        <v>414</v>
      </c>
      <c r="R304" s="185" t="s">
        <v>7250</v>
      </c>
      <c r="S304" s="188">
        <v>37970</v>
      </c>
      <c r="T304" s="185">
        <v>6570</v>
      </c>
      <c r="U304" s="185" t="s">
        <v>8543</v>
      </c>
      <c r="V304" s="191">
        <v>31264740</v>
      </c>
      <c r="W304" s="191">
        <v>96121080</v>
      </c>
      <c r="X304" s="195">
        <v>44347</v>
      </c>
      <c r="Y304" s="188" t="s">
        <v>7732</v>
      </c>
      <c r="Z304" s="187" t="s">
        <v>7733</v>
      </c>
      <c r="AA304" s="187" t="s">
        <v>7804</v>
      </c>
      <c r="AB304" s="11"/>
    </row>
    <row r="305" spans="1:28" ht="24.75" customHeight="1" x14ac:dyDescent="0.2">
      <c r="A305" s="183" t="s">
        <v>6372</v>
      </c>
      <c r="B305" s="184">
        <v>717150007</v>
      </c>
      <c r="C305" s="185" t="s">
        <v>78</v>
      </c>
      <c r="D305" s="185" t="s">
        <v>840</v>
      </c>
      <c r="E305" s="185" t="s">
        <v>6373</v>
      </c>
      <c r="F305" s="185" t="s">
        <v>841</v>
      </c>
      <c r="G305" s="185" t="s">
        <v>6374</v>
      </c>
      <c r="H305" s="185" t="s">
        <v>842</v>
      </c>
      <c r="I305" s="185" t="s">
        <v>6375</v>
      </c>
      <c r="J305" s="185" t="s">
        <v>843</v>
      </c>
      <c r="K305" s="185" t="s">
        <v>844</v>
      </c>
      <c r="L305" s="185" t="s">
        <v>49</v>
      </c>
      <c r="M305" s="185" t="s">
        <v>845</v>
      </c>
      <c r="N305" s="186" t="s">
        <v>6376</v>
      </c>
      <c r="O305" s="185">
        <v>0</v>
      </c>
      <c r="P305" s="187">
        <v>0</v>
      </c>
      <c r="Q305" s="185" t="s">
        <v>414</v>
      </c>
      <c r="R305" s="185" t="s">
        <v>7250</v>
      </c>
      <c r="S305" s="188">
        <v>37970</v>
      </c>
      <c r="T305" s="185">
        <v>6570</v>
      </c>
      <c r="U305" s="185" t="s">
        <v>8543</v>
      </c>
      <c r="V305" s="191">
        <v>16033200</v>
      </c>
      <c r="W305" s="191">
        <v>80005668</v>
      </c>
      <c r="X305" s="195">
        <v>44347</v>
      </c>
      <c r="Y305" s="188" t="s">
        <v>7732</v>
      </c>
      <c r="Z305" s="187" t="s">
        <v>7733</v>
      </c>
      <c r="AA305" s="187" t="s">
        <v>7814</v>
      </c>
      <c r="AB305" s="11"/>
    </row>
    <row r="306" spans="1:28" ht="24.75" customHeight="1" x14ac:dyDescent="0.2">
      <c r="A306" s="183" t="s">
        <v>6372</v>
      </c>
      <c r="B306" s="184">
        <v>717150007</v>
      </c>
      <c r="C306" s="185" t="s">
        <v>78</v>
      </c>
      <c r="D306" s="185" t="s">
        <v>840</v>
      </c>
      <c r="E306" s="185" t="s">
        <v>6373</v>
      </c>
      <c r="F306" s="185" t="s">
        <v>841</v>
      </c>
      <c r="G306" s="185" t="s">
        <v>6374</v>
      </c>
      <c r="H306" s="185" t="s">
        <v>842</v>
      </c>
      <c r="I306" s="185" t="s">
        <v>6375</v>
      </c>
      <c r="J306" s="185" t="s">
        <v>843</v>
      </c>
      <c r="K306" s="185" t="s">
        <v>844</v>
      </c>
      <c r="L306" s="185" t="s">
        <v>49</v>
      </c>
      <c r="M306" s="185" t="s">
        <v>845</v>
      </c>
      <c r="N306" s="186" t="s">
        <v>6376</v>
      </c>
      <c r="O306" s="185">
        <v>0</v>
      </c>
      <c r="P306" s="187">
        <v>0</v>
      </c>
      <c r="Q306" s="185" t="s">
        <v>414</v>
      </c>
      <c r="R306" s="185" t="s">
        <v>7250</v>
      </c>
      <c r="S306" s="188">
        <v>37970</v>
      </c>
      <c r="T306" s="185">
        <v>6570</v>
      </c>
      <c r="U306" s="185" t="s">
        <v>8543</v>
      </c>
      <c r="V306" s="191">
        <v>9459588</v>
      </c>
      <c r="W306" s="191">
        <v>47297940</v>
      </c>
      <c r="X306" s="195">
        <v>44347</v>
      </c>
      <c r="Y306" s="188" t="s">
        <v>7732</v>
      </c>
      <c r="Z306" s="187" t="s">
        <v>7733</v>
      </c>
      <c r="AA306" s="187" t="s">
        <v>75</v>
      </c>
      <c r="AB306" s="11"/>
    </row>
    <row r="307" spans="1:28" ht="24.75" customHeight="1" x14ac:dyDescent="0.2">
      <c r="A307" s="183" t="s">
        <v>6372</v>
      </c>
      <c r="B307" s="184">
        <v>717150007</v>
      </c>
      <c r="C307" s="185" t="s">
        <v>78</v>
      </c>
      <c r="D307" s="185" t="s">
        <v>840</v>
      </c>
      <c r="E307" s="185" t="s">
        <v>6373</v>
      </c>
      <c r="F307" s="185" t="s">
        <v>841</v>
      </c>
      <c r="G307" s="185" t="s">
        <v>6374</v>
      </c>
      <c r="H307" s="185" t="s">
        <v>842</v>
      </c>
      <c r="I307" s="185" t="s">
        <v>6375</v>
      </c>
      <c r="J307" s="185" t="s">
        <v>843</v>
      </c>
      <c r="K307" s="185" t="s">
        <v>844</v>
      </c>
      <c r="L307" s="185" t="s">
        <v>49</v>
      </c>
      <c r="M307" s="185" t="s">
        <v>845</v>
      </c>
      <c r="N307" s="186" t="s">
        <v>6376</v>
      </c>
      <c r="O307" s="185">
        <v>0</v>
      </c>
      <c r="P307" s="187">
        <v>0</v>
      </c>
      <c r="Q307" s="185" t="s">
        <v>414</v>
      </c>
      <c r="R307" s="185" t="s">
        <v>7250</v>
      </c>
      <c r="S307" s="188">
        <v>37970</v>
      </c>
      <c r="T307" s="185">
        <v>6570</v>
      </c>
      <c r="U307" s="185" t="s">
        <v>8543</v>
      </c>
      <c r="V307" s="191">
        <v>13478232</v>
      </c>
      <c r="W307" s="191">
        <v>68627268</v>
      </c>
      <c r="X307" s="195">
        <v>44347</v>
      </c>
      <c r="Y307" s="188" t="s">
        <v>7732</v>
      </c>
      <c r="Z307" s="187" t="s">
        <v>7733</v>
      </c>
      <c r="AA307" s="187" t="s">
        <v>7779</v>
      </c>
      <c r="AB307" s="11"/>
    </row>
    <row r="308" spans="1:28" ht="24.75" customHeight="1" x14ac:dyDescent="0.2">
      <c r="A308" s="183" t="s">
        <v>6372</v>
      </c>
      <c r="B308" s="184">
        <v>717150007</v>
      </c>
      <c r="C308" s="185" t="s">
        <v>78</v>
      </c>
      <c r="D308" s="185" t="s">
        <v>840</v>
      </c>
      <c r="E308" s="185" t="s">
        <v>6373</v>
      </c>
      <c r="F308" s="185" t="s">
        <v>841</v>
      </c>
      <c r="G308" s="185" t="s">
        <v>6374</v>
      </c>
      <c r="H308" s="185" t="s">
        <v>842</v>
      </c>
      <c r="I308" s="185" t="s">
        <v>6375</v>
      </c>
      <c r="J308" s="185" t="s">
        <v>843</v>
      </c>
      <c r="K308" s="185" t="s">
        <v>844</v>
      </c>
      <c r="L308" s="185" t="s">
        <v>49</v>
      </c>
      <c r="M308" s="185" t="s">
        <v>845</v>
      </c>
      <c r="N308" s="186" t="s">
        <v>6376</v>
      </c>
      <c r="O308" s="185">
        <v>0</v>
      </c>
      <c r="P308" s="187">
        <v>0</v>
      </c>
      <c r="Q308" s="185" t="s">
        <v>414</v>
      </c>
      <c r="R308" s="185" t="s">
        <v>7250</v>
      </c>
      <c r="S308" s="188">
        <v>37970</v>
      </c>
      <c r="T308" s="185">
        <v>6570</v>
      </c>
      <c r="U308" s="185" t="s">
        <v>8543</v>
      </c>
      <c r="V308" s="191">
        <v>51007988</v>
      </c>
      <c r="W308" s="191">
        <v>155928904</v>
      </c>
      <c r="X308" s="195">
        <v>44347</v>
      </c>
      <c r="Y308" s="188" t="s">
        <v>7732</v>
      </c>
      <c r="Z308" s="187" t="s">
        <v>7733</v>
      </c>
      <c r="AA308" s="187" t="s">
        <v>7780</v>
      </c>
      <c r="AB308" s="11"/>
    </row>
    <row r="309" spans="1:28" ht="24.75" customHeight="1" x14ac:dyDescent="0.2">
      <c r="A309" s="183" t="s">
        <v>6372</v>
      </c>
      <c r="B309" s="184">
        <v>717150007</v>
      </c>
      <c r="C309" s="185" t="s">
        <v>78</v>
      </c>
      <c r="D309" s="185" t="s">
        <v>840</v>
      </c>
      <c r="E309" s="185" t="s">
        <v>6373</v>
      </c>
      <c r="F309" s="185" t="s">
        <v>841</v>
      </c>
      <c r="G309" s="185" t="s">
        <v>6374</v>
      </c>
      <c r="H309" s="185" t="s">
        <v>842</v>
      </c>
      <c r="I309" s="185" t="s">
        <v>6375</v>
      </c>
      <c r="J309" s="185" t="s">
        <v>843</v>
      </c>
      <c r="K309" s="185" t="s">
        <v>844</v>
      </c>
      <c r="L309" s="185" t="s">
        <v>49</v>
      </c>
      <c r="M309" s="185" t="s">
        <v>845</v>
      </c>
      <c r="N309" s="186" t="s">
        <v>6376</v>
      </c>
      <c r="O309" s="185">
        <v>0</v>
      </c>
      <c r="P309" s="187">
        <v>0</v>
      </c>
      <c r="Q309" s="185" t="s">
        <v>414</v>
      </c>
      <c r="R309" s="185" t="s">
        <v>7250</v>
      </c>
      <c r="S309" s="188">
        <v>37970</v>
      </c>
      <c r="T309" s="185">
        <v>6570</v>
      </c>
      <c r="U309" s="185" t="s">
        <v>8543</v>
      </c>
      <c r="V309" s="191">
        <v>21202304</v>
      </c>
      <c r="W309" s="191">
        <v>99248714</v>
      </c>
      <c r="X309" s="195">
        <v>44347</v>
      </c>
      <c r="Y309" s="188" t="s">
        <v>7732</v>
      </c>
      <c r="Z309" s="187" t="s">
        <v>7733</v>
      </c>
      <c r="AA309" s="187" t="s">
        <v>7868</v>
      </c>
      <c r="AB309" s="11"/>
    </row>
    <row r="310" spans="1:28" ht="24.75" customHeight="1" x14ac:dyDescent="0.2">
      <c r="A310" s="183" t="s">
        <v>6372</v>
      </c>
      <c r="B310" s="184">
        <v>717150007</v>
      </c>
      <c r="C310" s="185" t="s">
        <v>78</v>
      </c>
      <c r="D310" s="185" t="s">
        <v>840</v>
      </c>
      <c r="E310" s="185" t="s">
        <v>6373</v>
      </c>
      <c r="F310" s="185" t="s">
        <v>841</v>
      </c>
      <c r="G310" s="185" t="s">
        <v>6374</v>
      </c>
      <c r="H310" s="185" t="s">
        <v>842</v>
      </c>
      <c r="I310" s="185" t="s">
        <v>6375</v>
      </c>
      <c r="J310" s="185" t="s">
        <v>843</v>
      </c>
      <c r="K310" s="185" t="s">
        <v>844</v>
      </c>
      <c r="L310" s="185" t="s">
        <v>49</v>
      </c>
      <c r="M310" s="185" t="s">
        <v>845</v>
      </c>
      <c r="N310" s="186" t="s">
        <v>6376</v>
      </c>
      <c r="O310" s="185">
        <v>0</v>
      </c>
      <c r="P310" s="187">
        <v>0</v>
      </c>
      <c r="Q310" s="185" t="s">
        <v>414</v>
      </c>
      <c r="R310" s="185" t="s">
        <v>7250</v>
      </c>
      <c r="S310" s="188">
        <v>37970</v>
      </c>
      <c r="T310" s="185">
        <v>6570</v>
      </c>
      <c r="U310" s="185" t="s">
        <v>8543</v>
      </c>
      <c r="V310" s="191">
        <v>50446094</v>
      </c>
      <c r="W310" s="191">
        <v>208323748</v>
      </c>
      <c r="X310" s="195">
        <v>44347</v>
      </c>
      <c r="Y310" s="188" t="s">
        <v>7732</v>
      </c>
      <c r="Z310" s="187" t="s">
        <v>7733</v>
      </c>
      <c r="AA310" s="187" t="s">
        <v>7811</v>
      </c>
      <c r="AB310" s="11"/>
    </row>
    <row r="311" spans="1:28" ht="24.75" customHeight="1" x14ac:dyDescent="0.2">
      <c r="A311" s="183" t="s">
        <v>6372</v>
      </c>
      <c r="B311" s="184">
        <v>717150007</v>
      </c>
      <c r="C311" s="185" t="s">
        <v>78</v>
      </c>
      <c r="D311" s="185" t="s">
        <v>840</v>
      </c>
      <c r="E311" s="185" t="s">
        <v>6373</v>
      </c>
      <c r="F311" s="185" t="s">
        <v>841</v>
      </c>
      <c r="G311" s="185" t="s">
        <v>6374</v>
      </c>
      <c r="H311" s="185" t="s">
        <v>842</v>
      </c>
      <c r="I311" s="185" t="s">
        <v>6375</v>
      </c>
      <c r="J311" s="185" t="s">
        <v>843</v>
      </c>
      <c r="K311" s="185" t="s">
        <v>844</v>
      </c>
      <c r="L311" s="185" t="s">
        <v>49</v>
      </c>
      <c r="M311" s="185" t="s">
        <v>845</v>
      </c>
      <c r="N311" s="186" t="s">
        <v>6376</v>
      </c>
      <c r="O311" s="185">
        <v>0</v>
      </c>
      <c r="P311" s="187">
        <v>0</v>
      </c>
      <c r="Q311" s="185" t="s">
        <v>414</v>
      </c>
      <c r="R311" s="185" t="s">
        <v>7250</v>
      </c>
      <c r="S311" s="188">
        <v>37970</v>
      </c>
      <c r="T311" s="185">
        <v>6570</v>
      </c>
      <c r="U311" s="185" t="s">
        <v>8543</v>
      </c>
      <c r="V311" s="191">
        <v>16033200</v>
      </c>
      <c r="W311" s="191">
        <v>73349304</v>
      </c>
      <c r="X311" s="195">
        <v>44347</v>
      </c>
      <c r="Y311" s="188" t="s">
        <v>7732</v>
      </c>
      <c r="Z311" s="187" t="s">
        <v>7733</v>
      </c>
      <c r="AA311" s="187" t="s">
        <v>7869</v>
      </c>
      <c r="AB311" s="11"/>
    </row>
    <row r="312" spans="1:28" ht="24.75" customHeight="1" x14ac:dyDescent="0.2">
      <c r="A312" s="183" t="s">
        <v>6372</v>
      </c>
      <c r="B312" s="184">
        <v>717150007</v>
      </c>
      <c r="C312" s="185" t="s">
        <v>78</v>
      </c>
      <c r="D312" s="185" t="s">
        <v>840</v>
      </c>
      <c r="E312" s="185" t="s">
        <v>6373</v>
      </c>
      <c r="F312" s="185" t="s">
        <v>841</v>
      </c>
      <c r="G312" s="185" t="s">
        <v>6374</v>
      </c>
      <c r="H312" s="185" t="s">
        <v>842</v>
      </c>
      <c r="I312" s="185" t="s">
        <v>6375</v>
      </c>
      <c r="J312" s="185" t="s">
        <v>843</v>
      </c>
      <c r="K312" s="185" t="s">
        <v>844</v>
      </c>
      <c r="L312" s="185" t="s">
        <v>49</v>
      </c>
      <c r="M312" s="185" t="s">
        <v>845</v>
      </c>
      <c r="N312" s="186" t="s">
        <v>6376</v>
      </c>
      <c r="O312" s="185">
        <v>0</v>
      </c>
      <c r="P312" s="187">
        <v>0</v>
      </c>
      <c r="Q312" s="185" t="s">
        <v>414</v>
      </c>
      <c r="R312" s="185" t="s">
        <v>7250</v>
      </c>
      <c r="S312" s="188">
        <v>37970</v>
      </c>
      <c r="T312" s="185">
        <v>6570</v>
      </c>
      <c r="U312" s="185" t="s">
        <v>8543</v>
      </c>
      <c r="V312" s="191">
        <v>44031995</v>
      </c>
      <c r="W312" s="191">
        <v>259749908</v>
      </c>
      <c r="X312" s="195">
        <v>44347</v>
      </c>
      <c r="Y312" s="188" t="s">
        <v>7732</v>
      </c>
      <c r="Z312" s="187" t="s">
        <v>7733</v>
      </c>
      <c r="AA312" s="187" t="s">
        <v>7751</v>
      </c>
      <c r="AB312" s="11"/>
    </row>
    <row r="313" spans="1:28" ht="24.75" customHeight="1" x14ac:dyDescent="0.2">
      <c r="A313" s="183" t="s">
        <v>6372</v>
      </c>
      <c r="B313" s="184">
        <v>717150007</v>
      </c>
      <c r="C313" s="185" t="s">
        <v>78</v>
      </c>
      <c r="D313" s="185" t="s">
        <v>840</v>
      </c>
      <c r="E313" s="185" t="s">
        <v>6373</v>
      </c>
      <c r="F313" s="185" t="s">
        <v>841</v>
      </c>
      <c r="G313" s="185" t="s">
        <v>6374</v>
      </c>
      <c r="H313" s="185" t="s">
        <v>842</v>
      </c>
      <c r="I313" s="185" t="s">
        <v>6375</v>
      </c>
      <c r="J313" s="185" t="s">
        <v>843</v>
      </c>
      <c r="K313" s="185" t="s">
        <v>844</v>
      </c>
      <c r="L313" s="185" t="s">
        <v>49</v>
      </c>
      <c r="M313" s="185" t="s">
        <v>845</v>
      </c>
      <c r="N313" s="186" t="s">
        <v>6376</v>
      </c>
      <c r="O313" s="185">
        <v>0</v>
      </c>
      <c r="P313" s="187">
        <v>0</v>
      </c>
      <c r="Q313" s="185" t="s">
        <v>414</v>
      </c>
      <c r="R313" s="185" t="s">
        <v>7250</v>
      </c>
      <c r="S313" s="188">
        <v>37970</v>
      </c>
      <c r="T313" s="185">
        <v>6570</v>
      </c>
      <c r="U313" s="185" t="s">
        <v>8543</v>
      </c>
      <c r="V313" s="191">
        <v>68283330</v>
      </c>
      <c r="W313" s="191">
        <v>255192065</v>
      </c>
      <c r="X313" s="195">
        <v>44347</v>
      </c>
      <c r="Y313" s="188" t="s">
        <v>7732</v>
      </c>
      <c r="Z313" s="187" t="s">
        <v>7733</v>
      </c>
      <c r="AA313" s="187" t="s">
        <v>7820</v>
      </c>
      <c r="AB313" s="11"/>
    </row>
    <row r="314" spans="1:28" ht="24.75" customHeight="1" x14ac:dyDescent="0.2">
      <c r="A314" s="183" t="s">
        <v>6372</v>
      </c>
      <c r="B314" s="184">
        <v>717150007</v>
      </c>
      <c r="C314" s="185" t="s">
        <v>78</v>
      </c>
      <c r="D314" s="185" t="s">
        <v>840</v>
      </c>
      <c r="E314" s="185" t="s">
        <v>6373</v>
      </c>
      <c r="F314" s="185" t="s">
        <v>841</v>
      </c>
      <c r="G314" s="185" t="s">
        <v>6374</v>
      </c>
      <c r="H314" s="185" t="s">
        <v>842</v>
      </c>
      <c r="I314" s="185" t="s">
        <v>6375</v>
      </c>
      <c r="J314" s="185" t="s">
        <v>843</v>
      </c>
      <c r="K314" s="185" t="s">
        <v>844</v>
      </c>
      <c r="L314" s="185" t="s">
        <v>49</v>
      </c>
      <c r="M314" s="185" t="s">
        <v>845</v>
      </c>
      <c r="N314" s="186" t="s">
        <v>6376</v>
      </c>
      <c r="O314" s="185">
        <v>0</v>
      </c>
      <c r="P314" s="187">
        <v>0</v>
      </c>
      <c r="Q314" s="185" t="s">
        <v>414</v>
      </c>
      <c r="R314" s="185" t="s">
        <v>7250</v>
      </c>
      <c r="S314" s="188">
        <v>37970</v>
      </c>
      <c r="T314" s="185">
        <v>6570</v>
      </c>
      <c r="U314" s="185" t="s">
        <v>8543</v>
      </c>
      <c r="V314" s="191">
        <v>29982084</v>
      </c>
      <c r="W314" s="191">
        <v>132603184</v>
      </c>
      <c r="X314" s="195">
        <v>44347</v>
      </c>
      <c r="Y314" s="188" t="s">
        <v>7732</v>
      </c>
      <c r="Z314" s="187" t="s">
        <v>7733</v>
      </c>
      <c r="AA314" s="187" t="s">
        <v>7821</v>
      </c>
      <c r="AB314" s="11"/>
    </row>
    <row r="315" spans="1:28" ht="24.75" customHeight="1" x14ac:dyDescent="0.2">
      <c r="A315" s="183" t="s">
        <v>6372</v>
      </c>
      <c r="B315" s="184">
        <v>717150007</v>
      </c>
      <c r="C315" s="185" t="s">
        <v>78</v>
      </c>
      <c r="D315" s="185" t="s">
        <v>840</v>
      </c>
      <c r="E315" s="185" t="s">
        <v>6373</v>
      </c>
      <c r="F315" s="185" t="s">
        <v>841</v>
      </c>
      <c r="G315" s="185" t="s">
        <v>6374</v>
      </c>
      <c r="H315" s="185" t="s">
        <v>842</v>
      </c>
      <c r="I315" s="185" t="s">
        <v>6375</v>
      </c>
      <c r="J315" s="185" t="s">
        <v>843</v>
      </c>
      <c r="K315" s="185" t="s">
        <v>844</v>
      </c>
      <c r="L315" s="185" t="s">
        <v>49</v>
      </c>
      <c r="M315" s="185" t="s">
        <v>845</v>
      </c>
      <c r="N315" s="186" t="s">
        <v>6376</v>
      </c>
      <c r="O315" s="185">
        <v>0</v>
      </c>
      <c r="P315" s="187">
        <v>0</v>
      </c>
      <c r="Q315" s="185" t="s">
        <v>414</v>
      </c>
      <c r="R315" s="185" t="s">
        <v>7250</v>
      </c>
      <c r="S315" s="188">
        <v>37970</v>
      </c>
      <c r="T315" s="185">
        <v>6570</v>
      </c>
      <c r="U315" s="185" t="s">
        <v>8543</v>
      </c>
      <c r="V315" s="191">
        <v>0</v>
      </c>
      <c r="W315" s="191">
        <v>12750704</v>
      </c>
      <c r="X315" s="195">
        <v>44347</v>
      </c>
      <c r="Y315" s="188" t="s">
        <v>7732</v>
      </c>
      <c r="Z315" s="187" t="s">
        <v>7733</v>
      </c>
      <c r="AA315" s="187" t="s">
        <v>7822</v>
      </c>
      <c r="AB315" s="11"/>
    </row>
    <row r="316" spans="1:28" ht="24.75" customHeight="1" x14ac:dyDescent="0.2">
      <c r="A316" s="183" t="s">
        <v>6372</v>
      </c>
      <c r="B316" s="184">
        <v>717150007</v>
      </c>
      <c r="C316" s="185" t="s">
        <v>78</v>
      </c>
      <c r="D316" s="185" t="s">
        <v>840</v>
      </c>
      <c r="E316" s="185" t="s">
        <v>6373</v>
      </c>
      <c r="F316" s="185" t="s">
        <v>841</v>
      </c>
      <c r="G316" s="185" t="s">
        <v>6374</v>
      </c>
      <c r="H316" s="185" t="s">
        <v>842</v>
      </c>
      <c r="I316" s="185" t="s">
        <v>6375</v>
      </c>
      <c r="J316" s="185" t="s">
        <v>843</v>
      </c>
      <c r="K316" s="185" t="s">
        <v>844</v>
      </c>
      <c r="L316" s="185" t="s">
        <v>49</v>
      </c>
      <c r="M316" s="185" t="s">
        <v>845</v>
      </c>
      <c r="N316" s="186" t="s">
        <v>6376</v>
      </c>
      <c r="O316" s="185">
        <v>0</v>
      </c>
      <c r="P316" s="187">
        <v>0</v>
      </c>
      <c r="Q316" s="185" t="s">
        <v>414</v>
      </c>
      <c r="R316" s="185" t="s">
        <v>7250</v>
      </c>
      <c r="S316" s="188">
        <v>37970</v>
      </c>
      <c r="T316" s="185">
        <v>6570</v>
      </c>
      <c r="U316" s="185" t="s">
        <v>8543</v>
      </c>
      <c r="V316" s="191">
        <v>7311139</v>
      </c>
      <c r="W316" s="191">
        <v>43318498</v>
      </c>
      <c r="X316" s="195">
        <v>44347</v>
      </c>
      <c r="Y316" s="188" t="s">
        <v>7732</v>
      </c>
      <c r="Z316" s="187" t="s">
        <v>7733</v>
      </c>
      <c r="AA316" s="187" t="s">
        <v>7834</v>
      </c>
      <c r="AB316" s="11"/>
    </row>
    <row r="317" spans="1:28" ht="24.75" customHeight="1" x14ac:dyDescent="0.2">
      <c r="A317" s="183" t="s">
        <v>6372</v>
      </c>
      <c r="B317" s="184">
        <v>717150007</v>
      </c>
      <c r="C317" s="185" t="s">
        <v>78</v>
      </c>
      <c r="D317" s="185" t="s">
        <v>840</v>
      </c>
      <c r="E317" s="185" t="s">
        <v>6373</v>
      </c>
      <c r="F317" s="185" t="s">
        <v>841</v>
      </c>
      <c r="G317" s="185" t="s">
        <v>6374</v>
      </c>
      <c r="H317" s="185" t="s">
        <v>842</v>
      </c>
      <c r="I317" s="185" t="s">
        <v>6375</v>
      </c>
      <c r="J317" s="185" t="s">
        <v>843</v>
      </c>
      <c r="K317" s="185" t="s">
        <v>844</v>
      </c>
      <c r="L317" s="185" t="s">
        <v>49</v>
      </c>
      <c r="M317" s="185" t="s">
        <v>845</v>
      </c>
      <c r="N317" s="186" t="s">
        <v>6376</v>
      </c>
      <c r="O317" s="185">
        <v>0</v>
      </c>
      <c r="P317" s="187">
        <v>0</v>
      </c>
      <c r="Q317" s="185" t="s">
        <v>414</v>
      </c>
      <c r="R317" s="185" t="s">
        <v>7250</v>
      </c>
      <c r="S317" s="188">
        <v>37970</v>
      </c>
      <c r="T317" s="185">
        <v>6570</v>
      </c>
      <c r="U317" s="185" t="s">
        <v>8543</v>
      </c>
      <c r="V317" s="191">
        <v>66975676</v>
      </c>
      <c r="W317" s="191">
        <v>261457530</v>
      </c>
      <c r="X317" s="195">
        <v>44347</v>
      </c>
      <c r="Y317" s="188" t="s">
        <v>7732</v>
      </c>
      <c r="Z317" s="187" t="s">
        <v>7733</v>
      </c>
      <c r="AA317" s="187" t="s">
        <v>7787</v>
      </c>
      <c r="AB317" s="11"/>
    </row>
    <row r="318" spans="1:28" ht="24.75" customHeight="1" x14ac:dyDescent="0.2">
      <c r="A318" s="183" t="s">
        <v>6372</v>
      </c>
      <c r="B318" s="184">
        <v>717150007</v>
      </c>
      <c r="C318" s="185" t="s">
        <v>78</v>
      </c>
      <c r="D318" s="185" t="s">
        <v>840</v>
      </c>
      <c r="E318" s="185" t="s">
        <v>6373</v>
      </c>
      <c r="F318" s="185" t="s">
        <v>841</v>
      </c>
      <c r="G318" s="185" t="s">
        <v>6374</v>
      </c>
      <c r="H318" s="185" t="s">
        <v>842</v>
      </c>
      <c r="I318" s="185" t="s">
        <v>6375</v>
      </c>
      <c r="J318" s="185" t="s">
        <v>843</v>
      </c>
      <c r="K318" s="185" t="s">
        <v>844</v>
      </c>
      <c r="L318" s="185" t="s">
        <v>49</v>
      </c>
      <c r="M318" s="185" t="s">
        <v>845</v>
      </c>
      <c r="N318" s="186" t="s">
        <v>6376</v>
      </c>
      <c r="O318" s="185">
        <v>0</v>
      </c>
      <c r="P318" s="187">
        <v>0</v>
      </c>
      <c r="Q318" s="185" t="s">
        <v>414</v>
      </c>
      <c r="R318" s="185" t="s">
        <v>7250</v>
      </c>
      <c r="S318" s="188">
        <v>37970</v>
      </c>
      <c r="T318" s="185">
        <v>6570</v>
      </c>
      <c r="U318" s="185" t="s">
        <v>8543</v>
      </c>
      <c r="V318" s="191">
        <v>64822055</v>
      </c>
      <c r="W318" s="191">
        <v>260636191</v>
      </c>
      <c r="X318" s="195">
        <v>44347</v>
      </c>
      <c r="Y318" s="188" t="s">
        <v>7732</v>
      </c>
      <c r="Z318" s="187" t="s">
        <v>7733</v>
      </c>
      <c r="AA318" s="187" t="s">
        <v>7853</v>
      </c>
      <c r="AB318" s="11"/>
    </row>
    <row r="319" spans="1:28" ht="24.75" customHeight="1" x14ac:dyDescent="0.2">
      <c r="A319" s="183" t="s">
        <v>6372</v>
      </c>
      <c r="B319" s="184">
        <v>717150007</v>
      </c>
      <c r="C319" s="185" t="s">
        <v>78</v>
      </c>
      <c r="D319" s="185" t="s">
        <v>840</v>
      </c>
      <c r="E319" s="185" t="s">
        <v>6373</v>
      </c>
      <c r="F319" s="185" t="s">
        <v>841</v>
      </c>
      <c r="G319" s="185" t="s">
        <v>6374</v>
      </c>
      <c r="H319" s="185" t="s">
        <v>842</v>
      </c>
      <c r="I319" s="185" t="s">
        <v>6375</v>
      </c>
      <c r="J319" s="185" t="s">
        <v>843</v>
      </c>
      <c r="K319" s="185" t="s">
        <v>844</v>
      </c>
      <c r="L319" s="185" t="s">
        <v>49</v>
      </c>
      <c r="M319" s="185" t="s">
        <v>845</v>
      </c>
      <c r="N319" s="186" t="s">
        <v>6376</v>
      </c>
      <c r="O319" s="185">
        <v>0</v>
      </c>
      <c r="P319" s="187">
        <v>0</v>
      </c>
      <c r="Q319" s="185" t="s">
        <v>414</v>
      </c>
      <c r="R319" s="185" t="s">
        <v>7250</v>
      </c>
      <c r="S319" s="188">
        <v>37970</v>
      </c>
      <c r="T319" s="185">
        <v>6570</v>
      </c>
      <c r="U319" s="185" t="s">
        <v>8543</v>
      </c>
      <c r="V319" s="191">
        <v>26418576</v>
      </c>
      <c r="W319" s="191">
        <v>89835916</v>
      </c>
      <c r="X319" s="195">
        <v>44347</v>
      </c>
      <c r="Y319" s="188" t="s">
        <v>7732</v>
      </c>
      <c r="Z319" s="187" t="s">
        <v>7733</v>
      </c>
      <c r="AA319" s="187" t="s">
        <v>7789</v>
      </c>
      <c r="AB319" s="11"/>
    </row>
    <row r="320" spans="1:28" ht="24.75" customHeight="1" x14ac:dyDescent="0.2">
      <c r="A320" s="183" t="s">
        <v>6372</v>
      </c>
      <c r="B320" s="184">
        <v>717150007</v>
      </c>
      <c r="C320" s="185" t="s">
        <v>78</v>
      </c>
      <c r="D320" s="185" t="s">
        <v>840</v>
      </c>
      <c r="E320" s="185" t="s">
        <v>6373</v>
      </c>
      <c r="F320" s="185" t="s">
        <v>841</v>
      </c>
      <c r="G320" s="185" t="s">
        <v>6374</v>
      </c>
      <c r="H320" s="185" t="s">
        <v>842</v>
      </c>
      <c r="I320" s="185" t="s">
        <v>6375</v>
      </c>
      <c r="J320" s="185" t="s">
        <v>843</v>
      </c>
      <c r="K320" s="185" t="s">
        <v>844</v>
      </c>
      <c r="L320" s="185" t="s">
        <v>49</v>
      </c>
      <c r="M320" s="185" t="s">
        <v>845</v>
      </c>
      <c r="N320" s="186" t="s">
        <v>6376</v>
      </c>
      <c r="O320" s="185">
        <v>0</v>
      </c>
      <c r="P320" s="187">
        <v>0</v>
      </c>
      <c r="Q320" s="185" t="s">
        <v>414</v>
      </c>
      <c r="R320" s="185" t="s">
        <v>7250</v>
      </c>
      <c r="S320" s="188">
        <v>37970</v>
      </c>
      <c r="T320" s="185">
        <v>6570</v>
      </c>
      <c r="U320" s="185" t="s">
        <v>8543</v>
      </c>
      <c r="V320" s="191">
        <v>110159980</v>
      </c>
      <c r="W320" s="191">
        <v>379540540</v>
      </c>
      <c r="X320" s="195">
        <v>44347</v>
      </c>
      <c r="Y320" s="188" t="s">
        <v>7732</v>
      </c>
      <c r="Z320" s="187" t="s">
        <v>7733</v>
      </c>
      <c r="AA320" s="187" t="s">
        <v>6414</v>
      </c>
      <c r="AB320" s="11"/>
    </row>
    <row r="321" spans="1:28" ht="24.75" customHeight="1" x14ac:dyDescent="0.2">
      <c r="A321" s="183" t="s">
        <v>6372</v>
      </c>
      <c r="B321" s="184">
        <v>717150007</v>
      </c>
      <c r="C321" s="185" t="s">
        <v>78</v>
      </c>
      <c r="D321" s="185" t="s">
        <v>840</v>
      </c>
      <c r="E321" s="185" t="s">
        <v>6373</v>
      </c>
      <c r="F321" s="185" t="s">
        <v>841</v>
      </c>
      <c r="G321" s="185" t="s">
        <v>6374</v>
      </c>
      <c r="H321" s="185" t="s">
        <v>842</v>
      </c>
      <c r="I321" s="185" t="s">
        <v>6375</v>
      </c>
      <c r="J321" s="185" t="s">
        <v>843</v>
      </c>
      <c r="K321" s="185" t="s">
        <v>844</v>
      </c>
      <c r="L321" s="185" t="s">
        <v>49</v>
      </c>
      <c r="M321" s="185" t="s">
        <v>845</v>
      </c>
      <c r="N321" s="186" t="s">
        <v>6376</v>
      </c>
      <c r="O321" s="185">
        <v>0</v>
      </c>
      <c r="P321" s="187">
        <v>0</v>
      </c>
      <c r="Q321" s="185" t="s">
        <v>414</v>
      </c>
      <c r="R321" s="185" t="s">
        <v>7250</v>
      </c>
      <c r="S321" s="188">
        <v>37970</v>
      </c>
      <c r="T321" s="185">
        <v>6570</v>
      </c>
      <c r="U321" s="185" t="s">
        <v>8543</v>
      </c>
      <c r="V321" s="191">
        <v>33669720</v>
      </c>
      <c r="W321" s="191">
        <v>135640872</v>
      </c>
      <c r="X321" s="195">
        <v>44347</v>
      </c>
      <c r="Y321" s="188" t="s">
        <v>7732</v>
      </c>
      <c r="Z321" s="187" t="s">
        <v>7733</v>
      </c>
      <c r="AA321" s="187" t="s">
        <v>7752</v>
      </c>
      <c r="AB321" s="11"/>
    </row>
    <row r="322" spans="1:28" ht="24.75" customHeight="1" x14ac:dyDescent="0.2">
      <c r="A322" s="183" t="s">
        <v>1006</v>
      </c>
      <c r="B322" s="184">
        <v>714523007</v>
      </c>
      <c r="C322" s="185" t="s">
        <v>78</v>
      </c>
      <c r="D322" s="185" t="s">
        <v>1007</v>
      </c>
      <c r="E322" s="185" t="s">
        <v>7569</v>
      </c>
      <c r="F322" s="185" t="s">
        <v>1008</v>
      </c>
      <c r="G322" s="185" t="s">
        <v>1009</v>
      </c>
      <c r="H322" s="185" t="s">
        <v>1010</v>
      </c>
      <c r="I322" s="185" t="s">
        <v>6361</v>
      </c>
      <c r="J322" s="185" t="s">
        <v>1011</v>
      </c>
      <c r="K322" s="185" t="s">
        <v>1012</v>
      </c>
      <c r="L322" s="185" t="s">
        <v>49</v>
      </c>
      <c r="M322" s="185" t="s">
        <v>1013</v>
      </c>
      <c r="N322" s="186" t="s">
        <v>6362</v>
      </c>
      <c r="O322" s="185" t="s">
        <v>6363</v>
      </c>
      <c r="P322" s="187">
        <v>0</v>
      </c>
      <c r="Q322" s="185">
        <v>93401</v>
      </c>
      <c r="R322" s="185" t="s">
        <v>7570</v>
      </c>
      <c r="S322" s="188">
        <v>37970</v>
      </c>
      <c r="T322" s="185">
        <v>6580</v>
      </c>
      <c r="U322" s="185"/>
      <c r="V322" s="191">
        <v>68690017</v>
      </c>
      <c r="W322" s="191">
        <v>212997652</v>
      </c>
      <c r="X322" s="195">
        <v>44347</v>
      </c>
      <c r="Y322" s="188" t="s">
        <v>7732</v>
      </c>
      <c r="Z322" s="187" t="s">
        <v>7733</v>
      </c>
      <c r="AA322" s="187" t="s">
        <v>7794</v>
      </c>
      <c r="AB322" s="11"/>
    </row>
    <row r="323" spans="1:28" ht="24.75" customHeight="1" x14ac:dyDescent="0.2">
      <c r="A323" s="183" t="s">
        <v>5832</v>
      </c>
      <c r="B323" s="184" t="s">
        <v>7724</v>
      </c>
      <c r="C323" s="185" t="s">
        <v>149</v>
      </c>
      <c r="D323" s="185" t="s">
        <v>5833</v>
      </c>
      <c r="E323" s="185" t="s">
        <v>27</v>
      </c>
      <c r="F323" s="185" t="s">
        <v>5764</v>
      </c>
      <c r="G323" s="185" t="s">
        <v>29</v>
      </c>
      <c r="H323" s="185">
        <v>0</v>
      </c>
      <c r="I323" s="185">
        <v>0</v>
      </c>
      <c r="J323" s="185" t="s">
        <v>6874</v>
      </c>
      <c r="K323" s="185" t="s">
        <v>5834</v>
      </c>
      <c r="L323" s="185" t="s">
        <v>339</v>
      </c>
      <c r="M323" s="185" t="s">
        <v>5835</v>
      </c>
      <c r="N323" s="186" t="s">
        <v>6594</v>
      </c>
      <c r="O323" s="185" t="s">
        <v>6595</v>
      </c>
      <c r="P323" s="187">
        <v>0</v>
      </c>
      <c r="Q323" s="185" t="s">
        <v>277</v>
      </c>
      <c r="R323" s="185" t="s">
        <v>7180</v>
      </c>
      <c r="S323" s="188">
        <v>37970</v>
      </c>
      <c r="T323" s="185">
        <v>6650</v>
      </c>
      <c r="U323" s="185" t="s">
        <v>8549</v>
      </c>
      <c r="V323" s="191">
        <v>7163737</v>
      </c>
      <c r="W323" s="191">
        <v>36437774</v>
      </c>
      <c r="X323" s="195">
        <v>44347</v>
      </c>
      <c r="Y323" s="188" t="s">
        <v>7732</v>
      </c>
      <c r="Z323" s="187" t="s">
        <v>7733</v>
      </c>
      <c r="AA323" s="187" t="s">
        <v>7870</v>
      </c>
      <c r="AB323" s="11"/>
    </row>
    <row r="324" spans="1:28" ht="24.75" customHeight="1" x14ac:dyDescent="0.2">
      <c r="A324" s="183" t="s">
        <v>5720</v>
      </c>
      <c r="B324" s="184">
        <v>703553001</v>
      </c>
      <c r="C324" s="185" t="s">
        <v>136</v>
      </c>
      <c r="D324" s="185" t="s">
        <v>8721</v>
      </c>
      <c r="E324" s="185" t="s">
        <v>7323</v>
      </c>
      <c r="F324" s="185" t="s">
        <v>5721</v>
      </c>
      <c r="G324" s="185" t="s">
        <v>29</v>
      </c>
      <c r="H324" s="185" t="s">
        <v>7058</v>
      </c>
      <c r="I324" s="185" t="s">
        <v>7058</v>
      </c>
      <c r="J324" s="185" t="s">
        <v>7271</v>
      </c>
      <c r="K324" s="185" t="s">
        <v>6555</v>
      </c>
      <c r="L324" s="185" t="s">
        <v>6111</v>
      </c>
      <c r="M324" s="185" t="s">
        <v>1105</v>
      </c>
      <c r="N324" s="186" t="s">
        <v>5722</v>
      </c>
      <c r="O324" s="185" t="s">
        <v>7272</v>
      </c>
      <c r="P324" s="187" t="s">
        <v>6556</v>
      </c>
      <c r="Q324" s="185" t="s">
        <v>5707</v>
      </c>
      <c r="R324" s="185" t="s">
        <v>7324</v>
      </c>
      <c r="S324" s="188">
        <v>37970</v>
      </c>
      <c r="T324" s="185">
        <v>6690</v>
      </c>
      <c r="U324" s="185" t="s">
        <v>8549</v>
      </c>
      <c r="V324" s="191">
        <v>17390229</v>
      </c>
      <c r="W324" s="191">
        <v>95902895</v>
      </c>
      <c r="X324" s="195">
        <v>44347</v>
      </c>
      <c r="Y324" s="188" t="s">
        <v>7732</v>
      </c>
      <c r="Z324" s="187" t="s">
        <v>7733</v>
      </c>
      <c r="AA324" s="187" t="s">
        <v>7791</v>
      </c>
      <c r="AB324" s="11"/>
    </row>
    <row r="325" spans="1:28" ht="24.75" customHeight="1" x14ac:dyDescent="0.2">
      <c r="A325" s="183" t="s">
        <v>3644</v>
      </c>
      <c r="B325" s="184">
        <v>690811006</v>
      </c>
      <c r="C325" s="185" t="s">
        <v>2833</v>
      </c>
      <c r="D325" s="185" t="s">
        <v>626</v>
      </c>
      <c r="E325" s="185" t="s">
        <v>27</v>
      </c>
      <c r="F325" s="185" t="s">
        <v>627</v>
      </c>
      <c r="G325" s="185" t="s">
        <v>29</v>
      </c>
      <c r="H325" s="185">
        <v>0</v>
      </c>
      <c r="I325" s="185">
        <v>0</v>
      </c>
      <c r="J325" s="185" t="s">
        <v>3645</v>
      </c>
      <c r="K325" s="185" t="s">
        <v>3647</v>
      </c>
      <c r="L325" s="185" t="s">
        <v>49</v>
      </c>
      <c r="M325" s="185" t="s">
        <v>1466</v>
      </c>
      <c r="N325" s="186" t="s">
        <v>3648</v>
      </c>
      <c r="O325" s="185" t="s">
        <v>3646</v>
      </c>
      <c r="P325" s="187">
        <v>0</v>
      </c>
      <c r="Q325" s="185">
        <v>91001</v>
      </c>
      <c r="R325" s="185" t="s">
        <v>3018</v>
      </c>
      <c r="S325" s="188">
        <v>42032</v>
      </c>
      <c r="T325" s="185">
        <v>6720</v>
      </c>
      <c r="U325" s="185" t="s">
        <v>8549</v>
      </c>
      <c r="V325" s="191">
        <v>4149668</v>
      </c>
      <c r="W325" s="191">
        <v>20549430</v>
      </c>
      <c r="X325" s="195">
        <v>44347</v>
      </c>
      <c r="Y325" s="188" t="s">
        <v>7732</v>
      </c>
      <c r="Z325" s="187" t="s">
        <v>7733</v>
      </c>
      <c r="AA325" s="187" t="s">
        <v>7871</v>
      </c>
      <c r="AB325" s="11"/>
    </row>
    <row r="326" spans="1:28" ht="24.75" customHeight="1" x14ac:dyDescent="0.2">
      <c r="A326" s="183" t="s">
        <v>2160</v>
      </c>
      <c r="B326" s="184">
        <v>714792008</v>
      </c>
      <c r="C326" s="185" t="s">
        <v>1555</v>
      </c>
      <c r="D326" s="185" t="s">
        <v>2161</v>
      </c>
      <c r="E326" s="185" t="s">
        <v>6219</v>
      </c>
      <c r="F326" s="185" t="s">
        <v>2162</v>
      </c>
      <c r="G326" s="185" t="s">
        <v>8753</v>
      </c>
      <c r="H326" s="185" t="s">
        <v>2163</v>
      </c>
      <c r="I326" s="185" t="s">
        <v>8754</v>
      </c>
      <c r="J326" s="185" t="s">
        <v>8755</v>
      </c>
      <c r="K326" s="185" t="s">
        <v>6345</v>
      </c>
      <c r="L326" s="185" t="s">
        <v>6105</v>
      </c>
      <c r="M326" s="185" t="s">
        <v>2165</v>
      </c>
      <c r="N326" s="186" t="s">
        <v>2164</v>
      </c>
      <c r="O326" s="185" t="s">
        <v>6245</v>
      </c>
      <c r="P326" s="187" t="s">
        <v>6344</v>
      </c>
      <c r="Q326" s="185" t="s">
        <v>1266</v>
      </c>
      <c r="R326" s="185" t="s">
        <v>6948</v>
      </c>
      <c r="S326" s="188">
        <v>37970</v>
      </c>
      <c r="T326" s="185">
        <v>6740</v>
      </c>
      <c r="U326" s="185" t="s">
        <v>8549</v>
      </c>
      <c r="V326" s="191">
        <v>24830669</v>
      </c>
      <c r="W326" s="191">
        <v>114986245</v>
      </c>
      <c r="X326" s="195">
        <v>44347</v>
      </c>
      <c r="Y326" s="188" t="s">
        <v>7732</v>
      </c>
      <c r="Z326" s="187" t="s">
        <v>7733</v>
      </c>
      <c r="AA326" s="187" t="s">
        <v>7766</v>
      </c>
      <c r="AB326" s="11"/>
    </row>
    <row r="327" spans="1:28" ht="24.75" customHeight="1" x14ac:dyDescent="0.2">
      <c r="A327" s="183" t="s">
        <v>2160</v>
      </c>
      <c r="B327" s="184">
        <v>714792008</v>
      </c>
      <c r="C327" s="185" t="s">
        <v>1555</v>
      </c>
      <c r="D327" s="185" t="s">
        <v>2161</v>
      </c>
      <c r="E327" s="185" t="s">
        <v>6219</v>
      </c>
      <c r="F327" s="185" t="s">
        <v>2162</v>
      </c>
      <c r="G327" s="185" t="s">
        <v>8753</v>
      </c>
      <c r="H327" s="185" t="s">
        <v>2163</v>
      </c>
      <c r="I327" s="185" t="s">
        <v>8754</v>
      </c>
      <c r="J327" s="185" t="s">
        <v>8755</v>
      </c>
      <c r="K327" s="185" t="s">
        <v>6345</v>
      </c>
      <c r="L327" s="185" t="s">
        <v>6105</v>
      </c>
      <c r="M327" s="185" t="s">
        <v>2165</v>
      </c>
      <c r="N327" s="186" t="s">
        <v>2164</v>
      </c>
      <c r="O327" s="185" t="s">
        <v>6245</v>
      </c>
      <c r="P327" s="187" t="s">
        <v>6344</v>
      </c>
      <c r="Q327" s="185" t="s">
        <v>1266</v>
      </c>
      <c r="R327" s="185" t="s">
        <v>6948</v>
      </c>
      <c r="S327" s="188">
        <v>37970</v>
      </c>
      <c r="T327" s="185">
        <v>6740</v>
      </c>
      <c r="U327" s="185" t="s">
        <v>8549</v>
      </c>
      <c r="V327" s="191">
        <v>22707270</v>
      </c>
      <c r="W327" s="191">
        <v>91338543</v>
      </c>
      <c r="X327" s="195">
        <v>44347</v>
      </c>
      <c r="Y327" s="188" t="s">
        <v>7732</v>
      </c>
      <c r="Z327" s="187" t="s">
        <v>7733</v>
      </c>
      <c r="AA327" s="187" t="s">
        <v>7734</v>
      </c>
      <c r="AB327" s="11"/>
    </row>
    <row r="328" spans="1:28" ht="24.75" customHeight="1" x14ac:dyDescent="0.2">
      <c r="A328" s="183" t="s">
        <v>2160</v>
      </c>
      <c r="B328" s="184">
        <v>714792008</v>
      </c>
      <c r="C328" s="185" t="s">
        <v>1555</v>
      </c>
      <c r="D328" s="185" t="s">
        <v>2161</v>
      </c>
      <c r="E328" s="185" t="s">
        <v>6219</v>
      </c>
      <c r="F328" s="185" t="s">
        <v>2162</v>
      </c>
      <c r="G328" s="185" t="s">
        <v>8753</v>
      </c>
      <c r="H328" s="185" t="s">
        <v>2163</v>
      </c>
      <c r="I328" s="185" t="s">
        <v>8754</v>
      </c>
      <c r="J328" s="185" t="s">
        <v>8755</v>
      </c>
      <c r="K328" s="185" t="s">
        <v>6345</v>
      </c>
      <c r="L328" s="185" t="s">
        <v>6105</v>
      </c>
      <c r="M328" s="185" t="s">
        <v>2165</v>
      </c>
      <c r="N328" s="186" t="s">
        <v>2164</v>
      </c>
      <c r="O328" s="185" t="s">
        <v>6245</v>
      </c>
      <c r="P328" s="187" t="s">
        <v>6344</v>
      </c>
      <c r="Q328" s="185" t="s">
        <v>1266</v>
      </c>
      <c r="R328" s="185" t="s">
        <v>6948</v>
      </c>
      <c r="S328" s="188">
        <v>37970</v>
      </c>
      <c r="T328" s="185">
        <v>6740</v>
      </c>
      <c r="U328" s="185" t="s">
        <v>8549</v>
      </c>
      <c r="V328" s="191">
        <v>28263428</v>
      </c>
      <c r="W328" s="191">
        <v>124853985</v>
      </c>
      <c r="X328" s="195">
        <v>44347</v>
      </c>
      <c r="Y328" s="188" t="s">
        <v>7732</v>
      </c>
      <c r="Z328" s="187" t="s">
        <v>7733</v>
      </c>
      <c r="AA328" s="187" t="s">
        <v>7781</v>
      </c>
      <c r="AB328" s="11"/>
    </row>
    <row r="329" spans="1:28" ht="24.75" customHeight="1" x14ac:dyDescent="0.2">
      <c r="A329" s="183" t="s">
        <v>2160</v>
      </c>
      <c r="B329" s="184">
        <v>714792008</v>
      </c>
      <c r="C329" s="185" t="s">
        <v>1555</v>
      </c>
      <c r="D329" s="185" t="s">
        <v>2161</v>
      </c>
      <c r="E329" s="185" t="s">
        <v>6219</v>
      </c>
      <c r="F329" s="185" t="s">
        <v>2162</v>
      </c>
      <c r="G329" s="185" t="s">
        <v>8753</v>
      </c>
      <c r="H329" s="185" t="s">
        <v>2163</v>
      </c>
      <c r="I329" s="185" t="s">
        <v>8754</v>
      </c>
      <c r="J329" s="185" t="s">
        <v>8755</v>
      </c>
      <c r="K329" s="185" t="s">
        <v>6345</v>
      </c>
      <c r="L329" s="185" t="s">
        <v>6105</v>
      </c>
      <c r="M329" s="185" t="s">
        <v>2165</v>
      </c>
      <c r="N329" s="186" t="s">
        <v>2164</v>
      </c>
      <c r="O329" s="185" t="s">
        <v>6245</v>
      </c>
      <c r="P329" s="187" t="s">
        <v>6344</v>
      </c>
      <c r="Q329" s="185" t="s">
        <v>1266</v>
      </c>
      <c r="R329" s="185" t="s">
        <v>6948</v>
      </c>
      <c r="S329" s="188">
        <v>37970</v>
      </c>
      <c r="T329" s="185">
        <v>6740</v>
      </c>
      <c r="U329" s="185" t="s">
        <v>8549</v>
      </c>
      <c r="V329" s="191">
        <v>177887416</v>
      </c>
      <c r="W329" s="191">
        <v>548481531</v>
      </c>
      <c r="X329" s="195">
        <v>44347</v>
      </c>
      <c r="Y329" s="188" t="s">
        <v>7732</v>
      </c>
      <c r="Z329" s="187" t="s">
        <v>7733</v>
      </c>
      <c r="AA329" s="187" t="s">
        <v>7872</v>
      </c>
      <c r="AB329" s="11"/>
    </row>
    <row r="330" spans="1:28" ht="24.75" customHeight="1" x14ac:dyDescent="0.2">
      <c r="A330" s="183" t="s">
        <v>261</v>
      </c>
      <c r="B330" s="184">
        <v>718362008</v>
      </c>
      <c r="C330" s="185" t="s">
        <v>78</v>
      </c>
      <c r="D330" s="185" t="s">
        <v>262</v>
      </c>
      <c r="E330" s="185" t="s">
        <v>7530</v>
      </c>
      <c r="F330" s="185" t="s">
        <v>263</v>
      </c>
      <c r="G330" s="185" t="s">
        <v>264</v>
      </c>
      <c r="H330" s="185" t="s">
        <v>265</v>
      </c>
      <c r="I330" s="185" t="s">
        <v>6518</v>
      </c>
      <c r="J330" s="185" t="s">
        <v>7611</v>
      </c>
      <c r="K330" s="185" t="s">
        <v>6501</v>
      </c>
      <c r="L330" s="185" t="s">
        <v>623</v>
      </c>
      <c r="M330" s="185" t="s">
        <v>202</v>
      </c>
      <c r="N330" s="186" t="s">
        <v>6499</v>
      </c>
      <c r="O330" s="185" t="s">
        <v>6500</v>
      </c>
      <c r="P330" s="187">
        <v>0</v>
      </c>
      <c r="Q330" s="185" t="s">
        <v>89</v>
      </c>
      <c r="R330" s="185" t="s">
        <v>7550</v>
      </c>
      <c r="S330" s="188">
        <v>37970</v>
      </c>
      <c r="T330" s="185">
        <v>6760</v>
      </c>
      <c r="U330" s="185"/>
      <c r="V330" s="191">
        <v>9852660</v>
      </c>
      <c r="W330" s="191">
        <v>42979320</v>
      </c>
      <c r="X330" s="195">
        <v>44347</v>
      </c>
      <c r="Y330" s="188" t="s">
        <v>7732</v>
      </c>
      <c r="Z330" s="187" t="s">
        <v>7733</v>
      </c>
      <c r="AA330" s="187" t="s">
        <v>7742</v>
      </c>
      <c r="AB330" s="11"/>
    </row>
    <row r="331" spans="1:28" ht="24.75" customHeight="1" x14ac:dyDescent="0.2">
      <c r="A331" s="183" t="s">
        <v>834</v>
      </c>
      <c r="B331" s="184">
        <v>717449002</v>
      </c>
      <c r="C331" s="185" t="s">
        <v>78</v>
      </c>
      <c r="D331" s="185" t="s">
        <v>835</v>
      </c>
      <c r="E331" s="185" t="s">
        <v>6977</v>
      </c>
      <c r="F331" s="185" t="s">
        <v>836</v>
      </c>
      <c r="G331" s="185" t="s">
        <v>7200</v>
      </c>
      <c r="H331" s="185" t="s">
        <v>837</v>
      </c>
      <c r="I331" s="185" t="s">
        <v>6358</v>
      </c>
      <c r="J331" s="185" t="s">
        <v>838</v>
      </c>
      <c r="K331" s="185" t="s">
        <v>839</v>
      </c>
      <c r="L331" s="185" t="s">
        <v>214</v>
      </c>
      <c r="M331" s="185" t="s">
        <v>494</v>
      </c>
      <c r="N331" s="186" t="s">
        <v>6359</v>
      </c>
      <c r="O331" s="185" t="s">
        <v>6360</v>
      </c>
      <c r="P331" s="187">
        <v>0</v>
      </c>
      <c r="Q331" s="185" t="s">
        <v>414</v>
      </c>
      <c r="R331" s="185" t="s">
        <v>7041</v>
      </c>
      <c r="S331" s="188">
        <v>37970</v>
      </c>
      <c r="T331" s="185">
        <v>6830</v>
      </c>
      <c r="U331" s="185"/>
      <c r="V331" s="191">
        <v>32508518</v>
      </c>
      <c r="W331" s="191">
        <v>323654551</v>
      </c>
      <c r="X331" s="195">
        <v>44347</v>
      </c>
      <c r="Y331" s="188" t="s">
        <v>7732</v>
      </c>
      <c r="Z331" s="187" t="s">
        <v>7733</v>
      </c>
      <c r="AA331" s="187" t="s">
        <v>7753</v>
      </c>
      <c r="AB331" s="11"/>
    </row>
    <row r="332" spans="1:28" ht="24.75" customHeight="1" x14ac:dyDescent="0.2">
      <c r="A332" s="183" t="s">
        <v>2013</v>
      </c>
      <c r="B332" s="184">
        <v>721476006</v>
      </c>
      <c r="C332" s="185" t="s">
        <v>1643</v>
      </c>
      <c r="D332" s="185" t="s">
        <v>2014</v>
      </c>
      <c r="E332" s="185" t="s">
        <v>2015</v>
      </c>
      <c r="F332" s="185" t="s">
        <v>2015</v>
      </c>
      <c r="G332" s="185" t="s">
        <v>2016</v>
      </c>
      <c r="H332" s="185" t="s">
        <v>1104</v>
      </c>
      <c r="I332" s="185" t="s">
        <v>8752</v>
      </c>
      <c r="J332" s="185" t="s">
        <v>2017</v>
      </c>
      <c r="K332" s="185" t="s">
        <v>2019</v>
      </c>
      <c r="L332" s="185" t="s">
        <v>6161</v>
      </c>
      <c r="M332" s="185" t="s">
        <v>874</v>
      </c>
      <c r="N332" s="186" t="s">
        <v>2020</v>
      </c>
      <c r="O332" s="185" t="s">
        <v>2018</v>
      </c>
      <c r="P332" s="187">
        <v>0</v>
      </c>
      <c r="Q332" s="185">
        <v>93910</v>
      </c>
      <c r="R332" s="185" t="s">
        <v>7023</v>
      </c>
      <c r="S332" s="188">
        <v>37970</v>
      </c>
      <c r="T332" s="185">
        <v>6864</v>
      </c>
      <c r="U332" s="185" t="s">
        <v>8537</v>
      </c>
      <c r="V332" s="191">
        <v>9100927</v>
      </c>
      <c r="W332" s="191">
        <v>99589820</v>
      </c>
      <c r="X332" s="195">
        <v>44347</v>
      </c>
      <c r="Y332" s="188" t="s">
        <v>7732</v>
      </c>
      <c r="Z332" s="187" t="s">
        <v>7733</v>
      </c>
      <c r="AA332" s="187" t="s">
        <v>7849</v>
      </c>
      <c r="AB332" s="11"/>
    </row>
    <row r="333" spans="1:28" ht="24.75" customHeight="1" x14ac:dyDescent="0.2">
      <c r="A333" s="183" t="s">
        <v>2013</v>
      </c>
      <c r="B333" s="184">
        <v>721476006</v>
      </c>
      <c r="C333" s="185" t="s">
        <v>1643</v>
      </c>
      <c r="D333" s="185" t="s">
        <v>2014</v>
      </c>
      <c r="E333" s="185" t="s">
        <v>2015</v>
      </c>
      <c r="F333" s="185" t="s">
        <v>2015</v>
      </c>
      <c r="G333" s="185" t="s">
        <v>2016</v>
      </c>
      <c r="H333" s="185" t="s">
        <v>1104</v>
      </c>
      <c r="I333" s="185" t="s">
        <v>8752</v>
      </c>
      <c r="J333" s="185" t="s">
        <v>2017</v>
      </c>
      <c r="K333" s="185" t="s">
        <v>2019</v>
      </c>
      <c r="L333" s="185" t="s">
        <v>6161</v>
      </c>
      <c r="M333" s="185" t="s">
        <v>874</v>
      </c>
      <c r="N333" s="186" t="s">
        <v>2020</v>
      </c>
      <c r="O333" s="185" t="s">
        <v>2018</v>
      </c>
      <c r="P333" s="187">
        <v>0</v>
      </c>
      <c r="Q333" s="185">
        <v>93910</v>
      </c>
      <c r="R333" s="185" t="s">
        <v>7023</v>
      </c>
      <c r="S333" s="188">
        <v>37970</v>
      </c>
      <c r="T333" s="185">
        <v>6864</v>
      </c>
      <c r="U333" s="185" t="s">
        <v>8537</v>
      </c>
      <c r="V333" s="191">
        <v>9564062</v>
      </c>
      <c r="W333" s="191">
        <v>47106575</v>
      </c>
      <c r="X333" s="195">
        <v>44347</v>
      </c>
      <c r="Y333" s="188" t="s">
        <v>7732</v>
      </c>
      <c r="Z333" s="187" t="s">
        <v>7733</v>
      </c>
      <c r="AA333" s="187" t="s">
        <v>7873</v>
      </c>
      <c r="AB333" s="11"/>
    </row>
    <row r="334" spans="1:28" ht="24.75" customHeight="1" x14ac:dyDescent="0.2">
      <c r="A334" s="183" t="s">
        <v>2013</v>
      </c>
      <c r="B334" s="184">
        <v>721476006</v>
      </c>
      <c r="C334" s="185" t="s">
        <v>1643</v>
      </c>
      <c r="D334" s="185" t="s">
        <v>2014</v>
      </c>
      <c r="E334" s="185" t="s">
        <v>2015</v>
      </c>
      <c r="F334" s="185" t="s">
        <v>2015</v>
      </c>
      <c r="G334" s="185" t="s">
        <v>2016</v>
      </c>
      <c r="H334" s="185" t="s">
        <v>1104</v>
      </c>
      <c r="I334" s="185" t="s">
        <v>8752</v>
      </c>
      <c r="J334" s="185" t="s">
        <v>2017</v>
      </c>
      <c r="K334" s="185" t="s">
        <v>2019</v>
      </c>
      <c r="L334" s="185" t="s">
        <v>6161</v>
      </c>
      <c r="M334" s="185" t="s">
        <v>874</v>
      </c>
      <c r="N334" s="186" t="s">
        <v>2020</v>
      </c>
      <c r="O334" s="185" t="s">
        <v>2018</v>
      </c>
      <c r="P334" s="187">
        <v>0</v>
      </c>
      <c r="Q334" s="185">
        <v>93910</v>
      </c>
      <c r="R334" s="185" t="s">
        <v>7023</v>
      </c>
      <c r="S334" s="188">
        <v>37970</v>
      </c>
      <c r="T334" s="185">
        <v>6864</v>
      </c>
      <c r="U334" s="185" t="s">
        <v>8537</v>
      </c>
      <c r="V334" s="191">
        <v>78889861</v>
      </c>
      <c r="W334" s="191">
        <v>311493317</v>
      </c>
      <c r="X334" s="195">
        <v>44347</v>
      </c>
      <c r="Y334" s="188" t="s">
        <v>7732</v>
      </c>
      <c r="Z334" s="187" t="s">
        <v>7733</v>
      </c>
      <c r="AA334" s="187" t="s">
        <v>7811</v>
      </c>
      <c r="AB334" s="11"/>
    </row>
    <row r="335" spans="1:28" ht="24.75" customHeight="1" x14ac:dyDescent="0.2">
      <c r="A335" s="183" t="s">
        <v>580</v>
      </c>
      <c r="B335" s="184">
        <v>719926002</v>
      </c>
      <c r="C335" s="185" t="s">
        <v>52</v>
      </c>
      <c r="D335" s="185" t="s">
        <v>581</v>
      </c>
      <c r="E335" s="185" t="s">
        <v>8531</v>
      </c>
      <c r="F335" s="185" t="s">
        <v>582</v>
      </c>
      <c r="G335" s="185" t="s">
        <v>8532</v>
      </c>
      <c r="H335" s="185" t="s">
        <v>583</v>
      </c>
      <c r="I335" s="185" t="s">
        <v>8533</v>
      </c>
      <c r="J335" s="185" t="s">
        <v>584</v>
      </c>
      <c r="K335" s="185" t="s">
        <v>6820</v>
      </c>
      <c r="L335" s="185" t="s">
        <v>6107</v>
      </c>
      <c r="M335" s="185" t="s">
        <v>585</v>
      </c>
      <c r="N335" s="186" t="s">
        <v>8534</v>
      </c>
      <c r="O335" s="185" t="s">
        <v>8535</v>
      </c>
      <c r="P335" s="187">
        <v>0</v>
      </c>
      <c r="Q335" s="185" t="s">
        <v>414</v>
      </c>
      <c r="R335" s="185" t="s">
        <v>8536</v>
      </c>
      <c r="S335" s="188">
        <v>37970</v>
      </c>
      <c r="T335" s="185">
        <v>6866</v>
      </c>
      <c r="U335" s="185" t="s">
        <v>8537</v>
      </c>
      <c r="V335" s="191">
        <v>10612944</v>
      </c>
      <c r="W335" s="191">
        <v>46166306</v>
      </c>
      <c r="X335" s="195">
        <v>44347</v>
      </c>
      <c r="Y335" s="188" t="s">
        <v>7732</v>
      </c>
      <c r="Z335" s="187" t="s">
        <v>7733</v>
      </c>
      <c r="AA335" s="187" t="s">
        <v>7874</v>
      </c>
      <c r="AB335" s="11"/>
    </row>
    <row r="336" spans="1:28" ht="24.75" customHeight="1" x14ac:dyDescent="0.2">
      <c r="A336" s="183" t="s">
        <v>580</v>
      </c>
      <c r="B336" s="184">
        <v>719926002</v>
      </c>
      <c r="C336" s="185" t="s">
        <v>52</v>
      </c>
      <c r="D336" s="185" t="s">
        <v>581</v>
      </c>
      <c r="E336" s="185" t="s">
        <v>8531</v>
      </c>
      <c r="F336" s="185" t="s">
        <v>582</v>
      </c>
      <c r="G336" s="185" t="s">
        <v>8532</v>
      </c>
      <c r="H336" s="185" t="s">
        <v>583</v>
      </c>
      <c r="I336" s="185" t="s">
        <v>8533</v>
      </c>
      <c r="J336" s="185" t="s">
        <v>584</v>
      </c>
      <c r="K336" s="185" t="s">
        <v>6820</v>
      </c>
      <c r="L336" s="185" t="s">
        <v>6107</v>
      </c>
      <c r="M336" s="185" t="s">
        <v>585</v>
      </c>
      <c r="N336" s="186" t="s">
        <v>8534</v>
      </c>
      <c r="O336" s="185" t="s">
        <v>8535</v>
      </c>
      <c r="P336" s="187">
        <v>0</v>
      </c>
      <c r="Q336" s="185" t="s">
        <v>414</v>
      </c>
      <c r="R336" s="185" t="s">
        <v>8536</v>
      </c>
      <c r="S336" s="188">
        <v>37970</v>
      </c>
      <c r="T336" s="185">
        <v>6866</v>
      </c>
      <c r="U336" s="185" t="s">
        <v>8537</v>
      </c>
      <c r="V336" s="191">
        <v>42210588</v>
      </c>
      <c r="W336" s="191">
        <v>200476403</v>
      </c>
      <c r="X336" s="195">
        <v>44347</v>
      </c>
      <c r="Y336" s="188" t="s">
        <v>7732</v>
      </c>
      <c r="Z336" s="187" t="s">
        <v>7733</v>
      </c>
      <c r="AA336" s="187" t="s">
        <v>7754</v>
      </c>
      <c r="AB336" s="11"/>
    </row>
    <row r="337" spans="1:28" ht="24.75" customHeight="1" x14ac:dyDescent="0.2">
      <c r="A337" s="183" t="s">
        <v>580</v>
      </c>
      <c r="B337" s="184">
        <v>719926002</v>
      </c>
      <c r="C337" s="185" t="s">
        <v>52</v>
      </c>
      <c r="D337" s="185" t="s">
        <v>581</v>
      </c>
      <c r="E337" s="185" t="s">
        <v>8531</v>
      </c>
      <c r="F337" s="185" t="s">
        <v>582</v>
      </c>
      <c r="G337" s="185" t="s">
        <v>8532</v>
      </c>
      <c r="H337" s="185" t="s">
        <v>583</v>
      </c>
      <c r="I337" s="185" t="s">
        <v>8533</v>
      </c>
      <c r="J337" s="185" t="s">
        <v>584</v>
      </c>
      <c r="K337" s="185" t="s">
        <v>6820</v>
      </c>
      <c r="L337" s="185" t="s">
        <v>6107</v>
      </c>
      <c r="M337" s="185" t="s">
        <v>585</v>
      </c>
      <c r="N337" s="186" t="s">
        <v>8534</v>
      </c>
      <c r="O337" s="185" t="s">
        <v>8535</v>
      </c>
      <c r="P337" s="187">
        <v>0</v>
      </c>
      <c r="Q337" s="185" t="s">
        <v>414</v>
      </c>
      <c r="R337" s="185" t="s">
        <v>8536</v>
      </c>
      <c r="S337" s="188">
        <v>37970</v>
      </c>
      <c r="T337" s="185">
        <v>6866</v>
      </c>
      <c r="U337" s="185" t="s">
        <v>8537</v>
      </c>
      <c r="V337" s="191">
        <v>100781496</v>
      </c>
      <c r="W337" s="191">
        <v>753053098</v>
      </c>
      <c r="X337" s="195">
        <v>44347</v>
      </c>
      <c r="Y337" s="188" t="s">
        <v>7732</v>
      </c>
      <c r="Z337" s="187" t="s">
        <v>7733</v>
      </c>
      <c r="AA337" s="187" t="s">
        <v>7764</v>
      </c>
      <c r="AB337" s="11"/>
    </row>
    <row r="338" spans="1:28" ht="24.75" customHeight="1" x14ac:dyDescent="0.2">
      <c r="A338" s="183" t="s">
        <v>580</v>
      </c>
      <c r="B338" s="184">
        <v>719926002</v>
      </c>
      <c r="C338" s="185" t="s">
        <v>52</v>
      </c>
      <c r="D338" s="185" t="s">
        <v>581</v>
      </c>
      <c r="E338" s="185" t="s">
        <v>8531</v>
      </c>
      <c r="F338" s="185" t="s">
        <v>582</v>
      </c>
      <c r="G338" s="185" t="s">
        <v>8532</v>
      </c>
      <c r="H338" s="185" t="s">
        <v>583</v>
      </c>
      <c r="I338" s="185" t="s">
        <v>8533</v>
      </c>
      <c r="J338" s="185" t="s">
        <v>584</v>
      </c>
      <c r="K338" s="185" t="s">
        <v>6820</v>
      </c>
      <c r="L338" s="185" t="s">
        <v>6107</v>
      </c>
      <c r="M338" s="185" t="s">
        <v>585</v>
      </c>
      <c r="N338" s="186" t="s">
        <v>8534</v>
      </c>
      <c r="O338" s="185" t="s">
        <v>8535</v>
      </c>
      <c r="P338" s="187">
        <v>0</v>
      </c>
      <c r="Q338" s="185" t="s">
        <v>414</v>
      </c>
      <c r="R338" s="185" t="s">
        <v>8536</v>
      </c>
      <c r="S338" s="188">
        <v>37970</v>
      </c>
      <c r="T338" s="185">
        <v>6866</v>
      </c>
      <c r="U338" s="185" t="s">
        <v>8537</v>
      </c>
      <c r="V338" s="191">
        <v>0</v>
      </c>
      <c r="W338" s="191">
        <v>32452024</v>
      </c>
      <c r="X338" s="195">
        <v>44347</v>
      </c>
      <c r="Y338" s="188" t="s">
        <v>7732</v>
      </c>
      <c r="Z338" s="187" t="s">
        <v>7733</v>
      </c>
      <c r="AA338" s="187" t="s">
        <v>159</v>
      </c>
      <c r="AB338" s="11"/>
    </row>
    <row r="339" spans="1:28" ht="24.75" customHeight="1" x14ac:dyDescent="0.2">
      <c r="A339" s="183" t="s">
        <v>580</v>
      </c>
      <c r="B339" s="184">
        <v>719926002</v>
      </c>
      <c r="C339" s="185" t="s">
        <v>52</v>
      </c>
      <c r="D339" s="185" t="s">
        <v>581</v>
      </c>
      <c r="E339" s="185" t="s">
        <v>8531</v>
      </c>
      <c r="F339" s="185" t="s">
        <v>582</v>
      </c>
      <c r="G339" s="185" t="s">
        <v>8532</v>
      </c>
      <c r="H339" s="185" t="s">
        <v>583</v>
      </c>
      <c r="I339" s="185" t="s">
        <v>8533</v>
      </c>
      <c r="J339" s="185" t="s">
        <v>584</v>
      </c>
      <c r="K339" s="185" t="s">
        <v>6820</v>
      </c>
      <c r="L339" s="185" t="s">
        <v>6107</v>
      </c>
      <c r="M339" s="185" t="s">
        <v>585</v>
      </c>
      <c r="N339" s="186" t="s">
        <v>8534</v>
      </c>
      <c r="O339" s="185" t="s">
        <v>8535</v>
      </c>
      <c r="P339" s="187">
        <v>0</v>
      </c>
      <c r="Q339" s="185" t="s">
        <v>414</v>
      </c>
      <c r="R339" s="185" t="s">
        <v>8536</v>
      </c>
      <c r="S339" s="188">
        <v>37970</v>
      </c>
      <c r="T339" s="185">
        <v>6866</v>
      </c>
      <c r="U339" s="185" t="s">
        <v>8537</v>
      </c>
      <c r="V339" s="191">
        <v>24210132</v>
      </c>
      <c r="W339" s="191">
        <v>123404978</v>
      </c>
      <c r="X339" s="195">
        <v>44347</v>
      </c>
      <c r="Y339" s="188" t="s">
        <v>7732</v>
      </c>
      <c r="Z339" s="187" t="s">
        <v>7733</v>
      </c>
      <c r="AA339" s="187" t="s">
        <v>7823</v>
      </c>
      <c r="AB339" s="11"/>
    </row>
    <row r="340" spans="1:28" ht="24.75" customHeight="1" x14ac:dyDescent="0.2">
      <c r="A340" s="183" t="s">
        <v>580</v>
      </c>
      <c r="B340" s="184">
        <v>719926002</v>
      </c>
      <c r="C340" s="185" t="s">
        <v>52</v>
      </c>
      <c r="D340" s="185" t="s">
        <v>581</v>
      </c>
      <c r="E340" s="185" t="s">
        <v>8531</v>
      </c>
      <c r="F340" s="185" t="s">
        <v>582</v>
      </c>
      <c r="G340" s="185" t="s">
        <v>8532</v>
      </c>
      <c r="H340" s="185" t="s">
        <v>583</v>
      </c>
      <c r="I340" s="185" t="s">
        <v>8533</v>
      </c>
      <c r="J340" s="185" t="s">
        <v>584</v>
      </c>
      <c r="K340" s="185" t="s">
        <v>6820</v>
      </c>
      <c r="L340" s="185" t="s">
        <v>6107</v>
      </c>
      <c r="M340" s="185" t="s">
        <v>585</v>
      </c>
      <c r="N340" s="186" t="s">
        <v>8534</v>
      </c>
      <c r="O340" s="185" t="s">
        <v>8535</v>
      </c>
      <c r="P340" s="187">
        <v>0</v>
      </c>
      <c r="Q340" s="185" t="s">
        <v>414</v>
      </c>
      <c r="R340" s="185" t="s">
        <v>8536</v>
      </c>
      <c r="S340" s="188">
        <v>37970</v>
      </c>
      <c r="T340" s="185">
        <v>6866</v>
      </c>
      <c r="U340" s="185" t="s">
        <v>8537</v>
      </c>
      <c r="V340" s="191">
        <v>186382846</v>
      </c>
      <c r="W340" s="191">
        <v>578611920</v>
      </c>
      <c r="X340" s="195">
        <v>44347</v>
      </c>
      <c r="Y340" s="188" t="s">
        <v>7732</v>
      </c>
      <c r="Z340" s="187" t="s">
        <v>7733</v>
      </c>
      <c r="AA340" s="187" t="s">
        <v>7746</v>
      </c>
      <c r="AB340" s="11"/>
    </row>
    <row r="341" spans="1:28" ht="24.75" customHeight="1" x14ac:dyDescent="0.2">
      <c r="A341" s="183" t="s">
        <v>580</v>
      </c>
      <c r="B341" s="184">
        <v>719926002</v>
      </c>
      <c r="C341" s="185" t="s">
        <v>52</v>
      </c>
      <c r="D341" s="185" t="s">
        <v>581</v>
      </c>
      <c r="E341" s="185" t="s">
        <v>8531</v>
      </c>
      <c r="F341" s="185" t="s">
        <v>582</v>
      </c>
      <c r="G341" s="185" t="s">
        <v>8532</v>
      </c>
      <c r="H341" s="185" t="s">
        <v>583</v>
      </c>
      <c r="I341" s="185" t="s">
        <v>8533</v>
      </c>
      <c r="J341" s="185" t="s">
        <v>584</v>
      </c>
      <c r="K341" s="185" t="s">
        <v>6820</v>
      </c>
      <c r="L341" s="185" t="s">
        <v>6107</v>
      </c>
      <c r="M341" s="185" t="s">
        <v>585</v>
      </c>
      <c r="N341" s="186" t="s">
        <v>8534</v>
      </c>
      <c r="O341" s="185" t="s">
        <v>8535</v>
      </c>
      <c r="P341" s="187">
        <v>0</v>
      </c>
      <c r="Q341" s="185" t="s">
        <v>414</v>
      </c>
      <c r="R341" s="185" t="s">
        <v>8536</v>
      </c>
      <c r="S341" s="188">
        <v>37970</v>
      </c>
      <c r="T341" s="185">
        <v>6866</v>
      </c>
      <c r="U341" s="185" t="s">
        <v>8537</v>
      </c>
      <c r="V341" s="191">
        <v>23889468</v>
      </c>
      <c r="W341" s="191">
        <v>99405840</v>
      </c>
      <c r="X341" s="195">
        <v>44347</v>
      </c>
      <c r="Y341" s="188" t="s">
        <v>7732</v>
      </c>
      <c r="Z341" s="187" t="s">
        <v>7733</v>
      </c>
      <c r="AA341" s="187" t="s">
        <v>7850</v>
      </c>
      <c r="AB341" s="11"/>
    </row>
    <row r="342" spans="1:28" ht="24.75" customHeight="1" x14ac:dyDescent="0.2">
      <c r="A342" s="183" t="s">
        <v>580</v>
      </c>
      <c r="B342" s="184">
        <v>719926002</v>
      </c>
      <c r="C342" s="185" t="s">
        <v>52</v>
      </c>
      <c r="D342" s="185" t="s">
        <v>581</v>
      </c>
      <c r="E342" s="185" t="s">
        <v>8531</v>
      </c>
      <c r="F342" s="185" t="s">
        <v>582</v>
      </c>
      <c r="G342" s="185" t="s">
        <v>8532</v>
      </c>
      <c r="H342" s="185" t="s">
        <v>583</v>
      </c>
      <c r="I342" s="185" t="s">
        <v>8533</v>
      </c>
      <c r="J342" s="185" t="s">
        <v>584</v>
      </c>
      <c r="K342" s="185" t="s">
        <v>6820</v>
      </c>
      <c r="L342" s="185" t="s">
        <v>6107</v>
      </c>
      <c r="M342" s="185" t="s">
        <v>585</v>
      </c>
      <c r="N342" s="186" t="s">
        <v>8534</v>
      </c>
      <c r="O342" s="185" t="s">
        <v>8535</v>
      </c>
      <c r="P342" s="187">
        <v>0</v>
      </c>
      <c r="Q342" s="185" t="s">
        <v>414</v>
      </c>
      <c r="R342" s="185" t="s">
        <v>8536</v>
      </c>
      <c r="S342" s="188">
        <v>37970</v>
      </c>
      <c r="T342" s="185">
        <v>6866</v>
      </c>
      <c r="U342" s="185" t="s">
        <v>8537</v>
      </c>
      <c r="V342" s="191">
        <v>29539362</v>
      </c>
      <c r="W342" s="191">
        <v>73671519</v>
      </c>
      <c r="X342" s="195">
        <v>44347</v>
      </c>
      <c r="Y342" s="188" t="s">
        <v>7732</v>
      </c>
      <c r="Z342" s="187" t="s">
        <v>7733</v>
      </c>
      <c r="AA342" s="187" t="s">
        <v>7875</v>
      </c>
      <c r="AB342" s="11"/>
    </row>
    <row r="343" spans="1:28" ht="24.75" customHeight="1" x14ac:dyDescent="0.2">
      <c r="A343" s="183" t="s">
        <v>580</v>
      </c>
      <c r="B343" s="184">
        <v>719926002</v>
      </c>
      <c r="C343" s="185" t="s">
        <v>52</v>
      </c>
      <c r="D343" s="185" t="s">
        <v>581</v>
      </c>
      <c r="E343" s="185" t="s">
        <v>8531</v>
      </c>
      <c r="F343" s="185" t="s">
        <v>582</v>
      </c>
      <c r="G343" s="185" t="s">
        <v>8532</v>
      </c>
      <c r="H343" s="185" t="s">
        <v>583</v>
      </c>
      <c r="I343" s="185" t="s">
        <v>8533</v>
      </c>
      <c r="J343" s="185" t="s">
        <v>584</v>
      </c>
      <c r="K343" s="185" t="s">
        <v>6820</v>
      </c>
      <c r="L343" s="185" t="s">
        <v>6107</v>
      </c>
      <c r="M343" s="185" t="s">
        <v>585</v>
      </c>
      <c r="N343" s="186" t="s">
        <v>8534</v>
      </c>
      <c r="O343" s="185" t="s">
        <v>8535</v>
      </c>
      <c r="P343" s="187">
        <v>0</v>
      </c>
      <c r="Q343" s="185" t="s">
        <v>414</v>
      </c>
      <c r="R343" s="185" t="s">
        <v>8536</v>
      </c>
      <c r="S343" s="188">
        <v>37970</v>
      </c>
      <c r="T343" s="185">
        <v>6866</v>
      </c>
      <c r="U343" s="185" t="s">
        <v>8537</v>
      </c>
      <c r="V343" s="191">
        <v>72255188</v>
      </c>
      <c r="W343" s="191">
        <v>295280551</v>
      </c>
      <c r="X343" s="195">
        <v>44347</v>
      </c>
      <c r="Y343" s="188" t="s">
        <v>7732</v>
      </c>
      <c r="Z343" s="187" t="s">
        <v>7733</v>
      </c>
      <c r="AA343" s="187" t="s">
        <v>7751</v>
      </c>
      <c r="AB343" s="11"/>
    </row>
    <row r="344" spans="1:28" ht="24.75" customHeight="1" x14ac:dyDescent="0.2">
      <c r="A344" s="183" t="s">
        <v>580</v>
      </c>
      <c r="B344" s="184">
        <v>719926002</v>
      </c>
      <c r="C344" s="185" t="s">
        <v>52</v>
      </c>
      <c r="D344" s="185" t="s">
        <v>581</v>
      </c>
      <c r="E344" s="185" t="s">
        <v>8531</v>
      </c>
      <c r="F344" s="185" t="s">
        <v>582</v>
      </c>
      <c r="G344" s="185" t="s">
        <v>8532</v>
      </c>
      <c r="H344" s="185" t="s">
        <v>583</v>
      </c>
      <c r="I344" s="185" t="s">
        <v>8533</v>
      </c>
      <c r="J344" s="185" t="s">
        <v>584</v>
      </c>
      <c r="K344" s="185" t="s">
        <v>6820</v>
      </c>
      <c r="L344" s="185" t="s">
        <v>6107</v>
      </c>
      <c r="M344" s="185" t="s">
        <v>585</v>
      </c>
      <c r="N344" s="186" t="s">
        <v>8534</v>
      </c>
      <c r="O344" s="185" t="s">
        <v>8535</v>
      </c>
      <c r="P344" s="187">
        <v>0</v>
      </c>
      <c r="Q344" s="185" t="s">
        <v>414</v>
      </c>
      <c r="R344" s="185" t="s">
        <v>8536</v>
      </c>
      <c r="S344" s="188">
        <v>37970</v>
      </c>
      <c r="T344" s="185">
        <v>6866</v>
      </c>
      <c r="U344" s="185" t="s">
        <v>8537</v>
      </c>
      <c r="V344" s="191">
        <v>27416772</v>
      </c>
      <c r="W344" s="191">
        <v>111591072</v>
      </c>
      <c r="X344" s="195">
        <v>44347</v>
      </c>
      <c r="Y344" s="188" t="s">
        <v>7732</v>
      </c>
      <c r="Z344" s="187" t="s">
        <v>7733</v>
      </c>
      <c r="AA344" s="187" t="s">
        <v>7752</v>
      </c>
      <c r="AB344" s="11"/>
    </row>
    <row r="345" spans="1:28" ht="24.75" customHeight="1" x14ac:dyDescent="0.2">
      <c r="A345" s="183" t="s">
        <v>580</v>
      </c>
      <c r="B345" s="184">
        <v>719926002</v>
      </c>
      <c r="C345" s="185" t="s">
        <v>52</v>
      </c>
      <c r="D345" s="185" t="s">
        <v>581</v>
      </c>
      <c r="E345" s="185" t="s">
        <v>8531</v>
      </c>
      <c r="F345" s="185" t="s">
        <v>582</v>
      </c>
      <c r="G345" s="185" t="s">
        <v>8532</v>
      </c>
      <c r="H345" s="185" t="s">
        <v>583</v>
      </c>
      <c r="I345" s="185" t="s">
        <v>8533</v>
      </c>
      <c r="J345" s="185" t="s">
        <v>584</v>
      </c>
      <c r="K345" s="185" t="s">
        <v>6820</v>
      </c>
      <c r="L345" s="185" t="s">
        <v>6107</v>
      </c>
      <c r="M345" s="185" t="s">
        <v>585</v>
      </c>
      <c r="N345" s="186" t="s">
        <v>8534</v>
      </c>
      <c r="O345" s="185" t="s">
        <v>8535</v>
      </c>
      <c r="P345" s="187">
        <v>0</v>
      </c>
      <c r="Q345" s="185" t="s">
        <v>414</v>
      </c>
      <c r="R345" s="185" t="s">
        <v>8536</v>
      </c>
      <c r="S345" s="188">
        <v>37970</v>
      </c>
      <c r="T345" s="185">
        <v>6866</v>
      </c>
      <c r="U345" s="185" t="s">
        <v>8537</v>
      </c>
      <c r="V345" s="191">
        <v>338042</v>
      </c>
      <c r="W345" s="191">
        <v>48678035</v>
      </c>
      <c r="X345" s="195">
        <v>44347</v>
      </c>
      <c r="Y345" s="188" t="s">
        <v>7732</v>
      </c>
      <c r="Z345" s="187" t="s">
        <v>7733</v>
      </c>
      <c r="AA345" s="187" t="s">
        <v>7818</v>
      </c>
      <c r="AB345" s="11"/>
    </row>
    <row r="346" spans="1:28" ht="24.75" customHeight="1" x14ac:dyDescent="0.2">
      <c r="A346" s="183" t="s">
        <v>580</v>
      </c>
      <c r="B346" s="184">
        <v>719926002</v>
      </c>
      <c r="C346" s="185" t="s">
        <v>52</v>
      </c>
      <c r="D346" s="185" t="s">
        <v>581</v>
      </c>
      <c r="E346" s="185" t="s">
        <v>8531</v>
      </c>
      <c r="F346" s="185" t="s">
        <v>582</v>
      </c>
      <c r="G346" s="185" t="s">
        <v>8532</v>
      </c>
      <c r="H346" s="185" t="s">
        <v>583</v>
      </c>
      <c r="I346" s="185" t="s">
        <v>8533</v>
      </c>
      <c r="J346" s="185" t="s">
        <v>584</v>
      </c>
      <c r="K346" s="185" t="s">
        <v>6820</v>
      </c>
      <c r="L346" s="185" t="s">
        <v>6107</v>
      </c>
      <c r="M346" s="185" t="s">
        <v>585</v>
      </c>
      <c r="N346" s="186" t="s">
        <v>8534</v>
      </c>
      <c r="O346" s="185" t="s">
        <v>8535</v>
      </c>
      <c r="P346" s="187">
        <v>0</v>
      </c>
      <c r="Q346" s="185" t="s">
        <v>414</v>
      </c>
      <c r="R346" s="185" t="s">
        <v>8536</v>
      </c>
      <c r="S346" s="188">
        <v>37970</v>
      </c>
      <c r="T346" s="185">
        <v>6866</v>
      </c>
      <c r="U346" s="185" t="s">
        <v>8537</v>
      </c>
      <c r="V346" s="191">
        <v>47672598</v>
      </c>
      <c r="W346" s="191">
        <v>169216250</v>
      </c>
      <c r="X346" s="195">
        <v>44347</v>
      </c>
      <c r="Y346" s="188" t="s">
        <v>7732</v>
      </c>
      <c r="Z346" s="187" t="s">
        <v>7733</v>
      </c>
      <c r="AA346" s="187" t="s">
        <v>195</v>
      </c>
      <c r="AB346" s="11"/>
    </row>
    <row r="347" spans="1:28" ht="24.75" customHeight="1" x14ac:dyDescent="0.2">
      <c r="A347" s="183" t="s">
        <v>580</v>
      </c>
      <c r="B347" s="184">
        <v>719926002</v>
      </c>
      <c r="C347" s="185" t="s">
        <v>52</v>
      </c>
      <c r="D347" s="185" t="s">
        <v>581</v>
      </c>
      <c r="E347" s="185" t="s">
        <v>8531</v>
      </c>
      <c r="F347" s="185" t="s">
        <v>582</v>
      </c>
      <c r="G347" s="185" t="s">
        <v>8532</v>
      </c>
      <c r="H347" s="185" t="s">
        <v>583</v>
      </c>
      <c r="I347" s="185" t="s">
        <v>8533</v>
      </c>
      <c r="J347" s="185" t="s">
        <v>584</v>
      </c>
      <c r="K347" s="185" t="s">
        <v>6820</v>
      </c>
      <c r="L347" s="185" t="s">
        <v>6107</v>
      </c>
      <c r="M347" s="185" t="s">
        <v>585</v>
      </c>
      <c r="N347" s="186" t="s">
        <v>8534</v>
      </c>
      <c r="O347" s="185" t="s">
        <v>8535</v>
      </c>
      <c r="P347" s="187">
        <v>0</v>
      </c>
      <c r="Q347" s="185" t="s">
        <v>414</v>
      </c>
      <c r="R347" s="185" t="s">
        <v>8536</v>
      </c>
      <c r="S347" s="188">
        <v>37970</v>
      </c>
      <c r="T347" s="185">
        <v>6866</v>
      </c>
      <c r="U347" s="185" t="s">
        <v>8537</v>
      </c>
      <c r="V347" s="191">
        <v>19751868</v>
      </c>
      <c r="W347" s="191">
        <v>129144840</v>
      </c>
      <c r="X347" s="195">
        <v>44347</v>
      </c>
      <c r="Y347" s="188" t="s">
        <v>7732</v>
      </c>
      <c r="Z347" s="187" t="s">
        <v>7733</v>
      </c>
      <c r="AA347" s="187" t="s">
        <v>7741</v>
      </c>
      <c r="AB347" s="11"/>
    </row>
    <row r="348" spans="1:28" ht="24.75" customHeight="1" x14ac:dyDescent="0.2">
      <c r="A348" s="183" t="s">
        <v>452</v>
      </c>
      <c r="B348" s="184">
        <v>715787008</v>
      </c>
      <c r="C348" s="185" t="s">
        <v>78</v>
      </c>
      <c r="D348" s="185" t="s">
        <v>453</v>
      </c>
      <c r="E348" s="185" t="s">
        <v>7645</v>
      </c>
      <c r="F348" s="185" t="s">
        <v>454</v>
      </c>
      <c r="G348" s="185" t="s">
        <v>7647</v>
      </c>
      <c r="H348" s="185" t="s">
        <v>455</v>
      </c>
      <c r="I348" s="185" t="s">
        <v>7648</v>
      </c>
      <c r="J348" s="185" t="s">
        <v>456</v>
      </c>
      <c r="K348" s="185" t="s">
        <v>7646</v>
      </c>
      <c r="L348" s="185" t="s">
        <v>623</v>
      </c>
      <c r="M348" s="185" t="s">
        <v>457</v>
      </c>
      <c r="N348" s="186" t="s">
        <v>459</v>
      </c>
      <c r="O348" s="185" t="s">
        <v>458</v>
      </c>
      <c r="P348" s="187">
        <v>0</v>
      </c>
      <c r="Q348" s="185" t="s">
        <v>414</v>
      </c>
      <c r="R348" s="185" t="s">
        <v>7987</v>
      </c>
      <c r="S348" s="188">
        <v>37971</v>
      </c>
      <c r="T348" s="185">
        <v>6871</v>
      </c>
      <c r="U348" s="185"/>
      <c r="V348" s="191">
        <v>3914773</v>
      </c>
      <c r="W348" s="191">
        <v>19569365</v>
      </c>
      <c r="X348" s="195">
        <v>44347</v>
      </c>
      <c r="Y348" s="188" t="s">
        <v>7732</v>
      </c>
      <c r="Z348" s="187" t="s">
        <v>7733</v>
      </c>
      <c r="AA348" s="187" t="s">
        <v>7742</v>
      </c>
      <c r="AB348" s="11"/>
    </row>
    <row r="349" spans="1:28" ht="24.75" customHeight="1" x14ac:dyDescent="0.2">
      <c r="A349" s="183" t="s">
        <v>3863</v>
      </c>
      <c r="B349" s="184">
        <v>690734001</v>
      </c>
      <c r="C349" s="185" t="s">
        <v>2833</v>
      </c>
      <c r="D349" s="185" t="s">
        <v>2850</v>
      </c>
      <c r="E349" s="185" t="s">
        <v>27</v>
      </c>
      <c r="F349" s="185" t="s">
        <v>2851</v>
      </c>
      <c r="G349" s="185">
        <v>0</v>
      </c>
      <c r="H349" s="185">
        <v>0</v>
      </c>
      <c r="I349" s="185">
        <v>0</v>
      </c>
      <c r="J349" s="185" t="s">
        <v>3865</v>
      </c>
      <c r="K349" s="185" t="s">
        <v>3864</v>
      </c>
      <c r="L349" s="185" t="s">
        <v>623</v>
      </c>
      <c r="M349" s="185" t="s">
        <v>3866</v>
      </c>
      <c r="N349" s="186">
        <v>0</v>
      </c>
      <c r="O349" s="185">
        <v>0</v>
      </c>
      <c r="P349" s="187">
        <v>0</v>
      </c>
      <c r="Q349" s="185">
        <v>91001</v>
      </c>
      <c r="R349" s="185" t="s">
        <v>3245</v>
      </c>
      <c r="S349" s="188">
        <v>38159</v>
      </c>
      <c r="T349" s="185">
        <v>6872</v>
      </c>
      <c r="U349" s="185"/>
      <c r="V349" s="191">
        <v>12878280</v>
      </c>
      <c r="W349" s="191">
        <v>25943310</v>
      </c>
      <c r="X349" s="195">
        <v>44347</v>
      </c>
      <c r="Y349" s="188" t="s">
        <v>7732</v>
      </c>
      <c r="Z349" s="187" t="s">
        <v>7733</v>
      </c>
      <c r="AA349" s="187" t="s">
        <v>7786</v>
      </c>
      <c r="AB349" s="11"/>
    </row>
    <row r="350" spans="1:28" ht="24.75" customHeight="1" x14ac:dyDescent="0.2">
      <c r="A350" s="183" t="s">
        <v>3093</v>
      </c>
      <c r="B350" s="184">
        <v>691201007</v>
      </c>
      <c r="C350" s="185" t="s">
        <v>2833</v>
      </c>
      <c r="D350" s="185" t="s">
        <v>2850</v>
      </c>
      <c r="E350" s="185" t="s">
        <v>27</v>
      </c>
      <c r="F350" s="185" t="s">
        <v>2851</v>
      </c>
      <c r="G350" s="185" t="s">
        <v>29</v>
      </c>
      <c r="H350" s="185">
        <v>0</v>
      </c>
      <c r="I350" s="185">
        <v>0</v>
      </c>
      <c r="J350" s="185" t="s">
        <v>3094</v>
      </c>
      <c r="K350" s="185" t="s">
        <v>3095</v>
      </c>
      <c r="L350" s="185" t="s">
        <v>6110</v>
      </c>
      <c r="M350" s="185" t="s">
        <v>3096</v>
      </c>
      <c r="N350" s="186">
        <v>0</v>
      </c>
      <c r="O350" s="185">
        <v>0</v>
      </c>
      <c r="P350" s="187">
        <v>0</v>
      </c>
      <c r="Q350" s="185">
        <v>91001</v>
      </c>
      <c r="R350" s="185" t="s">
        <v>3097</v>
      </c>
      <c r="S350" s="188">
        <v>37970</v>
      </c>
      <c r="T350" s="185">
        <v>6876</v>
      </c>
      <c r="U350" s="185"/>
      <c r="V350" s="191">
        <v>20332467</v>
      </c>
      <c r="W350" s="191">
        <v>81032519</v>
      </c>
      <c r="X350" s="195">
        <v>44347</v>
      </c>
      <c r="Y350" s="188" t="s">
        <v>7732</v>
      </c>
      <c r="Z350" s="187" t="s">
        <v>7733</v>
      </c>
      <c r="AA350" s="187" t="s">
        <v>7744</v>
      </c>
      <c r="AB350" s="11"/>
    </row>
    <row r="351" spans="1:28" ht="24.75" customHeight="1" x14ac:dyDescent="0.2">
      <c r="A351" s="183" t="s">
        <v>6732</v>
      </c>
      <c r="B351" s="184">
        <v>705528004</v>
      </c>
      <c r="C351" s="185" t="s">
        <v>1555</v>
      </c>
      <c r="D351" s="185" t="s">
        <v>1741</v>
      </c>
      <c r="E351" s="185" t="s">
        <v>7605</v>
      </c>
      <c r="F351" s="185" t="s">
        <v>1742</v>
      </c>
      <c r="G351" s="185" t="s">
        <v>7607</v>
      </c>
      <c r="H351" s="185" t="s">
        <v>7608</v>
      </c>
      <c r="I351" s="185" t="s">
        <v>7609</v>
      </c>
      <c r="J351" s="185" t="s">
        <v>1743</v>
      </c>
      <c r="K351" s="185" t="s">
        <v>1745</v>
      </c>
      <c r="L351" s="185" t="s">
        <v>6110</v>
      </c>
      <c r="M351" s="185" t="s">
        <v>1005</v>
      </c>
      <c r="N351" s="186" t="s">
        <v>7606</v>
      </c>
      <c r="O351" s="185" t="s">
        <v>1744</v>
      </c>
      <c r="P351" s="187">
        <v>0</v>
      </c>
      <c r="Q351" s="185">
        <v>93401</v>
      </c>
      <c r="R351" s="185" t="s">
        <v>6953</v>
      </c>
      <c r="S351" s="188">
        <v>37970</v>
      </c>
      <c r="T351" s="185">
        <v>6880</v>
      </c>
      <c r="U351" s="185"/>
      <c r="V351" s="191">
        <v>65455108</v>
      </c>
      <c r="W351" s="191">
        <v>291938712</v>
      </c>
      <c r="X351" s="195">
        <v>44347</v>
      </c>
      <c r="Y351" s="188" t="s">
        <v>7732</v>
      </c>
      <c r="Z351" s="187" t="s">
        <v>7733</v>
      </c>
      <c r="AA351" s="187" t="s">
        <v>7767</v>
      </c>
      <c r="AB351" s="11"/>
    </row>
    <row r="352" spans="1:28" ht="24.75" customHeight="1" x14ac:dyDescent="0.2">
      <c r="A352" s="183" t="s">
        <v>6732</v>
      </c>
      <c r="B352" s="184">
        <v>705528004</v>
      </c>
      <c r="C352" s="185" t="s">
        <v>1555</v>
      </c>
      <c r="D352" s="185" t="s">
        <v>1741</v>
      </c>
      <c r="E352" s="185" t="s">
        <v>7605</v>
      </c>
      <c r="F352" s="185" t="s">
        <v>1742</v>
      </c>
      <c r="G352" s="185" t="s">
        <v>7607</v>
      </c>
      <c r="H352" s="185" t="s">
        <v>7608</v>
      </c>
      <c r="I352" s="185" t="s">
        <v>7609</v>
      </c>
      <c r="J352" s="185" t="s">
        <v>1743</v>
      </c>
      <c r="K352" s="185" t="s">
        <v>1745</v>
      </c>
      <c r="L352" s="185" t="s">
        <v>6110</v>
      </c>
      <c r="M352" s="185" t="s">
        <v>1005</v>
      </c>
      <c r="N352" s="186" t="s">
        <v>7606</v>
      </c>
      <c r="O352" s="185" t="s">
        <v>1744</v>
      </c>
      <c r="P352" s="187">
        <v>0</v>
      </c>
      <c r="Q352" s="185">
        <v>93401</v>
      </c>
      <c r="R352" s="185" t="s">
        <v>6953</v>
      </c>
      <c r="S352" s="188">
        <v>37970</v>
      </c>
      <c r="T352" s="185">
        <v>6880</v>
      </c>
      <c r="U352" s="185"/>
      <c r="V352" s="191">
        <v>88939436</v>
      </c>
      <c r="W352" s="191">
        <v>363620908</v>
      </c>
      <c r="X352" s="195">
        <v>44347</v>
      </c>
      <c r="Y352" s="188" t="s">
        <v>7732</v>
      </c>
      <c r="Z352" s="187" t="s">
        <v>7733</v>
      </c>
      <c r="AA352" s="187" t="s">
        <v>7846</v>
      </c>
      <c r="AB352" s="11"/>
    </row>
    <row r="353" spans="1:28" ht="24.75" customHeight="1" x14ac:dyDescent="0.2">
      <c r="A353" s="183" t="s">
        <v>6732</v>
      </c>
      <c r="B353" s="184">
        <v>705528004</v>
      </c>
      <c r="C353" s="185" t="s">
        <v>1555</v>
      </c>
      <c r="D353" s="185" t="s">
        <v>1741</v>
      </c>
      <c r="E353" s="185" t="s">
        <v>7605</v>
      </c>
      <c r="F353" s="185" t="s">
        <v>1742</v>
      </c>
      <c r="G353" s="185" t="s">
        <v>7607</v>
      </c>
      <c r="H353" s="185" t="s">
        <v>7608</v>
      </c>
      <c r="I353" s="185" t="s">
        <v>7609</v>
      </c>
      <c r="J353" s="185" t="s">
        <v>1743</v>
      </c>
      <c r="K353" s="185" t="s">
        <v>1745</v>
      </c>
      <c r="L353" s="185" t="s">
        <v>6110</v>
      </c>
      <c r="M353" s="185" t="s">
        <v>1005</v>
      </c>
      <c r="N353" s="186" t="s">
        <v>7606</v>
      </c>
      <c r="O353" s="185" t="s">
        <v>1744</v>
      </c>
      <c r="P353" s="187">
        <v>0</v>
      </c>
      <c r="Q353" s="185">
        <v>93401</v>
      </c>
      <c r="R353" s="185" t="s">
        <v>6953</v>
      </c>
      <c r="S353" s="188">
        <v>37970</v>
      </c>
      <c r="T353" s="185">
        <v>6880</v>
      </c>
      <c r="U353" s="185"/>
      <c r="V353" s="191">
        <v>93366936</v>
      </c>
      <c r="W353" s="191">
        <v>292990359</v>
      </c>
      <c r="X353" s="195">
        <v>44347</v>
      </c>
      <c r="Y353" s="188" t="s">
        <v>7732</v>
      </c>
      <c r="Z353" s="187" t="s">
        <v>7733</v>
      </c>
      <c r="AA353" s="187" t="s">
        <v>7876</v>
      </c>
      <c r="AB353" s="11"/>
    </row>
    <row r="354" spans="1:28" ht="24.75" customHeight="1" x14ac:dyDescent="0.2">
      <c r="A354" s="183" t="s">
        <v>6732</v>
      </c>
      <c r="B354" s="184">
        <v>705528004</v>
      </c>
      <c r="C354" s="185" t="s">
        <v>1555</v>
      </c>
      <c r="D354" s="185" t="s">
        <v>1741</v>
      </c>
      <c r="E354" s="185" t="s">
        <v>7605</v>
      </c>
      <c r="F354" s="185" t="s">
        <v>1742</v>
      </c>
      <c r="G354" s="185" t="s">
        <v>7607</v>
      </c>
      <c r="H354" s="185" t="s">
        <v>7608</v>
      </c>
      <c r="I354" s="185" t="s">
        <v>7609</v>
      </c>
      <c r="J354" s="185" t="s">
        <v>1743</v>
      </c>
      <c r="K354" s="185" t="s">
        <v>1745</v>
      </c>
      <c r="L354" s="185" t="s">
        <v>6110</v>
      </c>
      <c r="M354" s="185" t="s">
        <v>1005</v>
      </c>
      <c r="N354" s="186" t="s">
        <v>7606</v>
      </c>
      <c r="O354" s="185" t="s">
        <v>1744</v>
      </c>
      <c r="P354" s="187">
        <v>0</v>
      </c>
      <c r="Q354" s="185">
        <v>93401</v>
      </c>
      <c r="R354" s="185" t="s">
        <v>6953</v>
      </c>
      <c r="S354" s="188">
        <v>37970</v>
      </c>
      <c r="T354" s="185">
        <v>6880</v>
      </c>
      <c r="U354" s="185"/>
      <c r="V354" s="191">
        <v>23960427</v>
      </c>
      <c r="W354" s="191">
        <v>108455391</v>
      </c>
      <c r="X354" s="195">
        <v>44347</v>
      </c>
      <c r="Y354" s="188" t="s">
        <v>7732</v>
      </c>
      <c r="Z354" s="187" t="s">
        <v>7733</v>
      </c>
      <c r="AA354" s="187" t="s">
        <v>7852</v>
      </c>
      <c r="AB354" s="11"/>
    </row>
    <row r="355" spans="1:28" ht="24.75" customHeight="1" x14ac:dyDescent="0.2">
      <c r="A355" s="183" t="s">
        <v>6732</v>
      </c>
      <c r="B355" s="184">
        <v>705528004</v>
      </c>
      <c r="C355" s="185" t="s">
        <v>1555</v>
      </c>
      <c r="D355" s="185" t="s">
        <v>1741</v>
      </c>
      <c r="E355" s="185" t="s">
        <v>7605</v>
      </c>
      <c r="F355" s="185" t="s">
        <v>1742</v>
      </c>
      <c r="G355" s="185" t="s">
        <v>7607</v>
      </c>
      <c r="H355" s="185" t="s">
        <v>7608</v>
      </c>
      <c r="I355" s="185" t="s">
        <v>7609</v>
      </c>
      <c r="J355" s="185" t="s">
        <v>1743</v>
      </c>
      <c r="K355" s="185" t="s">
        <v>1745</v>
      </c>
      <c r="L355" s="185" t="s">
        <v>6110</v>
      </c>
      <c r="M355" s="185" t="s">
        <v>1005</v>
      </c>
      <c r="N355" s="186" t="s">
        <v>7606</v>
      </c>
      <c r="O355" s="185" t="s">
        <v>1744</v>
      </c>
      <c r="P355" s="187">
        <v>0</v>
      </c>
      <c r="Q355" s="185">
        <v>93401</v>
      </c>
      <c r="R355" s="185" t="s">
        <v>6953</v>
      </c>
      <c r="S355" s="188">
        <v>37970</v>
      </c>
      <c r="T355" s="185">
        <v>6880</v>
      </c>
      <c r="U355" s="185"/>
      <c r="V355" s="191">
        <v>69027236</v>
      </c>
      <c r="W355" s="191">
        <v>214832812</v>
      </c>
      <c r="X355" s="195">
        <v>44347</v>
      </c>
      <c r="Y355" s="188" t="s">
        <v>7732</v>
      </c>
      <c r="Z355" s="187" t="s">
        <v>7733</v>
      </c>
      <c r="AA355" s="187" t="s">
        <v>7752</v>
      </c>
      <c r="AB355" s="11"/>
    </row>
    <row r="356" spans="1:28" ht="24.75" customHeight="1" x14ac:dyDescent="0.2">
      <c r="A356" s="183" t="s">
        <v>8765</v>
      </c>
      <c r="B356" s="184" t="s">
        <v>7706</v>
      </c>
      <c r="C356" s="185" t="s">
        <v>78</v>
      </c>
      <c r="D356" s="185" t="s">
        <v>4184</v>
      </c>
      <c r="E356" s="185" t="s">
        <v>7362</v>
      </c>
      <c r="F356" s="185" t="s">
        <v>4185</v>
      </c>
      <c r="G356" s="185" t="s">
        <v>7363</v>
      </c>
      <c r="H356" s="185" t="s">
        <v>4186</v>
      </c>
      <c r="I356" s="185" t="s">
        <v>7364</v>
      </c>
      <c r="J356" s="185" t="s">
        <v>7366</v>
      </c>
      <c r="K356" s="185" t="s">
        <v>4187</v>
      </c>
      <c r="L356" s="185" t="s">
        <v>49</v>
      </c>
      <c r="M356" s="185" t="s">
        <v>3458</v>
      </c>
      <c r="N356" s="186" t="s">
        <v>4188</v>
      </c>
      <c r="O356" s="185" t="s">
        <v>6569</v>
      </c>
      <c r="P356" s="187">
        <v>0</v>
      </c>
      <c r="Q356" s="185" t="s">
        <v>414</v>
      </c>
      <c r="R356" s="185" t="s">
        <v>7365</v>
      </c>
      <c r="S356" s="188">
        <v>37970</v>
      </c>
      <c r="T356" s="185">
        <v>6897</v>
      </c>
      <c r="U356" s="185"/>
      <c r="V356" s="191">
        <v>7214940</v>
      </c>
      <c r="W356" s="191">
        <v>32816340</v>
      </c>
      <c r="X356" s="195">
        <v>44347</v>
      </c>
      <c r="Y356" s="188" t="s">
        <v>7732</v>
      </c>
      <c r="Z356" s="187" t="s">
        <v>7733</v>
      </c>
      <c r="AA356" s="187" t="s">
        <v>7867</v>
      </c>
      <c r="AB356" s="11"/>
    </row>
    <row r="357" spans="1:28" ht="24.75" customHeight="1" x14ac:dyDescent="0.2">
      <c r="A357" s="183" t="s">
        <v>8765</v>
      </c>
      <c r="B357" s="184" t="s">
        <v>7706</v>
      </c>
      <c r="C357" s="185" t="s">
        <v>78</v>
      </c>
      <c r="D357" s="185" t="s">
        <v>4184</v>
      </c>
      <c r="E357" s="185" t="s">
        <v>7362</v>
      </c>
      <c r="F357" s="185" t="s">
        <v>4185</v>
      </c>
      <c r="G357" s="185" t="s">
        <v>7363</v>
      </c>
      <c r="H357" s="185" t="s">
        <v>4186</v>
      </c>
      <c r="I357" s="185" t="s">
        <v>7364</v>
      </c>
      <c r="J357" s="185" t="s">
        <v>7366</v>
      </c>
      <c r="K357" s="185" t="s">
        <v>4187</v>
      </c>
      <c r="L357" s="185" t="s">
        <v>49</v>
      </c>
      <c r="M357" s="185" t="s">
        <v>3458</v>
      </c>
      <c r="N357" s="186" t="s">
        <v>4188</v>
      </c>
      <c r="O357" s="185" t="s">
        <v>6569</v>
      </c>
      <c r="P357" s="187">
        <v>0</v>
      </c>
      <c r="Q357" s="185" t="s">
        <v>414</v>
      </c>
      <c r="R357" s="185" t="s">
        <v>7365</v>
      </c>
      <c r="S357" s="188">
        <v>37970</v>
      </c>
      <c r="T357" s="185">
        <v>6897</v>
      </c>
      <c r="U357" s="185"/>
      <c r="V357" s="191">
        <v>8378640</v>
      </c>
      <c r="W357" s="191">
        <v>36307440</v>
      </c>
      <c r="X357" s="195">
        <v>44347</v>
      </c>
      <c r="Y357" s="188" t="s">
        <v>7732</v>
      </c>
      <c r="Z357" s="187" t="s">
        <v>7733</v>
      </c>
      <c r="AA357" s="187" t="s">
        <v>247</v>
      </c>
      <c r="AB357" s="11"/>
    </row>
    <row r="358" spans="1:28" ht="24.75" customHeight="1" x14ac:dyDescent="0.2">
      <c r="A358" s="183" t="s">
        <v>8765</v>
      </c>
      <c r="B358" s="184" t="s">
        <v>7706</v>
      </c>
      <c r="C358" s="185" t="s">
        <v>78</v>
      </c>
      <c r="D358" s="185" t="s">
        <v>4184</v>
      </c>
      <c r="E358" s="185" t="s">
        <v>7362</v>
      </c>
      <c r="F358" s="185" t="s">
        <v>4185</v>
      </c>
      <c r="G358" s="185" t="s">
        <v>7363</v>
      </c>
      <c r="H358" s="185" t="s">
        <v>4186</v>
      </c>
      <c r="I358" s="185" t="s">
        <v>7364</v>
      </c>
      <c r="J358" s="185" t="s">
        <v>7366</v>
      </c>
      <c r="K358" s="185" t="s">
        <v>4187</v>
      </c>
      <c r="L358" s="185" t="s">
        <v>49</v>
      </c>
      <c r="M358" s="185" t="s">
        <v>3458</v>
      </c>
      <c r="N358" s="186" t="s">
        <v>4188</v>
      </c>
      <c r="O358" s="185" t="s">
        <v>6569</v>
      </c>
      <c r="P358" s="187">
        <v>0</v>
      </c>
      <c r="Q358" s="185" t="s">
        <v>414</v>
      </c>
      <c r="R358" s="185" t="s">
        <v>7365</v>
      </c>
      <c r="S358" s="188">
        <v>37970</v>
      </c>
      <c r="T358" s="185">
        <v>6897</v>
      </c>
      <c r="U358" s="185"/>
      <c r="V358" s="191">
        <v>30566520</v>
      </c>
      <c r="W358" s="191">
        <v>116990640</v>
      </c>
      <c r="X358" s="195">
        <v>44347</v>
      </c>
      <c r="Y358" s="188" t="s">
        <v>7732</v>
      </c>
      <c r="Z358" s="187" t="s">
        <v>7733</v>
      </c>
      <c r="AA358" s="187" t="s">
        <v>7813</v>
      </c>
      <c r="AB358" s="11"/>
    </row>
    <row r="359" spans="1:28" ht="24.75" customHeight="1" x14ac:dyDescent="0.2">
      <c r="A359" s="183" t="s">
        <v>8765</v>
      </c>
      <c r="B359" s="184" t="s">
        <v>7706</v>
      </c>
      <c r="C359" s="185" t="s">
        <v>78</v>
      </c>
      <c r="D359" s="185" t="s">
        <v>4184</v>
      </c>
      <c r="E359" s="185" t="s">
        <v>7362</v>
      </c>
      <c r="F359" s="185" t="s">
        <v>4185</v>
      </c>
      <c r="G359" s="185" t="s">
        <v>7363</v>
      </c>
      <c r="H359" s="185" t="s">
        <v>4186</v>
      </c>
      <c r="I359" s="185" t="s">
        <v>7364</v>
      </c>
      <c r="J359" s="185" t="s">
        <v>7366</v>
      </c>
      <c r="K359" s="185" t="s">
        <v>4187</v>
      </c>
      <c r="L359" s="185" t="s">
        <v>49</v>
      </c>
      <c r="M359" s="185" t="s">
        <v>3458</v>
      </c>
      <c r="N359" s="186" t="s">
        <v>4188</v>
      </c>
      <c r="O359" s="185" t="s">
        <v>6569</v>
      </c>
      <c r="P359" s="187">
        <v>0</v>
      </c>
      <c r="Q359" s="185" t="s">
        <v>414</v>
      </c>
      <c r="R359" s="185" t="s">
        <v>7365</v>
      </c>
      <c r="S359" s="188">
        <v>37970</v>
      </c>
      <c r="T359" s="185">
        <v>6897</v>
      </c>
      <c r="U359" s="185"/>
      <c r="V359" s="191">
        <v>11481840</v>
      </c>
      <c r="W359" s="191">
        <v>47013480</v>
      </c>
      <c r="X359" s="195">
        <v>44347</v>
      </c>
      <c r="Y359" s="188" t="s">
        <v>7732</v>
      </c>
      <c r="Z359" s="187" t="s">
        <v>7733</v>
      </c>
      <c r="AA359" s="187" t="s">
        <v>7794</v>
      </c>
      <c r="AB359" s="11"/>
    </row>
    <row r="360" spans="1:28" ht="24.75" customHeight="1" x14ac:dyDescent="0.2">
      <c r="A360" s="183" t="s">
        <v>8765</v>
      </c>
      <c r="B360" s="184" t="s">
        <v>7706</v>
      </c>
      <c r="C360" s="185" t="s">
        <v>78</v>
      </c>
      <c r="D360" s="185" t="s">
        <v>4184</v>
      </c>
      <c r="E360" s="185" t="s">
        <v>7362</v>
      </c>
      <c r="F360" s="185" t="s">
        <v>4185</v>
      </c>
      <c r="G360" s="185" t="s">
        <v>7363</v>
      </c>
      <c r="H360" s="185" t="s">
        <v>4186</v>
      </c>
      <c r="I360" s="185" t="s">
        <v>7364</v>
      </c>
      <c r="J360" s="185" t="s">
        <v>7366</v>
      </c>
      <c r="K360" s="185" t="s">
        <v>4187</v>
      </c>
      <c r="L360" s="185" t="s">
        <v>49</v>
      </c>
      <c r="M360" s="185" t="s">
        <v>3458</v>
      </c>
      <c r="N360" s="186" t="s">
        <v>4188</v>
      </c>
      <c r="O360" s="185" t="s">
        <v>6569</v>
      </c>
      <c r="P360" s="187">
        <v>0</v>
      </c>
      <c r="Q360" s="185" t="s">
        <v>414</v>
      </c>
      <c r="R360" s="185" t="s">
        <v>7365</v>
      </c>
      <c r="S360" s="188">
        <v>37970</v>
      </c>
      <c r="T360" s="185">
        <v>6897</v>
      </c>
      <c r="U360" s="185"/>
      <c r="V360" s="191">
        <v>6361560</v>
      </c>
      <c r="W360" s="191">
        <v>31342320</v>
      </c>
      <c r="X360" s="195">
        <v>44347</v>
      </c>
      <c r="Y360" s="188" t="s">
        <v>7732</v>
      </c>
      <c r="Z360" s="187" t="s">
        <v>7733</v>
      </c>
      <c r="AA360" s="187" t="s">
        <v>7832</v>
      </c>
      <c r="AB360" s="11"/>
    </row>
    <row r="361" spans="1:28" ht="24.75" customHeight="1" x14ac:dyDescent="0.2">
      <c r="A361" s="183" t="s">
        <v>8765</v>
      </c>
      <c r="B361" s="184" t="s">
        <v>7706</v>
      </c>
      <c r="C361" s="185" t="s">
        <v>78</v>
      </c>
      <c r="D361" s="185" t="s">
        <v>4184</v>
      </c>
      <c r="E361" s="185" t="s">
        <v>7362</v>
      </c>
      <c r="F361" s="185" t="s">
        <v>4185</v>
      </c>
      <c r="G361" s="185" t="s">
        <v>7363</v>
      </c>
      <c r="H361" s="185" t="s">
        <v>4186</v>
      </c>
      <c r="I361" s="185" t="s">
        <v>7364</v>
      </c>
      <c r="J361" s="185" t="s">
        <v>7366</v>
      </c>
      <c r="K361" s="185" t="s">
        <v>4187</v>
      </c>
      <c r="L361" s="185" t="s">
        <v>49</v>
      </c>
      <c r="M361" s="185" t="s">
        <v>3458</v>
      </c>
      <c r="N361" s="186" t="s">
        <v>4188</v>
      </c>
      <c r="O361" s="185" t="s">
        <v>6569</v>
      </c>
      <c r="P361" s="187">
        <v>0</v>
      </c>
      <c r="Q361" s="185" t="s">
        <v>414</v>
      </c>
      <c r="R361" s="185" t="s">
        <v>7365</v>
      </c>
      <c r="S361" s="188">
        <v>37970</v>
      </c>
      <c r="T361" s="185">
        <v>6897</v>
      </c>
      <c r="U361" s="185"/>
      <c r="V361" s="191">
        <v>9852660</v>
      </c>
      <c r="W361" s="191">
        <v>38091780</v>
      </c>
      <c r="X361" s="195">
        <v>44347</v>
      </c>
      <c r="Y361" s="188" t="s">
        <v>7732</v>
      </c>
      <c r="Z361" s="187" t="s">
        <v>7733</v>
      </c>
      <c r="AA361" s="187" t="s">
        <v>7803</v>
      </c>
      <c r="AB361" s="11"/>
    </row>
    <row r="362" spans="1:28" ht="24.75" customHeight="1" x14ac:dyDescent="0.2">
      <c r="A362" s="183" t="s">
        <v>8765</v>
      </c>
      <c r="B362" s="184" t="s">
        <v>7706</v>
      </c>
      <c r="C362" s="185" t="s">
        <v>78</v>
      </c>
      <c r="D362" s="185" t="s">
        <v>4184</v>
      </c>
      <c r="E362" s="185" t="s">
        <v>7362</v>
      </c>
      <c r="F362" s="185" t="s">
        <v>4185</v>
      </c>
      <c r="G362" s="185" t="s">
        <v>7363</v>
      </c>
      <c r="H362" s="185" t="s">
        <v>4186</v>
      </c>
      <c r="I362" s="185" t="s">
        <v>7364</v>
      </c>
      <c r="J362" s="185" t="s">
        <v>7366</v>
      </c>
      <c r="K362" s="185" t="s">
        <v>4187</v>
      </c>
      <c r="L362" s="185" t="s">
        <v>49</v>
      </c>
      <c r="M362" s="185" t="s">
        <v>3458</v>
      </c>
      <c r="N362" s="186" t="s">
        <v>4188</v>
      </c>
      <c r="O362" s="185" t="s">
        <v>6569</v>
      </c>
      <c r="P362" s="187">
        <v>0</v>
      </c>
      <c r="Q362" s="185" t="s">
        <v>414</v>
      </c>
      <c r="R362" s="185" t="s">
        <v>7365</v>
      </c>
      <c r="S362" s="188">
        <v>37970</v>
      </c>
      <c r="T362" s="185">
        <v>6897</v>
      </c>
      <c r="U362" s="185"/>
      <c r="V362" s="191">
        <v>15128100</v>
      </c>
      <c r="W362" s="191">
        <v>66175740</v>
      </c>
      <c r="X362" s="195">
        <v>44347</v>
      </c>
      <c r="Y362" s="188" t="s">
        <v>7732</v>
      </c>
      <c r="Z362" s="187" t="s">
        <v>7733</v>
      </c>
      <c r="AA362" s="187" t="s">
        <v>7804</v>
      </c>
      <c r="AB362" s="11"/>
    </row>
    <row r="363" spans="1:28" ht="24.75" customHeight="1" x14ac:dyDescent="0.2">
      <c r="A363" s="183" t="s">
        <v>8765</v>
      </c>
      <c r="B363" s="184" t="s">
        <v>7706</v>
      </c>
      <c r="C363" s="185" t="s">
        <v>78</v>
      </c>
      <c r="D363" s="185" t="s">
        <v>4184</v>
      </c>
      <c r="E363" s="185" t="s">
        <v>7362</v>
      </c>
      <c r="F363" s="185" t="s">
        <v>4185</v>
      </c>
      <c r="G363" s="185" t="s">
        <v>7363</v>
      </c>
      <c r="H363" s="185" t="s">
        <v>4186</v>
      </c>
      <c r="I363" s="185" t="s">
        <v>7364</v>
      </c>
      <c r="J363" s="185" t="s">
        <v>7366</v>
      </c>
      <c r="K363" s="185" t="s">
        <v>4187</v>
      </c>
      <c r="L363" s="185" t="s">
        <v>49</v>
      </c>
      <c r="M363" s="185" t="s">
        <v>3458</v>
      </c>
      <c r="N363" s="186" t="s">
        <v>4188</v>
      </c>
      <c r="O363" s="185" t="s">
        <v>6569</v>
      </c>
      <c r="P363" s="187">
        <v>0</v>
      </c>
      <c r="Q363" s="185" t="s">
        <v>414</v>
      </c>
      <c r="R363" s="185" t="s">
        <v>7365</v>
      </c>
      <c r="S363" s="188">
        <v>37970</v>
      </c>
      <c r="T363" s="185">
        <v>6897</v>
      </c>
      <c r="U363" s="185"/>
      <c r="V363" s="191">
        <v>21528150</v>
      </c>
      <c r="W363" s="191">
        <v>87005670</v>
      </c>
      <c r="X363" s="195">
        <v>44347</v>
      </c>
      <c r="Y363" s="188" t="s">
        <v>7732</v>
      </c>
      <c r="Z363" s="187" t="s">
        <v>7733</v>
      </c>
      <c r="AA363" s="187" t="s">
        <v>7814</v>
      </c>
      <c r="AB363" s="11"/>
    </row>
    <row r="364" spans="1:28" ht="24.75" customHeight="1" x14ac:dyDescent="0.2">
      <c r="A364" s="183" t="s">
        <v>8765</v>
      </c>
      <c r="B364" s="184" t="s">
        <v>7706</v>
      </c>
      <c r="C364" s="185" t="s">
        <v>78</v>
      </c>
      <c r="D364" s="185" t="s">
        <v>4184</v>
      </c>
      <c r="E364" s="185" t="s">
        <v>7362</v>
      </c>
      <c r="F364" s="185" t="s">
        <v>4185</v>
      </c>
      <c r="G364" s="185" t="s">
        <v>7363</v>
      </c>
      <c r="H364" s="185" t="s">
        <v>4186</v>
      </c>
      <c r="I364" s="185" t="s">
        <v>7364</v>
      </c>
      <c r="J364" s="185" t="s">
        <v>7366</v>
      </c>
      <c r="K364" s="185" t="s">
        <v>4187</v>
      </c>
      <c r="L364" s="185" t="s">
        <v>49</v>
      </c>
      <c r="M364" s="185" t="s">
        <v>3458</v>
      </c>
      <c r="N364" s="186" t="s">
        <v>4188</v>
      </c>
      <c r="O364" s="185" t="s">
        <v>6569</v>
      </c>
      <c r="P364" s="187">
        <v>0</v>
      </c>
      <c r="Q364" s="185" t="s">
        <v>414</v>
      </c>
      <c r="R364" s="185" t="s">
        <v>7365</v>
      </c>
      <c r="S364" s="188">
        <v>37970</v>
      </c>
      <c r="T364" s="185">
        <v>6897</v>
      </c>
      <c r="U364" s="185"/>
      <c r="V364" s="191">
        <v>12412800</v>
      </c>
      <c r="W364" s="191">
        <v>62064000</v>
      </c>
      <c r="X364" s="195">
        <v>44347</v>
      </c>
      <c r="Y364" s="188" t="s">
        <v>7732</v>
      </c>
      <c r="Z364" s="187" t="s">
        <v>7733</v>
      </c>
      <c r="AA364" s="187" t="s">
        <v>7835</v>
      </c>
      <c r="AB364" s="11"/>
    </row>
    <row r="365" spans="1:28" ht="24.75" customHeight="1" x14ac:dyDescent="0.2">
      <c r="A365" s="183" t="s">
        <v>1230</v>
      </c>
      <c r="B365" s="184">
        <v>712939001</v>
      </c>
      <c r="C365" s="185" t="s">
        <v>78</v>
      </c>
      <c r="D365" s="185" t="s">
        <v>1231</v>
      </c>
      <c r="E365" s="185" t="s">
        <v>7632</v>
      </c>
      <c r="F365" s="185" t="s">
        <v>1232</v>
      </c>
      <c r="G365" s="185" t="s">
        <v>6604</v>
      </c>
      <c r="H365" s="185" t="s">
        <v>1233</v>
      </c>
      <c r="I365" s="185" t="s">
        <v>6605</v>
      </c>
      <c r="J365" s="185" t="s">
        <v>6606</v>
      </c>
      <c r="K365" s="185" t="s">
        <v>6601</v>
      </c>
      <c r="L365" s="185" t="s">
        <v>49</v>
      </c>
      <c r="M365" s="185" t="s">
        <v>1234</v>
      </c>
      <c r="N365" s="186" t="s">
        <v>6602</v>
      </c>
      <c r="O365" s="185" t="s">
        <v>6603</v>
      </c>
      <c r="P365" s="187">
        <v>0</v>
      </c>
      <c r="Q365" s="185">
        <v>93401</v>
      </c>
      <c r="R365" s="185" t="s">
        <v>7637</v>
      </c>
      <c r="S365" s="188">
        <v>37970</v>
      </c>
      <c r="T365" s="185">
        <v>6898</v>
      </c>
      <c r="U365" s="185"/>
      <c r="V365" s="191">
        <v>6439140</v>
      </c>
      <c r="W365" s="191">
        <v>25943310</v>
      </c>
      <c r="X365" s="195">
        <v>44347</v>
      </c>
      <c r="Y365" s="188" t="s">
        <v>7732</v>
      </c>
      <c r="Z365" s="187" t="s">
        <v>7733</v>
      </c>
      <c r="AA365" s="187" t="s">
        <v>7775</v>
      </c>
      <c r="AB365" s="11"/>
    </row>
    <row r="366" spans="1:28" ht="24.75" customHeight="1" x14ac:dyDescent="0.2">
      <c r="A366" s="183" t="s">
        <v>893</v>
      </c>
      <c r="B366" s="184">
        <v>719365000</v>
      </c>
      <c r="C366" s="185" t="s">
        <v>78</v>
      </c>
      <c r="D366" s="185" t="s">
        <v>894</v>
      </c>
      <c r="E366" s="185" t="s">
        <v>7629</v>
      </c>
      <c r="F366" s="185" t="s">
        <v>895</v>
      </c>
      <c r="G366" s="185" t="s">
        <v>6718</v>
      </c>
      <c r="H366" s="185" t="s">
        <v>896</v>
      </c>
      <c r="I366" s="185" t="s">
        <v>897</v>
      </c>
      <c r="J366" s="185" t="s">
        <v>6719</v>
      </c>
      <c r="K366" s="185" t="s">
        <v>898</v>
      </c>
      <c r="L366" s="185" t="s">
        <v>49</v>
      </c>
      <c r="M366" s="185" t="s">
        <v>899</v>
      </c>
      <c r="N366" s="186" t="s">
        <v>6720</v>
      </c>
      <c r="O366" s="185" t="s">
        <v>6721</v>
      </c>
      <c r="P366" s="187">
        <v>0</v>
      </c>
      <c r="Q366" s="185" t="s">
        <v>414</v>
      </c>
      <c r="R366" s="185" t="s">
        <v>7635</v>
      </c>
      <c r="S366" s="188">
        <v>37970</v>
      </c>
      <c r="T366" s="185">
        <v>6899</v>
      </c>
      <c r="U366" s="185"/>
      <c r="V366" s="191">
        <v>38467612</v>
      </c>
      <c r="W366" s="191">
        <v>176899716</v>
      </c>
      <c r="X366" s="195">
        <v>44347</v>
      </c>
      <c r="Y366" s="188" t="s">
        <v>7732</v>
      </c>
      <c r="Z366" s="187" t="s">
        <v>7733</v>
      </c>
      <c r="AA366" s="187" t="s">
        <v>7794</v>
      </c>
      <c r="AB366" s="11"/>
    </row>
    <row r="367" spans="1:28" ht="24.75" customHeight="1" x14ac:dyDescent="0.2">
      <c r="A367" s="183" t="s">
        <v>800</v>
      </c>
      <c r="B367" s="184" t="s">
        <v>7653</v>
      </c>
      <c r="C367" s="185" t="s">
        <v>52</v>
      </c>
      <c r="D367" s="185" t="s">
        <v>801</v>
      </c>
      <c r="E367" s="185" t="s">
        <v>6983</v>
      </c>
      <c r="F367" s="185" t="s">
        <v>802</v>
      </c>
      <c r="G367" s="185" t="s">
        <v>6984</v>
      </c>
      <c r="H367" s="185" t="s">
        <v>6654</v>
      </c>
      <c r="I367" s="185" t="s">
        <v>6655</v>
      </c>
      <c r="J367" s="185" t="s">
        <v>803</v>
      </c>
      <c r="K367" s="185" t="s">
        <v>6519</v>
      </c>
      <c r="L367" s="185" t="s">
        <v>623</v>
      </c>
      <c r="M367" s="185" t="s">
        <v>804</v>
      </c>
      <c r="N367" s="186" t="s">
        <v>805</v>
      </c>
      <c r="O367" s="185" t="s">
        <v>806</v>
      </c>
      <c r="P367" s="187">
        <v>0</v>
      </c>
      <c r="Q367" s="185">
        <v>93401</v>
      </c>
      <c r="R367" s="185" t="s">
        <v>7044</v>
      </c>
      <c r="S367" s="188">
        <v>37970</v>
      </c>
      <c r="T367" s="185">
        <v>6900</v>
      </c>
      <c r="U367" s="185"/>
      <c r="V367" s="191">
        <v>4266900</v>
      </c>
      <c r="W367" s="191">
        <v>27928800</v>
      </c>
      <c r="X367" s="195">
        <v>44347</v>
      </c>
      <c r="Y367" s="188" t="s">
        <v>7732</v>
      </c>
      <c r="Z367" s="187" t="s">
        <v>7733</v>
      </c>
      <c r="AA367" s="187" t="s">
        <v>7877</v>
      </c>
      <c r="AB367" s="11"/>
    </row>
    <row r="368" spans="1:28" ht="24.75" customHeight="1" x14ac:dyDescent="0.2">
      <c r="A368" s="183" t="s">
        <v>800</v>
      </c>
      <c r="B368" s="184" t="s">
        <v>7653</v>
      </c>
      <c r="C368" s="185" t="s">
        <v>52</v>
      </c>
      <c r="D368" s="185" t="s">
        <v>801</v>
      </c>
      <c r="E368" s="185" t="s">
        <v>6983</v>
      </c>
      <c r="F368" s="185" t="s">
        <v>802</v>
      </c>
      <c r="G368" s="185" t="s">
        <v>6984</v>
      </c>
      <c r="H368" s="185" t="s">
        <v>6654</v>
      </c>
      <c r="I368" s="185" t="s">
        <v>6655</v>
      </c>
      <c r="J368" s="185" t="s">
        <v>803</v>
      </c>
      <c r="K368" s="185" t="s">
        <v>6519</v>
      </c>
      <c r="L368" s="185" t="s">
        <v>623</v>
      </c>
      <c r="M368" s="185" t="s">
        <v>804</v>
      </c>
      <c r="N368" s="186" t="s">
        <v>805</v>
      </c>
      <c r="O368" s="185" t="s">
        <v>806</v>
      </c>
      <c r="P368" s="187">
        <v>0</v>
      </c>
      <c r="Q368" s="185">
        <v>93401</v>
      </c>
      <c r="R368" s="185" t="s">
        <v>7044</v>
      </c>
      <c r="S368" s="188">
        <v>37970</v>
      </c>
      <c r="T368" s="185">
        <v>6900</v>
      </c>
      <c r="U368" s="185"/>
      <c r="V368" s="191">
        <v>6051240</v>
      </c>
      <c r="W368" s="191">
        <v>31962960</v>
      </c>
      <c r="X368" s="195">
        <v>44347</v>
      </c>
      <c r="Y368" s="188" t="s">
        <v>7732</v>
      </c>
      <c r="Z368" s="187" t="s">
        <v>7733</v>
      </c>
      <c r="AA368" s="187" t="s">
        <v>7878</v>
      </c>
      <c r="AB368" s="11"/>
    </row>
    <row r="369" spans="1:28" ht="24.75" customHeight="1" x14ac:dyDescent="0.2">
      <c r="A369" s="183" t="s">
        <v>800</v>
      </c>
      <c r="B369" s="184" t="s">
        <v>7653</v>
      </c>
      <c r="C369" s="185" t="s">
        <v>52</v>
      </c>
      <c r="D369" s="185" t="s">
        <v>801</v>
      </c>
      <c r="E369" s="185" t="s">
        <v>6983</v>
      </c>
      <c r="F369" s="185" t="s">
        <v>802</v>
      </c>
      <c r="G369" s="185" t="s">
        <v>6984</v>
      </c>
      <c r="H369" s="185" t="s">
        <v>6654</v>
      </c>
      <c r="I369" s="185" t="s">
        <v>6655</v>
      </c>
      <c r="J369" s="185" t="s">
        <v>803</v>
      </c>
      <c r="K369" s="185" t="s">
        <v>6519</v>
      </c>
      <c r="L369" s="185" t="s">
        <v>623</v>
      </c>
      <c r="M369" s="185" t="s">
        <v>804</v>
      </c>
      <c r="N369" s="186" t="s">
        <v>805</v>
      </c>
      <c r="O369" s="185" t="s">
        <v>806</v>
      </c>
      <c r="P369" s="187">
        <v>0</v>
      </c>
      <c r="Q369" s="185">
        <v>93401</v>
      </c>
      <c r="R369" s="185" t="s">
        <v>7044</v>
      </c>
      <c r="S369" s="188">
        <v>37970</v>
      </c>
      <c r="T369" s="185">
        <v>6900</v>
      </c>
      <c r="U369" s="185"/>
      <c r="V369" s="191">
        <v>6102443</v>
      </c>
      <c r="W369" s="191">
        <v>32281039</v>
      </c>
      <c r="X369" s="195">
        <v>44347</v>
      </c>
      <c r="Y369" s="188" t="s">
        <v>7732</v>
      </c>
      <c r="Z369" s="187" t="s">
        <v>7733</v>
      </c>
      <c r="AA369" s="187" t="s">
        <v>7879</v>
      </c>
      <c r="AB369" s="11"/>
    </row>
    <row r="370" spans="1:28" ht="24.75" customHeight="1" x14ac:dyDescent="0.2">
      <c r="A370" s="183" t="s">
        <v>800</v>
      </c>
      <c r="B370" s="184" t="s">
        <v>7653</v>
      </c>
      <c r="C370" s="185" t="s">
        <v>52</v>
      </c>
      <c r="D370" s="185" t="s">
        <v>801</v>
      </c>
      <c r="E370" s="185" t="s">
        <v>6983</v>
      </c>
      <c r="F370" s="185" t="s">
        <v>802</v>
      </c>
      <c r="G370" s="185" t="s">
        <v>6984</v>
      </c>
      <c r="H370" s="185" t="s">
        <v>6654</v>
      </c>
      <c r="I370" s="185" t="s">
        <v>6655</v>
      </c>
      <c r="J370" s="185" t="s">
        <v>803</v>
      </c>
      <c r="K370" s="185" t="s">
        <v>6519</v>
      </c>
      <c r="L370" s="185" t="s">
        <v>623</v>
      </c>
      <c r="M370" s="185" t="s">
        <v>804</v>
      </c>
      <c r="N370" s="186" t="s">
        <v>805</v>
      </c>
      <c r="O370" s="185" t="s">
        <v>806</v>
      </c>
      <c r="P370" s="187">
        <v>0</v>
      </c>
      <c r="Q370" s="185">
        <v>93401</v>
      </c>
      <c r="R370" s="185" t="s">
        <v>7044</v>
      </c>
      <c r="S370" s="188">
        <v>37970</v>
      </c>
      <c r="T370" s="185">
        <v>6900</v>
      </c>
      <c r="U370" s="185"/>
      <c r="V370" s="191">
        <v>12024900</v>
      </c>
      <c r="W370" s="191">
        <v>49496040</v>
      </c>
      <c r="X370" s="195">
        <v>44347</v>
      </c>
      <c r="Y370" s="188" t="s">
        <v>7732</v>
      </c>
      <c r="Z370" s="187" t="s">
        <v>7733</v>
      </c>
      <c r="AA370" s="187" t="s">
        <v>7757</v>
      </c>
      <c r="AB370" s="11"/>
    </row>
    <row r="371" spans="1:28" ht="24.75" customHeight="1" x14ac:dyDescent="0.2">
      <c r="A371" s="183" t="s">
        <v>800</v>
      </c>
      <c r="B371" s="184" t="s">
        <v>7653</v>
      </c>
      <c r="C371" s="185" t="s">
        <v>52</v>
      </c>
      <c r="D371" s="185" t="s">
        <v>801</v>
      </c>
      <c r="E371" s="185" t="s">
        <v>6983</v>
      </c>
      <c r="F371" s="185" t="s">
        <v>802</v>
      </c>
      <c r="G371" s="185" t="s">
        <v>6984</v>
      </c>
      <c r="H371" s="185" t="s">
        <v>6654</v>
      </c>
      <c r="I371" s="185" t="s">
        <v>6655</v>
      </c>
      <c r="J371" s="185" t="s">
        <v>803</v>
      </c>
      <c r="K371" s="185" t="s">
        <v>6519</v>
      </c>
      <c r="L371" s="185" t="s">
        <v>623</v>
      </c>
      <c r="M371" s="185" t="s">
        <v>804</v>
      </c>
      <c r="N371" s="186" t="s">
        <v>805</v>
      </c>
      <c r="O371" s="185" t="s">
        <v>806</v>
      </c>
      <c r="P371" s="187">
        <v>0</v>
      </c>
      <c r="Q371" s="185">
        <v>93401</v>
      </c>
      <c r="R371" s="185" t="s">
        <v>7044</v>
      </c>
      <c r="S371" s="188">
        <v>37970</v>
      </c>
      <c r="T371" s="185">
        <v>6900</v>
      </c>
      <c r="U371" s="185"/>
      <c r="V371" s="191">
        <v>13964400</v>
      </c>
      <c r="W371" s="191">
        <v>72149400</v>
      </c>
      <c r="X371" s="195">
        <v>44347</v>
      </c>
      <c r="Y371" s="188" t="s">
        <v>7732</v>
      </c>
      <c r="Z371" s="187" t="s">
        <v>7733</v>
      </c>
      <c r="AA371" s="187" t="s">
        <v>7856</v>
      </c>
      <c r="AB371" s="11"/>
    </row>
    <row r="372" spans="1:28" ht="24.75" customHeight="1" x14ac:dyDescent="0.2">
      <c r="A372" s="183" t="s">
        <v>800</v>
      </c>
      <c r="B372" s="184" t="s">
        <v>7653</v>
      </c>
      <c r="C372" s="185" t="s">
        <v>52</v>
      </c>
      <c r="D372" s="185" t="s">
        <v>801</v>
      </c>
      <c r="E372" s="185" t="s">
        <v>6983</v>
      </c>
      <c r="F372" s="185" t="s">
        <v>802</v>
      </c>
      <c r="G372" s="185" t="s">
        <v>6984</v>
      </c>
      <c r="H372" s="185" t="s">
        <v>6654</v>
      </c>
      <c r="I372" s="185" t="s">
        <v>6655</v>
      </c>
      <c r="J372" s="185" t="s">
        <v>803</v>
      </c>
      <c r="K372" s="185" t="s">
        <v>6519</v>
      </c>
      <c r="L372" s="185" t="s">
        <v>623</v>
      </c>
      <c r="M372" s="185" t="s">
        <v>804</v>
      </c>
      <c r="N372" s="186" t="s">
        <v>805</v>
      </c>
      <c r="O372" s="185" t="s">
        <v>806</v>
      </c>
      <c r="P372" s="187">
        <v>0</v>
      </c>
      <c r="Q372" s="185">
        <v>93401</v>
      </c>
      <c r="R372" s="185" t="s">
        <v>7044</v>
      </c>
      <c r="S372" s="188">
        <v>37970</v>
      </c>
      <c r="T372" s="185">
        <v>6900</v>
      </c>
      <c r="U372" s="185"/>
      <c r="V372" s="191">
        <v>6898414</v>
      </c>
      <c r="W372" s="191">
        <v>35199598</v>
      </c>
      <c r="X372" s="195">
        <v>44347</v>
      </c>
      <c r="Y372" s="188" t="s">
        <v>7732</v>
      </c>
      <c r="Z372" s="187" t="s">
        <v>7733</v>
      </c>
      <c r="AA372" s="187" t="s">
        <v>8782</v>
      </c>
      <c r="AB372" s="11"/>
    </row>
    <row r="373" spans="1:28" ht="24.75" customHeight="1" x14ac:dyDescent="0.2">
      <c r="A373" s="183" t="s">
        <v>800</v>
      </c>
      <c r="B373" s="184" t="s">
        <v>7653</v>
      </c>
      <c r="C373" s="185" t="s">
        <v>52</v>
      </c>
      <c r="D373" s="185" t="s">
        <v>801</v>
      </c>
      <c r="E373" s="185" t="s">
        <v>6983</v>
      </c>
      <c r="F373" s="185" t="s">
        <v>802</v>
      </c>
      <c r="G373" s="185" t="s">
        <v>6984</v>
      </c>
      <c r="H373" s="185" t="s">
        <v>6654</v>
      </c>
      <c r="I373" s="185" t="s">
        <v>6655</v>
      </c>
      <c r="J373" s="185" t="s">
        <v>803</v>
      </c>
      <c r="K373" s="185" t="s">
        <v>6519</v>
      </c>
      <c r="L373" s="185" t="s">
        <v>623</v>
      </c>
      <c r="M373" s="185" t="s">
        <v>804</v>
      </c>
      <c r="N373" s="186" t="s">
        <v>805</v>
      </c>
      <c r="O373" s="185" t="s">
        <v>806</v>
      </c>
      <c r="P373" s="187">
        <v>0</v>
      </c>
      <c r="Q373" s="185">
        <v>93401</v>
      </c>
      <c r="R373" s="185" t="s">
        <v>7044</v>
      </c>
      <c r="S373" s="188">
        <v>37970</v>
      </c>
      <c r="T373" s="185">
        <v>6900</v>
      </c>
      <c r="U373" s="185"/>
      <c r="V373" s="191">
        <v>7214940</v>
      </c>
      <c r="W373" s="191">
        <v>32816340</v>
      </c>
      <c r="X373" s="195">
        <v>44347</v>
      </c>
      <c r="Y373" s="188" t="s">
        <v>7732</v>
      </c>
      <c r="Z373" s="187" t="s">
        <v>7733</v>
      </c>
      <c r="AA373" s="187" t="s">
        <v>7880</v>
      </c>
      <c r="AB373" s="11"/>
    </row>
    <row r="374" spans="1:28" ht="24.75" customHeight="1" x14ac:dyDescent="0.2">
      <c r="A374" s="183" t="s">
        <v>800</v>
      </c>
      <c r="B374" s="184" t="s">
        <v>7653</v>
      </c>
      <c r="C374" s="185" t="s">
        <v>52</v>
      </c>
      <c r="D374" s="185" t="s">
        <v>801</v>
      </c>
      <c r="E374" s="185" t="s">
        <v>6983</v>
      </c>
      <c r="F374" s="185" t="s">
        <v>802</v>
      </c>
      <c r="G374" s="185" t="s">
        <v>6984</v>
      </c>
      <c r="H374" s="185" t="s">
        <v>6654</v>
      </c>
      <c r="I374" s="185" t="s">
        <v>6655</v>
      </c>
      <c r="J374" s="185" t="s">
        <v>803</v>
      </c>
      <c r="K374" s="185" t="s">
        <v>6519</v>
      </c>
      <c r="L374" s="185" t="s">
        <v>623</v>
      </c>
      <c r="M374" s="185" t="s">
        <v>804</v>
      </c>
      <c r="N374" s="186" t="s">
        <v>805</v>
      </c>
      <c r="O374" s="185" t="s">
        <v>806</v>
      </c>
      <c r="P374" s="187">
        <v>0</v>
      </c>
      <c r="Q374" s="185">
        <v>93401</v>
      </c>
      <c r="R374" s="185" t="s">
        <v>7044</v>
      </c>
      <c r="S374" s="188">
        <v>37970</v>
      </c>
      <c r="T374" s="185">
        <v>6900</v>
      </c>
      <c r="U374" s="185"/>
      <c r="V374" s="191">
        <v>14119560</v>
      </c>
      <c r="W374" s="191">
        <v>50819400</v>
      </c>
      <c r="X374" s="195">
        <v>44347</v>
      </c>
      <c r="Y374" s="188" t="s">
        <v>7732</v>
      </c>
      <c r="Z374" s="187" t="s">
        <v>7733</v>
      </c>
      <c r="AA374" s="187" t="s">
        <v>7881</v>
      </c>
      <c r="AB374" s="11"/>
    </row>
    <row r="375" spans="1:28" ht="24.75" customHeight="1" x14ac:dyDescent="0.2">
      <c r="A375" s="183" t="s">
        <v>800</v>
      </c>
      <c r="B375" s="184" t="s">
        <v>7653</v>
      </c>
      <c r="C375" s="185" t="s">
        <v>52</v>
      </c>
      <c r="D375" s="185" t="s">
        <v>801</v>
      </c>
      <c r="E375" s="185" t="s">
        <v>6983</v>
      </c>
      <c r="F375" s="185" t="s">
        <v>802</v>
      </c>
      <c r="G375" s="185" t="s">
        <v>6984</v>
      </c>
      <c r="H375" s="185" t="s">
        <v>6654</v>
      </c>
      <c r="I375" s="185" t="s">
        <v>6655</v>
      </c>
      <c r="J375" s="185" t="s">
        <v>803</v>
      </c>
      <c r="K375" s="185" t="s">
        <v>6519</v>
      </c>
      <c r="L375" s="185" t="s">
        <v>623</v>
      </c>
      <c r="M375" s="185" t="s">
        <v>804</v>
      </c>
      <c r="N375" s="186" t="s">
        <v>805</v>
      </c>
      <c r="O375" s="185" t="s">
        <v>806</v>
      </c>
      <c r="P375" s="187">
        <v>0</v>
      </c>
      <c r="Q375" s="185">
        <v>93401</v>
      </c>
      <c r="R375" s="185" t="s">
        <v>7044</v>
      </c>
      <c r="S375" s="188">
        <v>37970</v>
      </c>
      <c r="T375" s="185">
        <v>6900</v>
      </c>
      <c r="U375" s="185"/>
      <c r="V375" s="191">
        <v>5120280</v>
      </c>
      <c r="W375" s="191">
        <v>25756560</v>
      </c>
      <c r="X375" s="195">
        <v>44347</v>
      </c>
      <c r="Y375" s="188" t="s">
        <v>7732</v>
      </c>
      <c r="Z375" s="187" t="s">
        <v>7733</v>
      </c>
      <c r="AA375" s="187" t="s">
        <v>7882</v>
      </c>
      <c r="AB375" s="11"/>
    </row>
    <row r="376" spans="1:28" ht="24.75" customHeight="1" x14ac:dyDescent="0.2">
      <c r="A376" s="183" t="s">
        <v>800</v>
      </c>
      <c r="B376" s="184" t="s">
        <v>7653</v>
      </c>
      <c r="C376" s="185" t="s">
        <v>52</v>
      </c>
      <c r="D376" s="185" t="s">
        <v>801</v>
      </c>
      <c r="E376" s="185" t="s">
        <v>6983</v>
      </c>
      <c r="F376" s="185" t="s">
        <v>802</v>
      </c>
      <c r="G376" s="185" t="s">
        <v>6984</v>
      </c>
      <c r="H376" s="185" t="s">
        <v>6654</v>
      </c>
      <c r="I376" s="185" t="s">
        <v>6655</v>
      </c>
      <c r="J376" s="185" t="s">
        <v>803</v>
      </c>
      <c r="K376" s="185" t="s">
        <v>6519</v>
      </c>
      <c r="L376" s="185" t="s">
        <v>623</v>
      </c>
      <c r="M376" s="185" t="s">
        <v>804</v>
      </c>
      <c r="N376" s="186" t="s">
        <v>805</v>
      </c>
      <c r="O376" s="185" t="s">
        <v>806</v>
      </c>
      <c r="P376" s="187">
        <v>0</v>
      </c>
      <c r="Q376" s="185">
        <v>93401</v>
      </c>
      <c r="R376" s="185" t="s">
        <v>7044</v>
      </c>
      <c r="S376" s="188">
        <v>37970</v>
      </c>
      <c r="T376" s="185">
        <v>6900</v>
      </c>
      <c r="U376" s="185"/>
      <c r="V376" s="191">
        <v>41924232</v>
      </c>
      <c r="W376" s="191">
        <v>196124490</v>
      </c>
      <c r="X376" s="195">
        <v>44347</v>
      </c>
      <c r="Y376" s="188" t="s">
        <v>7732</v>
      </c>
      <c r="Z376" s="187" t="s">
        <v>7733</v>
      </c>
      <c r="AA376" s="187" t="s">
        <v>7738</v>
      </c>
      <c r="AB376" s="11"/>
    </row>
    <row r="377" spans="1:28" ht="24.75" customHeight="1" x14ac:dyDescent="0.2">
      <c r="A377" s="183" t="s">
        <v>800</v>
      </c>
      <c r="B377" s="184" t="s">
        <v>7653</v>
      </c>
      <c r="C377" s="185" t="s">
        <v>52</v>
      </c>
      <c r="D377" s="185" t="s">
        <v>801</v>
      </c>
      <c r="E377" s="185" t="s">
        <v>6983</v>
      </c>
      <c r="F377" s="185" t="s">
        <v>802</v>
      </c>
      <c r="G377" s="185" t="s">
        <v>6984</v>
      </c>
      <c r="H377" s="185" t="s">
        <v>6654</v>
      </c>
      <c r="I377" s="185" t="s">
        <v>6655</v>
      </c>
      <c r="J377" s="185" t="s">
        <v>803</v>
      </c>
      <c r="K377" s="185" t="s">
        <v>6519</v>
      </c>
      <c r="L377" s="185" t="s">
        <v>623</v>
      </c>
      <c r="M377" s="185" t="s">
        <v>804</v>
      </c>
      <c r="N377" s="186" t="s">
        <v>805</v>
      </c>
      <c r="O377" s="185" t="s">
        <v>806</v>
      </c>
      <c r="P377" s="187">
        <v>0</v>
      </c>
      <c r="Q377" s="185">
        <v>93401</v>
      </c>
      <c r="R377" s="185" t="s">
        <v>7044</v>
      </c>
      <c r="S377" s="188">
        <v>37970</v>
      </c>
      <c r="T377" s="185">
        <v>6900</v>
      </c>
      <c r="U377" s="185"/>
      <c r="V377" s="191">
        <v>45118392</v>
      </c>
      <c r="W377" s="191">
        <v>167372112</v>
      </c>
      <c r="X377" s="195">
        <v>44347</v>
      </c>
      <c r="Y377" s="188" t="s">
        <v>7732</v>
      </c>
      <c r="Z377" s="187" t="s">
        <v>7733</v>
      </c>
      <c r="AA377" s="187" t="s">
        <v>7739</v>
      </c>
      <c r="AB377" s="11"/>
    </row>
    <row r="378" spans="1:28" ht="24.75" customHeight="1" x14ac:dyDescent="0.2">
      <c r="A378" s="183" t="s">
        <v>800</v>
      </c>
      <c r="B378" s="184" t="s">
        <v>7653</v>
      </c>
      <c r="C378" s="185" t="s">
        <v>52</v>
      </c>
      <c r="D378" s="185" t="s">
        <v>801</v>
      </c>
      <c r="E378" s="185" t="s">
        <v>6983</v>
      </c>
      <c r="F378" s="185" t="s">
        <v>802</v>
      </c>
      <c r="G378" s="185" t="s">
        <v>6984</v>
      </c>
      <c r="H378" s="185" t="s">
        <v>6654</v>
      </c>
      <c r="I378" s="185" t="s">
        <v>6655</v>
      </c>
      <c r="J378" s="185" t="s">
        <v>803</v>
      </c>
      <c r="K378" s="185" t="s">
        <v>6519</v>
      </c>
      <c r="L378" s="185" t="s">
        <v>623</v>
      </c>
      <c r="M378" s="185" t="s">
        <v>804</v>
      </c>
      <c r="N378" s="186" t="s">
        <v>805</v>
      </c>
      <c r="O378" s="185" t="s">
        <v>806</v>
      </c>
      <c r="P378" s="187">
        <v>0</v>
      </c>
      <c r="Q378" s="185">
        <v>93401</v>
      </c>
      <c r="R378" s="185" t="s">
        <v>7044</v>
      </c>
      <c r="S378" s="188">
        <v>37970</v>
      </c>
      <c r="T378" s="185">
        <v>6900</v>
      </c>
      <c r="U378" s="185"/>
      <c r="V378" s="191">
        <v>14662620</v>
      </c>
      <c r="W378" s="191">
        <v>51901020</v>
      </c>
      <c r="X378" s="195">
        <v>44347</v>
      </c>
      <c r="Y378" s="188" t="s">
        <v>7732</v>
      </c>
      <c r="Z378" s="187" t="s">
        <v>7733</v>
      </c>
      <c r="AA378" s="187" t="s">
        <v>7750</v>
      </c>
      <c r="AB378" s="11"/>
    </row>
    <row r="379" spans="1:28" ht="24.75" customHeight="1" x14ac:dyDescent="0.2">
      <c r="A379" s="183" t="s">
        <v>800</v>
      </c>
      <c r="B379" s="184" t="s">
        <v>7653</v>
      </c>
      <c r="C379" s="185" t="s">
        <v>52</v>
      </c>
      <c r="D379" s="185" t="s">
        <v>801</v>
      </c>
      <c r="E379" s="185" t="s">
        <v>6983</v>
      </c>
      <c r="F379" s="185" t="s">
        <v>802</v>
      </c>
      <c r="G379" s="185" t="s">
        <v>6984</v>
      </c>
      <c r="H379" s="185" t="s">
        <v>6654</v>
      </c>
      <c r="I379" s="185" t="s">
        <v>6655</v>
      </c>
      <c r="J379" s="185" t="s">
        <v>803</v>
      </c>
      <c r="K379" s="185" t="s">
        <v>6519</v>
      </c>
      <c r="L379" s="185" t="s">
        <v>623</v>
      </c>
      <c r="M379" s="185" t="s">
        <v>804</v>
      </c>
      <c r="N379" s="186" t="s">
        <v>805</v>
      </c>
      <c r="O379" s="185" t="s">
        <v>806</v>
      </c>
      <c r="P379" s="187">
        <v>0</v>
      </c>
      <c r="Q379" s="185">
        <v>93401</v>
      </c>
      <c r="R379" s="185" t="s">
        <v>7044</v>
      </c>
      <c r="S379" s="188">
        <v>37970</v>
      </c>
      <c r="T379" s="185">
        <v>6900</v>
      </c>
      <c r="U379" s="185"/>
      <c r="V379" s="191">
        <v>51152804</v>
      </c>
      <c r="W379" s="191">
        <v>191133836</v>
      </c>
      <c r="X379" s="195">
        <v>44347</v>
      </c>
      <c r="Y379" s="188" t="s">
        <v>7732</v>
      </c>
      <c r="Z379" s="187" t="s">
        <v>7733</v>
      </c>
      <c r="AA379" s="187" t="s">
        <v>7792</v>
      </c>
      <c r="AB379" s="11"/>
    </row>
    <row r="380" spans="1:28" ht="24.75" customHeight="1" x14ac:dyDescent="0.2">
      <c r="A380" s="183" t="s">
        <v>64</v>
      </c>
      <c r="B380" s="184">
        <v>700516008</v>
      </c>
      <c r="C380" s="185" t="s">
        <v>52</v>
      </c>
      <c r="D380" s="185" t="s">
        <v>65</v>
      </c>
      <c r="E380" s="185" t="s">
        <v>7102</v>
      </c>
      <c r="F380" s="185" t="s">
        <v>66</v>
      </c>
      <c r="G380" s="185" t="s">
        <v>7585</v>
      </c>
      <c r="H380" s="185" t="s">
        <v>67</v>
      </c>
      <c r="I380" s="185" t="s">
        <v>7586</v>
      </c>
      <c r="J380" s="185" t="s">
        <v>7103</v>
      </c>
      <c r="K380" s="185" t="s">
        <v>68</v>
      </c>
      <c r="L380" s="185" t="s">
        <v>49</v>
      </c>
      <c r="M380" s="185" t="s">
        <v>69</v>
      </c>
      <c r="N380" s="186" t="s">
        <v>70</v>
      </c>
      <c r="O380" s="185" t="s">
        <v>71</v>
      </c>
      <c r="P380" s="187" t="s">
        <v>6172</v>
      </c>
      <c r="Q380" s="185">
        <v>93401</v>
      </c>
      <c r="R380" s="185" t="s">
        <v>7105</v>
      </c>
      <c r="S380" s="188">
        <v>37970</v>
      </c>
      <c r="T380" s="185">
        <v>6902</v>
      </c>
      <c r="U380" s="185"/>
      <c r="V380" s="191">
        <v>12024900</v>
      </c>
      <c r="W380" s="191">
        <v>60124500</v>
      </c>
      <c r="X380" s="195">
        <v>44347</v>
      </c>
      <c r="Y380" s="188" t="s">
        <v>7732</v>
      </c>
      <c r="Z380" s="187" t="s">
        <v>7733</v>
      </c>
      <c r="AA380" s="187" t="s">
        <v>7825</v>
      </c>
      <c r="AB380" s="11"/>
    </row>
    <row r="381" spans="1:28" ht="24.75" customHeight="1" x14ac:dyDescent="0.2">
      <c r="A381" s="183" t="s">
        <v>64</v>
      </c>
      <c r="B381" s="184">
        <v>700516008</v>
      </c>
      <c r="C381" s="185" t="s">
        <v>52</v>
      </c>
      <c r="D381" s="185" t="s">
        <v>65</v>
      </c>
      <c r="E381" s="185" t="s">
        <v>7102</v>
      </c>
      <c r="F381" s="185" t="s">
        <v>66</v>
      </c>
      <c r="G381" s="185" t="s">
        <v>7585</v>
      </c>
      <c r="H381" s="185" t="s">
        <v>67</v>
      </c>
      <c r="I381" s="185" t="s">
        <v>7586</v>
      </c>
      <c r="J381" s="185" t="s">
        <v>7103</v>
      </c>
      <c r="K381" s="185" t="s">
        <v>68</v>
      </c>
      <c r="L381" s="185" t="s">
        <v>49</v>
      </c>
      <c r="M381" s="185" t="s">
        <v>69</v>
      </c>
      <c r="N381" s="186" t="s">
        <v>70</v>
      </c>
      <c r="O381" s="185" t="s">
        <v>71</v>
      </c>
      <c r="P381" s="187" t="s">
        <v>6172</v>
      </c>
      <c r="Q381" s="185">
        <v>93401</v>
      </c>
      <c r="R381" s="185" t="s">
        <v>7105</v>
      </c>
      <c r="S381" s="188">
        <v>37970</v>
      </c>
      <c r="T381" s="185">
        <v>6902</v>
      </c>
      <c r="U381" s="185"/>
      <c r="V381" s="191">
        <v>126377822</v>
      </c>
      <c r="W381" s="191">
        <v>592416261</v>
      </c>
      <c r="X381" s="195">
        <v>44347</v>
      </c>
      <c r="Y381" s="188" t="s">
        <v>7732</v>
      </c>
      <c r="Z381" s="187" t="s">
        <v>7733</v>
      </c>
      <c r="AA381" s="187" t="s">
        <v>159</v>
      </c>
      <c r="AB381" s="11"/>
    </row>
    <row r="382" spans="1:28" ht="24.75" customHeight="1" x14ac:dyDescent="0.2">
      <c r="A382" s="183" t="s">
        <v>64</v>
      </c>
      <c r="B382" s="184">
        <v>700516008</v>
      </c>
      <c r="C382" s="185" t="s">
        <v>52</v>
      </c>
      <c r="D382" s="185" t="s">
        <v>65</v>
      </c>
      <c r="E382" s="185" t="s">
        <v>7102</v>
      </c>
      <c r="F382" s="185" t="s">
        <v>66</v>
      </c>
      <c r="G382" s="185" t="s">
        <v>7585</v>
      </c>
      <c r="H382" s="185" t="s">
        <v>67</v>
      </c>
      <c r="I382" s="185" t="s">
        <v>7586</v>
      </c>
      <c r="J382" s="185" t="s">
        <v>7103</v>
      </c>
      <c r="K382" s="185" t="s">
        <v>68</v>
      </c>
      <c r="L382" s="185" t="s">
        <v>49</v>
      </c>
      <c r="M382" s="185" t="s">
        <v>69</v>
      </c>
      <c r="N382" s="186" t="s">
        <v>70</v>
      </c>
      <c r="O382" s="185" t="s">
        <v>71</v>
      </c>
      <c r="P382" s="187" t="s">
        <v>6172</v>
      </c>
      <c r="Q382" s="185">
        <v>93401</v>
      </c>
      <c r="R382" s="185" t="s">
        <v>7105</v>
      </c>
      <c r="S382" s="188">
        <v>37970</v>
      </c>
      <c r="T382" s="185">
        <v>6902</v>
      </c>
      <c r="U382" s="185"/>
      <c r="V382" s="191">
        <v>60074538</v>
      </c>
      <c r="W382" s="191">
        <v>246499611</v>
      </c>
      <c r="X382" s="195">
        <v>44347</v>
      </c>
      <c r="Y382" s="188" t="s">
        <v>7732</v>
      </c>
      <c r="Z382" s="187" t="s">
        <v>7733</v>
      </c>
      <c r="AA382" s="187" t="s">
        <v>7745</v>
      </c>
      <c r="AB382" s="11"/>
    </row>
    <row r="383" spans="1:28" ht="24.75" customHeight="1" x14ac:dyDescent="0.2">
      <c r="A383" s="183" t="s">
        <v>64</v>
      </c>
      <c r="B383" s="184">
        <v>700516008</v>
      </c>
      <c r="C383" s="185" t="s">
        <v>52</v>
      </c>
      <c r="D383" s="185" t="s">
        <v>65</v>
      </c>
      <c r="E383" s="185" t="s">
        <v>7102</v>
      </c>
      <c r="F383" s="185" t="s">
        <v>66</v>
      </c>
      <c r="G383" s="185" t="s">
        <v>7585</v>
      </c>
      <c r="H383" s="185" t="s">
        <v>67</v>
      </c>
      <c r="I383" s="185" t="s">
        <v>7586</v>
      </c>
      <c r="J383" s="185" t="s">
        <v>7103</v>
      </c>
      <c r="K383" s="185" t="s">
        <v>68</v>
      </c>
      <c r="L383" s="185" t="s">
        <v>49</v>
      </c>
      <c r="M383" s="185" t="s">
        <v>69</v>
      </c>
      <c r="N383" s="186" t="s">
        <v>70</v>
      </c>
      <c r="O383" s="185" t="s">
        <v>71</v>
      </c>
      <c r="P383" s="187" t="s">
        <v>6172</v>
      </c>
      <c r="Q383" s="185">
        <v>93401</v>
      </c>
      <c r="R383" s="185" t="s">
        <v>7105</v>
      </c>
      <c r="S383" s="188">
        <v>37970</v>
      </c>
      <c r="T383" s="185">
        <v>6902</v>
      </c>
      <c r="U383" s="185"/>
      <c r="V383" s="191">
        <v>16033200</v>
      </c>
      <c r="W383" s="191">
        <v>80166000</v>
      </c>
      <c r="X383" s="195">
        <v>44347</v>
      </c>
      <c r="Y383" s="188" t="s">
        <v>7732</v>
      </c>
      <c r="Z383" s="187" t="s">
        <v>7733</v>
      </c>
      <c r="AA383" s="187" t="s">
        <v>7883</v>
      </c>
      <c r="AB383" s="11"/>
    </row>
    <row r="384" spans="1:28" ht="24.75" customHeight="1" x14ac:dyDescent="0.2">
      <c r="A384" s="183" t="s">
        <v>64</v>
      </c>
      <c r="B384" s="184">
        <v>700516008</v>
      </c>
      <c r="C384" s="185" t="s">
        <v>52</v>
      </c>
      <c r="D384" s="185" t="s">
        <v>65</v>
      </c>
      <c r="E384" s="185" t="s">
        <v>7102</v>
      </c>
      <c r="F384" s="185" t="s">
        <v>66</v>
      </c>
      <c r="G384" s="185" t="s">
        <v>7585</v>
      </c>
      <c r="H384" s="185" t="s">
        <v>67</v>
      </c>
      <c r="I384" s="185" t="s">
        <v>7586</v>
      </c>
      <c r="J384" s="185" t="s">
        <v>7103</v>
      </c>
      <c r="K384" s="185" t="s">
        <v>68</v>
      </c>
      <c r="L384" s="185" t="s">
        <v>49</v>
      </c>
      <c r="M384" s="185" t="s">
        <v>69</v>
      </c>
      <c r="N384" s="186" t="s">
        <v>70</v>
      </c>
      <c r="O384" s="185" t="s">
        <v>71</v>
      </c>
      <c r="P384" s="187" t="s">
        <v>6172</v>
      </c>
      <c r="Q384" s="185">
        <v>93401</v>
      </c>
      <c r="R384" s="185" t="s">
        <v>7105</v>
      </c>
      <c r="S384" s="188">
        <v>37970</v>
      </c>
      <c r="T384" s="185">
        <v>6902</v>
      </c>
      <c r="U384" s="185"/>
      <c r="V384" s="191">
        <v>55174896</v>
      </c>
      <c r="W384" s="191">
        <v>234045930</v>
      </c>
      <c r="X384" s="195">
        <v>44347</v>
      </c>
      <c r="Y384" s="188" t="s">
        <v>7732</v>
      </c>
      <c r="Z384" s="187" t="s">
        <v>7733</v>
      </c>
      <c r="AA384" s="187" t="s">
        <v>7767</v>
      </c>
      <c r="AB384" s="11"/>
    </row>
    <row r="385" spans="1:28" ht="24.75" customHeight="1" x14ac:dyDescent="0.2">
      <c r="A385" s="183" t="s">
        <v>64</v>
      </c>
      <c r="B385" s="184">
        <v>700516008</v>
      </c>
      <c r="C385" s="185" t="s">
        <v>52</v>
      </c>
      <c r="D385" s="185" t="s">
        <v>65</v>
      </c>
      <c r="E385" s="185" t="s">
        <v>7102</v>
      </c>
      <c r="F385" s="185" t="s">
        <v>66</v>
      </c>
      <c r="G385" s="185" t="s">
        <v>7585</v>
      </c>
      <c r="H385" s="185" t="s">
        <v>67</v>
      </c>
      <c r="I385" s="185" t="s">
        <v>7586</v>
      </c>
      <c r="J385" s="185" t="s">
        <v>7103</v>
      </c>
      <c r="K385" s="185" t="s">
        <v>68</v>
      </c>
      <c r="L385" s="185" t="s">
        <v>49</v>
      </c>
      <c r="M385" s="185" t="s">
        <v>69</v>
      </c>
      <c r="N385" s="186" t="s">
        <v>70</v>
      </c>
      <c r="O385" s="185" t="s">
        <v>71</v>
      </c>
      <c r="P385" s="187" t="s">
        <v>6172</v>
      </c>
      <c r="Q385" s="185">
        <v>93401</v>
      </c>
      <c r="R385" s="185" t="s">
        <v>7105</v>
      </c>
      <c r="S385" s="188">
        <v>37970</v>
      </c>
      <c r="T385" s="185">
        <v>6902</v>
      </c>
      <c r="U385" s="185"/>
      <c r="V385" s="191">
        <v>55689510</v>
      </c>
      <c r="W385" s="191">
        <v>190730430</v>
      </c>
      <c r="X385" s="195">
        <v>44347</v>
      </c>
      <c r="Y385" s="188" t="s">
        <v>7732</v>
      </c>
      <c r="Z385" s="187" t="s">
        <v>7733</v>
      </c>
      <c r="AA385" s="187" t="s">
        <v>7819</v>
      </c>
      <c r="AB385" s="11"/>
    </row>
    <row r="386" spans="1:28" ht="24.75" customHeight="1" x14ac:dyDescent="0.2">
      <c r="A386" s="183" t="s">
        <v>64</v>
      </c>
      <c r="B386" s="184">
        <v>700516008</v>
      </c>
      <c r="C386" s="185" t="s">
        <v>52</v>
      </c>
      <c r="D386" s="185" t="s">
        <v>65</v>
      </c>
      <c r="E386" s="185" t="s">
        <v>7102</v>
      </c>
      <c r="F386" s="185" t="s">
        <v>66</v>
      </c>
      <c r="G386" s="185" t="s">
        <v>7585</v>
      </c>
      <c r="H386" s="185" t="s">
        <v>67</v>
      </c>
      <c r="I386" s="185" t="s">
        <v>7586</v>
      </c>
      <c r="J386" s="185" t="s">
        <v>7103</v>
      </c>
      <c r="K386" s="185" t="s">
        <v>68</v>
      </c>
      <c r="L386" s="185" t="s">
        <v>49</v>
      </c>
      <c r="M386" s="185" t="s">
        <v>69</v>
      </c>
      <c r="N386" s="186" t="s">
        <v>70</v>
      </c>
      <c r="O386" s="185" t="s">
        <v>71</v>
      </c>
      <c r="P386" s="187" t="s">
        <v>6172</v>
      </c>
      <c r="Q386" s="185">
        <v>93401</v>
      </c>
      <c r="R386" s="185" t="s">
        <v>7105</v>
      </c>
      <c r="S386" s="188">
        <v>37970</v>
      </c>
      <c r="T386" s="185">
        <v>6902</v>
      </c>
      <c r="U386" s="185"/>
      <c r="V386" s="191">
        <v>40923450</v>
      </c>
      <c r="W386" s="191">
        <v>144492750</v>
      </c>
      <c r="X386" s="195">
        <v>44347</v>
      </c>
      <c r="Y386" s="188" t="s">
        <v>7732</v>
      </c>
      <c r="Z386" s="187" t="s">
        <v>7733</v>
      </c>
      <c r="AA386" s="187" t="s">
        <v>7797</v>
      </c>
      <c r="AB386" s="11"/>
    </row>
    <row r="387" spans="1:28" ht="24.75" customHeight="1" x14ac:dyDescent="0.2">
      <c r="A387" s="183" t="s">
        <v>64</v>
      </c>
      <c r="B387" s="184">
        <v>700516008</v>
      </c>
      <c r="C387" s="185" t="s">
        <v>52</v>
      </c>
      <c r="D387" s="185" t="s">
        <v>65</v>
      </c>
      <c r="E387" s="185" t="s">
        <v>7102</v>
      </c>
      <c r="F387" s="185" t="s">
        <v>66</v>
      </c>
      <c r="G387" s="185" t="s">
        <v>7585</v>
      </c>
      <c r="H387" s="185" t="s">
        <v>67</v>
      </c>
      <c r="I387" s="185" t="s">
        <v>7586</v>
      </c>
      <c r="J387" s="185" t="s">
        <v>7103</v>
      </c>
      <c r="K387" s="185" t="s">
        <v>68</v>
      </c>
      <c r="L387" s="185" t="s">
        <v>49</v>
      </c>
      <c r="M387" s="185" t="s">
        <v>69</v>
      </c>
      <c r="N387" s="186" t="s">
        <v>70</v>
      </c>
      <c r="O387" s="185" t="s">
        <v>71</v>
      </c>
      <c r="P387" s="187" t="s">
        <v>6172</v>
      </c>
      <c r="Q387" s="185">
        <v>93401</v>
      </c>
      <c r="R387" s="185" t="s">
        <v>7105</v>
      </c>
      <c r="S387" s="188">
        <v>37970</v>
      </c>
      <c r="T387" s="185">
        <v>6902</v>
      </c>
      <c r="U387" s="185"/>
      <c r="V387" s="191">
        <v>85932780</v>
      </c>
      <c r="W387" s="191">
        <v>228033481</v>
      </c>
      <c r="X387" s="195">
        <v>44347</v>
      </c>
      <c r="Y387" s="188" t="s">
        <v>7732</v>
      </c>
      <c r="Z387" s="187" t="s">
        <v>7733</v>
      </c>
      <c r="AA387" s="187" t="s">
        <v>7813</v>
      </c>
      <c r="AB387" s="11"/>
    </row>
    <row r="388" spans="1:28" ht="24.75" customHeight="1" x14ac:dyDescent="0.2">
      <c r="A388" s="183" t="s">
        <v>64</v>
      </c>
      <c r="B388" s="184">
        <v>700516008</v>
      </c>
      <c r="C388" s="185" t="s">
        <v>52</v>
      </c>
      <c r="D388" s="185" t="s">
        <v>65</v>
      </c>
      <c r="E388" s="185" t="s">
        <v>7102</v>
      </c>
      <c r="F388" s="185" t="s">
        <v>66</v>
      </c>
      <c r="G388" s="185" t="s">
        <v>7585</v>
      </c>
      <c r="H388" s="185" t="s">
        <v>67</v>
      </c>
      <c r="I388" s="185" t="s">
        <v>7586</v>
      </c>
      <c r="J388" s="185" t="s">
        <v>7103</v>
      </c>
      <c r="K388" s="185" t="s">
        <v>68</v>
      </c>
      <c r="L388" s="185" t="s">
        <v>49</v>
      </c>
      <c r="M388" s="185" t="s">
        <v>69</v>
      </c>
      <c r="N388" s="186" t="s">
        <v>70</v>
      </c>
      <c r="O388" s="185" t="s">
        <v>71</v>
      </c>
      <c r="P388" s="187" t="s">
        <v>6172</v>
      </c>
      <c r="Q388" s="185">
        <v>93401</v>
      </c>
      <c r="R388" s="185" t="s">
        <v>7105</v>
      </c>
      <c r="S388" s="188">
        <v>37970</v>
      </c>
      <c r="T388" s="185">
        <v>6902</v>
      </c>
      <c r="U388" s="185"/>
      <c r="V388" s="191">
        <v>54114841</v>
      </c>
      <c r="W388" s="191">
        <v>203574879</v>
      </c>
      <c r="X388" s="195">
        <v>44347</v>
      </c>
      <c r="Y388" s="188" t="s">
        <v>7732</v>
      </c>
      <c r="Z388" s="187" t="s">
        <v>7733</v>
      </c>
      <c r="AA388" s="187" t="s">
        <v>7770</v>
      </c>
      <c r="AB388" s="11"/>
    </row>
    <row r="389" spans="1:28" ht="24.75" customHeight="1" x14ac:dyDescent="0.2">
      <c r="A389" s="183" t="s">
        <v>64</v>
      </c>
      <c r="B389" s="184">
        <v>700516008</v>
      </c>
      <c r="C389" s="185" t="s">
        <v>52</v>
      </c>
      <c r="D389" s="185" t="s">
        <v>65</v>
      </c>
      <c r="E389" s="185" t="s">
        <v>7102</v>
      </c>
      <c r="F389" s="185" t="s">
        <v>66</v>
      </c>
      <c r="G389" s="185" t="s">
        <v>7585</v>
      </c>
      <c r="H389" s="185" t="s">
        <v>67</v>
      </c>
      <c r="I389" s="185" t="s">
        <v>7586</v>
      </c>
      <c r="J389" s="185" t="s">
        <v>7103</v>
      </c>
      <c r="K389" s="185" t="s">
        <v>68</v>
      </c>
      <c r="L389" s="185" t="s">
        <v>49</v>
      </c>
      <c r="M389" s="185" t="s">
        <v>69</v>
      </c>
      <c r="N389" s="186" t="s">
        <v>70</v>
      </c>
      <c r="O389" s="185" t="s">
        <v>71</v>
      </c>
      <c r="P389" s="187" t="s">
        <v>6172</v>
      </c>
      <c r="Q389" s="185">
        <v>93401</v>
      </c>
      <c r="R389" s="185" t="s">
        <v>7105</v>
      </c>
      <c r="S389" s="188">
        <v>37970</v>
      </c>
      <c r="T389" s="185">
        <v>6902</v>
      </c>
      <c r="U389" s="185"/>
      <c r="V389" s="191">
        <v>30282060</v>
      </c>
      <c r="W389" s="191">
        <v>109801560</v>
      </c>
      <c r="X389" s="195">
        <v>44347</v>
      </c>
      <c r="Y389" s="188" t="s">
        <v>7732</v>
      </c>
      <c r="Z389" s="187" t="s">
        <v>7733</v>
      </c>
      <c r="AA389" s="187" t="s">
        <v>7846</v>
      </c>
      <c r="AB389" s="11"/>
    </row>
    <row r="390" spans="1:28" ht="24.75" customHeight="1" x14ac:dyDescent="0.2">
      <c r="A390" s="183" t="s">
        <v>64</v>
      </c>
      <c r="B390" s="184">
        <v>700516008</v>
      </c>
      <c r="C390" s="185" t="s">
        <v>52</v>
      </c>
      <c r="D390" s="185" t="s">
        <v>65</v>
      </c>
      <c r="E390" s="185" t="s">
        <v>7102</v>
      </c>
      <c r="F390" s="185" t="s">
        <v>66</v>
      </c>
      <c r="G390" s="185" t="s">
        <v>7585</v>
      </c>
      <c r="H390" s="185" t="s">
        <v>67</v>
      </c>
      <c r="I390" s="185" t="s">
        <v>7586</v>
      </c>
      <c r="J390" s="185" t="s">
        <v>7103</v>
      </c>
      <c r="K390" s="185" t="s">
        <v>68</v>
      </c>
      <c r="L390" s="185" t="s">
        <v>49</v>
      </c>
      <c r="M390" s="185" t="s">
        <v>69</v>
      </c>
      <c r="N390" s="186" t="s">
        <v>70</v>
      </c>
      <c r="O390" s="185" t="s">
        <v>71</v>
      </c>
      <c r="P390" s="187" t="s">
        <v>6172</v>
      </c>
      <c r="Q390" s="185">
        <v>93401</v>
      </c>
      <c r="R390" s="185" t="s">
        <v>7105</v>
      </c>
      <c r="S390" s="188">
        <v>37970</v>
      </c>
      <c r="T390" s="185">
        <v>6902</v>
      </c>
      <c r="U390" s="185"/>
      <c r="V390" s="191">
        <v>42089322</v>
      </c>
      <c r="W390" s="191">
        <v>194985225</v>
      </c>
      <c r="X390" s="195">
        <v>44347</v>
      </c>
      <c r="Y390" s="188" t="s">
        <v>7732</v>
      </c>
      <c r="Z390" s="187" t="s">
        <v>7733</v>
      </c>
      <c r="AA390" s="187" t="s">
        <v>7746</v>
      </c>
      <c r="AB390" s="11"/>
    </row>
    <row r="391" spans="1:28" ht="24.75" customHeight="1" x14ac:dyDescent="0.2">
      <c r="A391" s="183" t="s">
        <v>64</v>
      </c>
      <c r="B391" s="184">
        <v>700516008</v>
      </c>
      <c r="C391" s="185" t="s">
        <v>52</v>
      </c>
      <c r="D391" s="185" t="s">
        <v>65</v>
      </c>
      <c r="E391" s="185" t="s">
        <v>7102</v>
      </c>
      <c r="F391" s="185" t="s">
        <v>66</v>
      </c>
      <c r="G391" s="185" t="s">
        <v>7585</v>
      </c>
      <c r="H391" s="185" t="s">
        <v>67</v>
      </c>
      <c r="I391" s="185" t="s">
        <v>7586</v>
      </c>
      <c r="J391" s="185" t="s">
        <v>7103</v>
      </c>
      <c r="K391" s="185" t="s">
        <v>68</v>
      </c>
      <c r="L391" s="185" t="s">
        <v>49</v>
      </c>
      <c r="M391" s="185" t="s">
        <v>69</v>
      </c>
      <c r="N391" s="186" t="s">
        <v>70</v>
      </c>
      <c r="O391" s="185" t="s">
        <v>71</v>
      </c>
      <c r="P391" s="187" t="s">
        <v>6172</v>
      </c>
      <c r="Q391" s="185">
        <v>93401</v>
      </c>
      <c r="R391" s="185" t="s">
        <v>7105</v>
      </c>
      <c r="S391" s="188">
        <v>37970</v>
      </c>
      <c r="T391" s="185">
        <v>6902</v>
      </c>
      <c r="U391" s="185"/>
      <c r="V391" s="191">
        <v>71722710</v>
      </c>
      <c r="W391" s="191">
        <v>270896430</v>
      </c>
      <c r="X391" s="195">
        <v>44347</v>
      </c>
      <c r="Y391" s="188" t="s">
        <v>7732</v>
      </c>
      <c r="Z391" s="187" t="s">
        <v>7733</v>
      </c>
      <c r="AA391" s="187" t="s">
        <v>7775</v>
      </c>
      <c r="AB391" s="11"/>
    </row>
    <row r="392" spans="1:28" ht="24.75" customHeight="1" x14ac:dyDescent="0.2">
      <c r="A392" s="183" t="s">
        <v>64</v>
      </c>
      <c r="B392" s="184">
        <v>700516008</v>
      </c>
      <c r="C392" s="185" t="s">
        <v>52</v>
      </c>
      <c r="D392" s="185" t="s">
        <v>65</v>
      </c>
      <c r="E392" s="185" t="s">
        <v>7102</v>
      </c>
      <c r="F392" s="185" t="s">
        <v>66</v>
      </c>
      <c r="G392" s="185" t="s">
        <v>7585</v>
      </c>
      <c r="H392" s="185" t="s">
        <v>67</v>
      </c>
      <c r="I392" s="185" t="s">
        <v>7586</v>
      </c>
      <c r="J392" s="185" t="s">
        <v>7103</v>
      </c>
      <c r="K392" s="185" t="s">
        <v>68</v>
      </c>
      <c r="L392" s="185" t="s">
        <v>49</v>
      </c>
      <c r="M392" s="185" t="s">
        <v>69</v>
      </c>
      <c r="N392" s="186" t="s">
        <v>70</v>
      </c>
      <c r="O392" s="185" t="s">
        <v>71</v>
      </c>
      <c r="P392" s="187" t="s">
        <v>6172</v>
      </c>
      <c r="Q392" s="185">
        <v>93401</v>
      </c>
      <c r="R392" s="185" t="s">
        <v>7105</v>
      </c>
      <c r="S392" s="188">
        <v>37970</v>
      </c>
      <c r="T392" s="185">
        <v>6902</v>
      </c>
      <c r="U392" s="185"/>
      <c r="V392" s="191">
        <v>32726595</v>
      </c>
      <c r="W392" s="191">
        <v>157276627</v>
      </c>
      <c r="X392" s="195">
        <v>44347</v>
      </c>
      <c r="Y392" s="188" t="s">
        <v>7732</v>
      </c>
      <c r="Z392" s="187" t="s">
        <v>7733</v>
      </c>
      <c r="AA392" s="187" t="s">
        <v>7809</v>
      </c>
      <c r="AB392" s="11"/>
    </row>
    <row r="393" spans="1:28" ht="24.75" customHeight="1" x14ac:dyDescent="0.2">
      <c r="A393" s="183" t="s">
        <v>64</v>
      </c>
      <c r="B393" s="184">
        <v>700516008</v>
      </c>
      <c r="C393" s="185" t="s">
        <v>52</v>
      </c>
      <c r="D393" s="185" t="s">
        <v>65</v>
      </c>
      <c r="E393" s="185" t="s">
        <v>7102</v>
      </c>
      <c r="F393" s="185" t="s">
        <v>66</v>
      </c>
      <c r="G393" s="185" t="s">
        <v>7585</v>
      </c>
      <c r="H393" s="185" t="s">
        <v>67</v>
      </c>
      <c r="I393" s="185" t="s">
        <v>7586</v>
      </c>
      <c r="J393" s="185" t="s">
        <v>7103</v>
      </c>
      <c r="K393" s="185" t="s">
        <v>68</v>
      </c>
      <c r="L393" s="185" t="s">
        <v>49</v>
      </c>
      <c r="M393" s="185" t="s">
        <v>69</v>
      </c>
      <c r="N393" s="186" t="s">
        <v>70</v>
      </c>
      <c r="O393" s="185" t="s">
        <v>71</v>
      </c>
      <c r="P393" s="187" t="s">
        <v>6172</v>
      </c>
      <c r="Q393" s="185">
        <v>93401</v>
      </c>
      <c r="R393" s="185" t="s">
        <v>7105</v>
      </c>
      <c r="S393" s="188">
        <v>37970</v>
      </c>
      <c r="T393" s="185">
        <v>6902</v>
      </c>
      <c r="U393" s="185"/>
      <c r="V393" s="191">
        <v>110140326</v>
      </c>
      <c r="W393" s="191">
        <v>275768910</v>
      </c>
      <c r="X393" s="195">
        <v>44347</v>
      </c>
      <c r="Y393" s="188" t="s">
        <v>7732</v>
      </c>
      <c r="Z393" s="187" t="s">
        <v>7733</v>
      </c>
      <c r="AA393" s="187" t="s">
        <v>7814</v>
      </c>
      <c r="AB393" s="11"/>
    </row>
    <row r="394" spans="1:28" ht="24.75" customHeight="1" x14ac:dyDescent="0.2">
      <c r="A394" s="183" t="s">
        <v>64</v>
      </c>
      <c r="B394" s="184">
        <v>700516008</v>
      </c>
      <c r="C394" s="185" t="s">
        <v>52</v>
      </c>
      <c r="D394" s="185" t="s">
        <v>65</v>
      </c>
      <c r="E394" s="185" t="s">
        <v>7102</v>
      </c>
      <c r="F394" s="185" t="s">
        <v>66</v>
      </c>
      <c r="G394" s="185" t="s">
        <v>7585</v>
      </c>
      <c r="H394" s="185" t="s">
        <v>67</v>
      </c>
      <c r="I394" s="185" t="s">
        <v>7586</v>
      </c>
      <c r="J394" s="185" t="s">
        <v>7103</v>
      </c>
      <c r="K394" s="185" t="s">
        <v>68</v>
      </c>
      <c r="L394" s="185" t="s">
        <v>49</v>
      </c>
      <c r="M394" s="185" t="s">
        <v>69</v>
      </c>
      <c r="N394" s="186" t="s">
        <v>70</v>
      </c>
      <c r="O394" s="185" t="s">
        <v>71</v>
      </c>
      <c r="P394" s="187" t="s">
        <v>6172</v>
      </c>
      <c r="Q394" s="185">
        <v>93401</v>
      </c>
      <c r="R394" s="185" t="s">
        <v>7105</v>
      </c>
      <c r="S394" s="188">
        <v>37970</v>
      </c>
      <c r="T394" s="185">
        <v>6902</v>
      </c>
      <c r="U394" s="185"/>
      <c r="V394" s="191">
        <v>90367770</v>
      </c>
      <c r="W394" s="191">
        <v>248766727</v>
      </c>
      <c r="X394" s="195">
        <v>44347</v>
      </c>
      <c r="Y394" s="188" t="s">
        <v>7732</v>
      </c>
      <c r="Z394" s="187" t="s">
        <v>7733</v>
      </c>
      <c r="AA394" s="187" t="s">
        <v>7784</v>
      </c>
      <c r="AB394" s="11"/>
    </row>
    <row r="395" spans="1:28" ht="24.75" customHeight="1" x14ac:dyDescent="0.2">
      <c r="A395" s="183" t="s">
        <v>64</v>
      </c>
      <c r="B395" s="184">
        <v>700516008</v>
      </c>
      <c r="C395" s="185" t="s">
        <v>52</v>
      </c>
      <c r="D395" s="185" t="s">
        <v>65</v>
      </c>
      <c r="E395" s="185" t="s">
        <v>7102</v>
      </c>
      <c r="F395" s="185" t="s">
        <v>66</v>
      </c>
      <c r="G395" s="185" t="s">
        <v>7585</v>
      </c>
      <c r="H395" s="185" t="s">
        <v>67</v>
      </c>
      <c r="I395" s="185" t="s">
        <v>7586</v>
      </c>
      <c r="J395" s="185" t="s">
        <v>7103</v>
      </c>
      <c r="K395" s="185" t="s">
        <v>68</v>
      </c>
      <c r="L395" s="185" t="s">
        <v>49</v>
      </c>
      <c r="M395" s="185" t="s">
        <v>69</v>
      </c>
      <c r="N395" s="186" t="s">
        <v>70</v>
      </c>
      <c r="O395" s="185" t="s">
        <v>71</v>
      </c>
      <c r="P395" s="187" t="s">
        <v>6172</v>
      </c>
      <c r="Q395" s="185">
        <v>93401</v>
      </c>
      <c r="R395" s="185" t="s">
        <v>7105</v>
      </c>
      <c r="S395" s="188">
        <v>37970</v>
      </c>
      <c r="T395" s="185">
        <v>6902</v>
      </c>
      <c r="U395" s="185"/>
      <c r="V395" s="191">
        <v>30783744</v>
      </c>
      <c r="W395" s="191">
        <v>119928336</v>
      </c>
      <c r="X395" s="195">
        <v>44347</v>
      </c>
      <c r="Y395" s="188" t="s">
        <v>7732</v>
      </c>
      <c r="Z395" s="187" t="s">
        <v>7733</v>
      </c>
      <c r="AA395" s="187" t="s">
        <v>7851</v>
      </c>
      <c r="AB395" s="11"/>
    </row>
    <row r="396" spans="1:28" ht="24.75" customHeight="1" x14ac:dyDescent="0.2">
      <c r="A396" s="183" t="s">
        <v>64</v>
      </c>
      <c r="B396" s="184">
        <v>700516008</v>
      </c>
      <c r="C396" s="185" t="s">
        <v>52</v>
      </c>
      <c r="D396" s="185" t="s">
        <v>65</v>
      </c>
      <c r="E396" s="185" t="s">
        <v>7102</v>
      </c>
      <c r="F396" s="185" t="s">
        <v>66</v>
      </c>
      <c r="G396" s="185" t="s">
        <v>7585</v>
      </c>
      <c r="H396" s="185" t="s">
        <v>67</v>
      </c>
      <c r="I396" s="185" t="s">
        <v>7586</v>
      </c>
      <c r="J396" s="185" t="s">
        <v>7103</v>
      </c>
      <c r="K396" s="185" t="s">
        <v>68</v>
      </c>
      <c r="L396" s="185" t="s">
        <v>49</v>
      </c>
      <c r="M396" s="185" t="s">
        <v>69</v>
      </c>
      <c r="N396" s="186" t="s">
        <v>70</v>
      </c>
      <c r="O396" s="185" t="s">
        <v>71</v>
      </c>
      <c r="P396" s="187" t="s">
        <v>6172</v>
      </c>
      <c r="Q396" s="185">
        <v>93401</v>
      </c>
      <c r="R396" s="185" t="s">
        <v>7105</v>
      </c>
      <c r="S396" s="188">
        <v>37970</v>
      </c>
      <c r="T396" s="185">
        <v>6902</v>
      </c>
      <c r="U396" s="185"/>
      <c r="V396" s="191">
        <v>36281580</v>
      </c>
      <c r="W396" s="191">
        <v>141099918</v>
      </c>
      <c r="X396" s="195">
        <v>44347</v>
      </c>
      <c r="Y396" s="188" t="s">
        <v>7732</v>
      </c>
      <c r="Z396" s="187" t="s">
        <v>7733</v>
      </c>
      <c r="AA396" s="187" t="s">
        <v>7740</v>
      </c>
      <c r="AB396" s="11"/>
    </row>
    <row r="397" spans="1:28" ht="24.75" customHeight="1" x14ac:dyDescent="0.2">
      <c r="A397" s="183" t="s">
        <v>64</v>
      </c>
      <c r="B397" s="184">
        <v>700516008</v>
      </c>
      <c r="C397" s="185" t="s">
        <v>52</v>
      </c>
      <c r="D397" s="185" t="s">
        <v>65</v>
      </c>
      <c r="E397" s="185" t="s">
        <v>7102</v>
      </c>
      <c r="F397" s="185" t="s">
        <v>66</v>
      </c>
      <c r="G397" s="185" t="s">
        <v>7585</v>
      </c>
      <c r="H397" s="185" t="s">
        <v>67</v>
      </c>
      <c r="I397" s="185" t="s">
        <v>7586</v>
      </c>
      <c r="J397" s="185" t="s">
        <v>7103</v>
      </c>
      <c r="K397" s="185" t="s">
        <v>68</v>
      </c>
      <c r="L397" s="185" t="s">
        <v>49</v>
      </c>
      <c r="M397" s="185" t="s">
        <v>69</v>
      </c>
      <c r="N397" s="186" t="s">
        <v>70</v>
      </c>
      <c r="O397" s="185" t="s">
        <v>71</v>
      </c>
      <c r="P397" s="187" t="s">
        <v>6172</v>
      </c>
      <c r="Q397" s="185">
        <v>93401</v>
      </c>
      <c r="R397" s="185" t="s">
        <v>7105</v>
      </c>
      <c r="S397" s="188">
        <v>37970</v>
      </c>
      <c r="T397" s="185">
        <v>6902</v>
      </c>
      <c r="U397" s="185"/>
      <c r="V397" s="191">
        <v>34678260</v>
      </c>
      <c r="W397" s="191">
        <v>173391300</v>
      </c>
      <c r="X397" s="195">
        <v>44347</v>
      </c>
      <c r="Y397" s="188" t="s">
        <v>7732</v>
      </c>
      <c r="Z397" s="187" t="s">
        <v>7733</v>
      </c>
      <c r="AA397" s="187" t="s">
        <v>7853</v>
      </c>
      <c r="AB397" s="11"/>
    </row>
    <row r="398" spans="1:28" ht="24.75" customHeight="1" x14ac:dyDescent="0.2">
      <c r="A398" s="183" t="s">
        <v>64</v>
      </c>
      <c r="B398" s="184">
        <v>700516008</v>
      </c>
      <c r="C398" s="185" t="s">
        <v>52</v>
      </c>
      <c r="D398" s="185" t="s">
        <v>65</v>
      </c>
      <c r="E398" s="185" t="s">
        <v>7102</v>
      </c>
      <c r="F398" s="185" t="s">
        <v>66</v>
      </c>
      <c r="G398" s="185" t="s">
        <v>7585</v>
      </c>
      <c r="H398" s="185" t="s">
        <v>67</v>
      </c>
      <c r="I398" s="185" t="s">
        <v>7586</v>
      </c>
      <c r="J398" s="185" t="s">
        <v>7103</v>
      </c>
      <c r="K398" s="185" t="s">
        <v>68</v>
      </c>
      <c r="L398" s="185" t="s">
        <v>49</v>
      </c>
      <c r="M398" s="185" t="s">
        <v>69</v>
      </c>
      <c r="N398" s="186" t="s">
        <v>70</v>
      </c>
      <c r="O398" s="185" t="s">
        <v>71</v>
      </c>
      <c r="P398" s="187" t="s">
        <v>6172</v>
      </c>
      <c r="Q398" s="185">
        <v>93401</v>
      </c>
      <c r="R398" s="185" t="s">
        <v>7105</v>
      </c>
      <c r="S398" s="188">
        <v>37970</v>
      </c>
      <c r="T398" s="185">
        <v>6902</v>
      </c>
      <c r="U398" s="185"/>
      <c r="V398" s="191">
        <v>30922767</v>
      </c>
      <c r="W398" s="191">
        <v>30922767</v>
      </c>
      <c r="X398" s="195">
        <v>44347</v>
      </c>
      <c r="Y398" s="188" t="s">
        <v>7732</v>
      </c>
      <c r="Z398" s="187" t="s">
        <v>7733</v>
      </c>
      <c r="AA398" s="187" t="s">
        <v>7788</v>
      </c>
      <c r="AB398" s="11"/>
    </row>
    <row r="399" spans="1:28" ht="24.75" customHeight="1" x14ac:dyDescent="0.2">
      <c r="A399" s="183" t="s">
        <v>64</v>
      </c>
      <c r="B399" s="184">
        <v>700516008</v>
      </c>
      <c r="C399" s="185" t="s">
        <v>52</v>
      </c>
      <c r="D399" s="185" t="s">
        <v>65</v>
      </c>
      <c r="E399" s="185" t="s">
        <v>7102</v>
      </c>
      <c r="F399" s="185" t="s">
        <v>66</v>
      </c>
      <c r="G399" s="185" t="s">
        <v>7585</v>
      </c>
      <c r="H399" s="185" t="s">
        <v>67</v>
      </c>
      <c r="I399" s="185" t="s">
        <v>7586</v>
      </c>
      <c r="J399" s="185" t="s">
        <v>7103</v>
      </c>
      <c r="K399" s="185" t="s">
        <v>68</v>
      </c>
      <c r="L399" s="185" t="s">
        <v>49</v>
      </c>
      <c r="M399" s="185" t="s">
        <v>69</v>
      </c>
      <c r="N399" s="186" t="s">
        <v>70</v>
      </c>
      <c r="O399" s="185" t="s">
        <v>71</v>
      </c>
      <c r="P399" s="187" t="s">
        <v>6172</v>
      </c>
      <c r="Q399" s="185">
        <v>93401</v>
      </c>
      <c r="R399" s="185" t="s">
        <v>7105</v>
      </c>
      <c r="S399" s="188">
        <v>37970</v>
      </c>
      <c r="T399" s="185">
        <v>6902</v>
      </c>
      <c r="U399" s="185"/>
      <c r="V399" s="191">
        <v>40923450</v>
      </c>
      <c r="W399" s="191">
        <v>144492750</v>
      </c>
      <c r="X399" s="195">
        <v>44347</v>
      </c>
      <c r="Y399" s="188" t="s">
        <v>7732</v>
      </c>
      <c r="Z399" s="187" t="s">
        <v>7733</v>
      </c>
      <c r="AA399" s="187" t="s">
        <v>7835</v>
      </c>
      <c r="AB399" s="11"/>
    </row>
    <row r="400" spans="1:28" ht="24.75" customHeight="1" x14ac:dyDescent="0.2">
      <c r="A400" s="183" t="s">
        <v>64</v>
      </c>
      <c r="B400" s="184">
        <v>700516008</v>
      </c>
      <c r="C400" s="185" t="s">
        <v>52</v>
      </c>
      <c r="D400" s="185" t="s">
        <v>65</v>
      </c>
      <c r="E400" s="185" t="s">
        <v>7102</v>
      </c>
      <c r="F400" s="185" t="s">
        <v>66</v>
      </c>
      <c r="G400" s="185" t="s">
        <v>7585</v>
      </c>
      <c r="H400" s="185" t="s">
        <v>67</v>
      </c>
      <c r="I400" s="185" t="s">
        <v>7586</v>
      </c>
      <c r="J400" s="185" t="s">
        <v>7103</v>
      </c>
      <c r="K400" s="185" t="s">
        <v>68</v>
      </c>
      <c r="L400" s="185" t="s">
        <v>49</v>
      </c>
      <c r="M400" s="185" t="s">
        <v>69</v>
      </c>
      <c r="N400" s="186" t="s">
        <v>70</v>
      </c>
      <c r="O400" s="185" t="s">
        <v>71</v>
      </c>
      <c r="P400" s="187" t="s">
        <v>6172</v>
      </c>
      <c r="Q400" s="185">
        <v>93401</v>
      </c>
      <c r="R400" s="185" t="s">
        <v>7105</v>
      </c>
      <c r="S400" s="188">
        <v>37970</v>
      </c>
      <c r="T400" s="185">
        <v>6902</v>
      </c>
      <c r="U400" s="185"/>
      <c r="V400" s="191">
        <v>75937890</v>
      </c>
      <c r="W400" s="191">
        <v>210978810</v>
      </c>
      <c r="X400" s="195">
        <v>44347</v>
      </c>
      <c r="Y400" s="188" t="s">
        <v>7732</v>
      </c>
      <c r="Z400" s="187" t="s">
        <v>7733</v>
      </c>
      <c r="AA400" s="187" t="s">
        <v>6414</v>
      </c>
      <c r="AB400" s="11"/>
    </row>
    <row r="401" spans="1:28" ht="24.75" customHeight="1" x14ac:dyDescent="0.2">
      <c r="A401" s="183" t="s">
        <v>64</v>
      </c>
      <c r="B401" s="184">
        <v>700516008</v>
      </c>
      <c r="C401" s="185" t="s">
        <v>52</v>
      </c>
      <c r="D401" s="185" t="s">
        <v>65</v>
      </c>
      <c r="E401" s="185" t="s">
        <v>7102</v>
      </c>
      <c r="F401" s="185" t="s">
        <v>66</v>
      </c>
      <c r="G401" s="185" t="s">
        <v>7585</v>
      </c>
      <c r="H401" s="185" t="s">
        <v>67</v>
      </c>
      <c r="I401" s="185" t="s">
        <v>7586</v>
      </c>
      <c r="J401" s="185" t="s">
        <v>7103</v>
      </c>
      <c r="K401" s="185" t="s">
        <v>68</v>
      </c>
      <c r="L401" s="185" t="s">
        <v>49</v>
      </c>
      <c r="M401" s="185" t="s">
        <v>69</v>
      </c>
      <c r="N401" s="186" t="s">
        <v>70</v>
      </c>
      <c r="O401" s="185" t="s">
        <v>71</v>
      </c>
      <c r="P401" s="187" t="s">
        <v>6172</v>
      </c>
      <c r="Q401" s="185">
        <v>93401</v>
      </c>
      <c r="R401" s="185" t="s">
        <v>7105</v>
      </c>
      <c r="S401" s="188">
        <v>37970</v>
      </c>
      <c r="T401" s="185">
        <v>6902</v>
      </c>
      <c r="U401" s="185"/>
      <c r="V401" s="191">
        <v>47233291</v>
      </c>
      <c r="W401" s="191">
        <v>176437609</v>
      </c>
      <c r="X401" s="195">
        <v>44347</v>
      </c>
      <c r="Y401" s="188" t="s">
        <v>7732</v>
      </c>
      <c r="Z401" s="187" t="s">
        <v>7733</v>
      </c>
      <c r="AA401" s="187" t="s">
        <v>7752</v>
      </c>
      <c r="AB401" s="11"/>
    </row>
    <row r="402" spans="1:28" ht="24.75" customHeight="1" x14ac:dyDescent="0.2">
      <c r="A402" s="183" t="s">
        <v>64</v>
      </c>
      <c r="B402" s="184">
        <v>700516008</v>
      </c>
      <c r="C402" s="185" t="s">
        <v>52</v>
      </c>
      <c r="D402" s="185" t="s">
        <v>65</v>
      </c>
      <c r="E402" s="185" t="s">
        <v>7102</v>
      </c>
      <c r="F402" s="185" t="s">
        <v>66</v>
      </c>
      <c r="G402" s="185" t="s">
        <v>7585</v>
      </c>
      <c r="H402" s="185" t="s">
        <v>67</v>
      </c>
      <c r="I402" s="185" t="s">
        <v>7586</v>
      </c>
      <c r="J402" s="185" t="s">
        <v>7103</v>
      </c>
      <c r="K402" s="185" t="s">
        <v>68</v>
      </c>
      <c r="L402" s="185" t="s">
        <v>49</v>
      </c>
      <c r="M402" s="185" t="s">
        <v>69</v>
      </c>
      <c r="N402" s="186" t="s">
        <v>70</v>
      </c>
      <c r="O402" s="185" t="s">
        <v>71</v>
      </c>
      <c r="P402" s="187" t="s">
        <v>6172</v>
      </c>
      <c r="Q402" s="185">
        <v>93401</v>
      </c>
      <c r="R402" s="185" t="s">
        <v>7105</v>
      </c>
      <c r="S402" s="188">
        <v>37970</v>
      </c>
      <c r="T402" s="185">
        <v>6902</v>
      </c>
      <c r="U402" s="185"/>
      <c r="V402" s="191">
        <v>38653456</v>
      </c>
      <c r="W402" s="191">
        <v>38653456</v>
      </c>
      <c r="X402" s="195">
        <v>44347</v>
      </c>
      <c r="Y402" s="188" t="s">
        <v>7732</v>
      </c>
      <c r="Z402" s="187" t="s">
        <v>7733</v>
      </c>
      <c r="AA402" s="187" t="s">
        <v>7818</v>
      </c>
      <c r="AB402" s="11"/>
    </row>
    <row r="403" spans="1:28" ht="24.75" customHeight="1" x14ac:dyDescent="0.2">
      <c r="A403" s="183" t="s">
        <v>64</v>
      </c>
      <c r="B403" s="184">
        <v>700516008</v>
      </c>
      <c r="C403" s="185" t="s">
        <v>52</v>
      </c>
      <c r="D403" s="185" t="s">
        <v>65</v>
      </c>
      <c r="E403" s="185" t="s">
        <v>7102</v>
      </c>
      <c r="F403" s="185" t="s">
        <v>66</v>
      </c>
      <c r="G403" s="185" t="s">
        <v>7585</v>
      </c>
      <c r="H403" s="185" t="s">
        <v>67</v>
      </c>
      <c r="I403" s="185" t="s">
        <v>7586</v>
      </c>
      <c r="J403" s="185" t="s">
        <v>7103</v>
      </c>
      <c r="K403" s="185" t="s">
        <v>68</v>
      </c>
      <c r="L403" s="185" t="s">
        <v>49</v>
      </c>
      <c r="M403" s="185" t="s">
        <v>69</v>
      </c>
      <c r="N403" s="186" t="s">
        <v>70</v>
      </c>
      <c r="O403" s="185" t="s">
        <v>71</v>
      </c>
      <c r="P403" s="187" t="s">
        <v>6172</v>
      </c>
      <c r="Q403" s="185">
        <v>93401</v>
      </c>
      <c r="R403" s="185" t="s">
        <v>7105</v>
      </c>
      <c r="S403" s="188">
        <v>37970</v>
      </c>
      <c r="T403" s="185">
        <v>6902</v>
      </c>
      <c r="U403" s="185"/>
      <c r="V403" s="191">
        <v>28147886</v>
      </c>
      <c r="W403" s="191">
        <v>107563863</v>
      </c>
      <c r="X403" s="195">
        <v>44347</v>
      </c>
      <c r="Y403" s="188" t="s">
        <v>7732</v>
      </c>
      <c r="Z403" s="187" t="s">
        <v>7733</v>
      </c>
      <c r="AA403" s="187" t="s">
        <v>195</v>
      </c>
      <c r="AB403" s="11"/>
    </row>
    <row r="404" spans="1:28" ht="24.75" customHeight="1" x14ac:dyDescent="0.2">
      <c r="A404" s="183" t="s">
        <v>64</v>
      </c>
      <c r="B404" s="184">
        <v>700516008</v>
      </c>
      <c r="C404" s="185" t="s">
        <v>52</v>
      </c>
      <c r="D404" s="185" t="s">
        <v>65</v>
      </c>
      <c r="E404" s="185" t="s">
        <v>7102</v>
      </c>
      <c r="F404" s="185" t="s">
        <v>66</v>
      </c>
      <c r="G404" s="185" t="s">
        <v>7585</v>
      </c>
      <c r="H404" s="185" t="s">
        <v>67</v>
      </c>
      <c r="I404" s="185" t="s">
        <v>7586</v>
      </c>
      <c r="J404" s="185" t="s">
        <v>7103</v>
      </c>
      <c r="K404" s="185" t="s">
        <v>68</v>
      </c>
      <c r="L404" s="185" t="s">
        <v>49</v>
      </c>
      <c r="M404" s="185" t="s">
        <v>69</v>
      </c>
      <c r="N404" s="186" t="s">
        <v>70</v>
      </c>
      <c r="O404" s="185" t="s">
        <v>71</v>
      </c>
      <c r="P404" s="187" t="s">
        <v>6172</v>
      </c>
      <c r="Q404" s="185">
        <v>93401</v>
      </c>
      <c r="R404" s="185" t="s">
        <v>7105</v>
      </c>
      <c r="S404" s="188">
        <v>37970</v>
      </c>
      <c r="T404" s="185">
        <v>6902</v>
      </c>
      <c r="U404" s="185"/>
      <c r="V404" s="191">
        <v>71906316</v>
      </c>
      <c r="W404" s="191">
        <v>214923487</v>
      </c>
      <c r="X404" s="195">
        <v>44347</v>
      </c>
      <c r="Y404" s="188" t="s">
        <v>7732</v>
      </c>
      <c r="Z404" s="187" t="s">
        <v>7733</v>
      </c>
      <c r="AA404" s="187" t="s">
        <v>7742</v>
      </c>
      <c r="AB404" s="11"/>
    </row>
    <row r="405" spans="1:28" ht="24.75" customHeight="1" x14ac:dyDescent="0.2">
      <c r="A405" s="183" t="s">
        <v>64</v>
      </c>
      <c r="B405" s="184">
        <v>700516008</v>
      </c>
      <c r="C405" s="185" t="s">
        <v>52</v>
      </c>
      <c r="D405" s="185" t="s">
        <v>65</v>
      </c>
      <c r="E405" s="185" t="s">
        <v>7102</v>
      </c>
      <c r="F405" s="185" t="s">
        <v>66</v>
      </c>
      <c r="G405" s="185" t="s">
        <v>7585</v>
      </c>
      <c r="H405" s="185" t="s">
        <v>67</v>
      </c>
      <c r="I405" s="185" t="s">
        <v>7586</v>
      </c>
      <c r="J405" s="185" t="s">
        <v>7103</v>
      </c>
      <c r="K405" s="185" t="s">
        <v>68</v>
      </c>
      <c r="L405" s="185" t="s">
        <v>49</v>
      </c>
      <c r="M405" s="185" t="s">
        <v>69</v>
      </c>
      <c r="N405" s="186" t="s">
        <v>70</v>
      </c>
      <c r="O405" s="185" t="s">
        <v>71</v>
      </c>
      <c r="P405" s="187" t="s">
        <v>6172</v>
      </c>
      <c r="Q405" s="185">
        <v>93401</v>
      </c>
      <c r="R405" s="185" t="s">
        <v>7105</v>
      </c>
      <c r="S405" s="188">
        <v>37970</v>
      </c>
      <c r="T405" s="185">
        <v>6902</v>
      </c>
      <c r="U405" s="185"/>
      <c r="V405" s="191">
        <v>13708386</v>
      </c>
      <c r="W405" s="191">
        <v>84770846</v>
      </c>
      <c r="X405" s="195">
        <v>44347</v>
      </c>
      <c r="Y405" s="188" t="s">
        <v>7732</v>
      </c>
      <c r="Z405" s="187" t="s">
        <v>7733</v>
      </c>
      <c r="AA405" s="187" t="s">
        <v>7885</v>
      </c>
      <c r="AB405" s="11"/>
    </row>
    <row r="406" spans="1:28" ht="24.75" customHeight="1" x14ac:dyDescent="0.2">
      <c r="A406" s="183" t="s">
        <v>886</v>
      </c>
      <c r="B406" s="184">
        <v>725997000</v>
      </c>
      <c r="C406" s="185" t="s">
        <v>78</v>
      </c>
      <c r="D406" s="185" t="s">
        <v>887</v>
      </c>
      <c r="E406" s="185" t="s">
        <v>8739</v>
      </c>
      <c r="F406" s="185" t="s">
        <v>888</v>
      </c>
      <c r="G406" s="185" t="s">
        <v>7998</v>
      </c>
      <c r="H406" s="185" t="s">
        <v>132</v>
      </c>
      <c r="I406" s="185" t="s">
        <v>7999</v>
      </c>
      <c r="J406" s="185" t="s">
        <v>889</v>
      </c>
      <c r="K406" s="185" t="s">
        <v>890</v>
      </c>
      <c r="L406" s="185" t="s">
        <v>891</v>
      </c>
      <c r="M406" s="185" t="s">
        <v>892</v>
      </c>
      <c r="N406" s="186">
        <v>0</v>
      </c>
      <c r="O406" s="185">
        <v>0</v>
      </c>
      <c r="P406" s="187">
        <v>0</v>
      </c>
      <c r="Q406" s="185" t="s">
        <v>414</v>
      </c>
      <c r="R406" s="185" t="s">
        <v>8000</v>
      </c>
      <c r="S406" s="188">
        <v>37970</v>
      </c>
      <c r="T406" s="185">
        <v>6903</v>
      </c>
      <c r="U406" s="185" t="s">
        <v>8530</v>
      </c>
      <c r="V406" s="191">
        <v>1171768</v>
      </c>
      <c r="W406" s="191">
        <v>6379627</v>
      </c>
      <c r="X406" s="195">
        <v>44347</v>
      </c>
      <c r="Y406" s="188" t="s">
        <v>7732</v>
      </c>
      <c r="Z406" s="187" t="s">
        <v>7733</v>
      </c>
      <c r="AA406" s="187" t="s">
        <v>7736</v>
      </c>
      <c r="AB406" s="11"/>
    </row>
    <row r="407" spans="1:28" ht="24.75" customHeight="1" x14ac:dyDescent="0.2">
      <c r="A407" s="183" t="s">
        <v>2252</v>
      </c>
      <c r="B407" s="184">
        <v>702081009</v>
      </c>
      <c r="C407" s="185" t="s">
        <v>1568</v>
      </c>
      <c r="D407" s="185" t="s">
        <v>2253</v>
      </c>
      <c r="E407" s="185" t="s">
        <v>7476</v>
      </c>
      <c r="F407" s="185" t="s">
        <v>2254</v>
      </c>
      <c r="G407" s="185" t="s">
        <v>7529</v>
      </c>
      <c r="H407" s="185" t="s">
        <v>2255</v>
      </c>
      <c r="I407" s="185" t="s">
        <v>2256</v>
      </c>
      <c r="J407" s="185" t="s">
        <v>6218</v>
      </c>
      <c r="K407" s="185" t="s">
        <v>2257</v>
      </c>
      <c r="L407" s="185" t="s">
        <v>50</v>
      </c>
      <c r="M407" s="185" t="s">
        <v>1420</v>
      </c>
      <c r="N407" s="186" t="s">
        <v>7477</v>
      </c>
      <c r="O407" s="185">
        <v>0</v>
      </c>
      <c r="P407" s="187">
        <v>0</v>
      </c>
      <c r="Q407" s="185">
        <v>93105</v>
      </c>
      <c r="R407" s="185" t="s">
        <v>6949</v>
      </c>
      <c r="S407" s="188">
        <v>37970</v>
      </c>
      <c r="T407" s="185">
        <v>6905</v>
      </c>
      <c r="U407" s="185" t="s">
        <v>8530</v>
      </c>
      <c r="V407" s="191">
        <v>2034147</v>
      </c>
      <c r="W407" s="191">
        <v>38667762</v>
      </c>
      <c r="X407" s="195">
        <v>44347</v>
      </c>
      <c r="Y407" s="188" t="s">
        <v>7732</v>
      </c>
      <c r="Z407" s="187" t="s">
        <v>7733</v>
      </c>
      <c r="AA407" s="187" t="s">
        <v>227</v>
      </c>
      <c r="AB407" s="11"/>
    </row>
    <row r="408" spans="1:28" ht="24.75" customHeight="1" x14ac:dyDescent="0.2">
      <c r="A408" s="183" t="s">
        <v>2252</v>
      </c>
      <c r="B408" s="184">
        <v>702081009</v>
      </c>
      <c r="C408" s="185" t="s">
        <v>1568</v>
      </c>
      <c r="D408" s="185" t="s">
        <v>2253</v>
      </c>
      <c r="E408" s="185" t="s">
        <v>7476</v>
      </c>
      <c r="F408" s="185" t="s">
        <v>2254</v>
      </c>
      <c r="G408" s="185" t="s">
        <v>7529</v>
      </c>
      <c r="H408" s="185" t="s">
        <v>2255</v>
      </c>
      <c r="I408" s="185" t="s">
        <v>2256</v>
      </c>
      <c r="J408" s="185" t="s">
        <v>6218</v>
      </c>
      <c r="K408" s="185" t="s">
        <v>2257</v>
      </c>
      <c r="L408" s="185" t="s">
        <v>50</v>
      </c>
      <c r="M408" s="185" t="s">
        <v>1420</v>
      </c>
      <c r="N408" s="186" t="s">
        <v>7477</v>
      </c>
      <c r="O408" s="185">
        <v>0</v>
      </c>
      <c r="P408" s="187">
        <v>0</v>
      </c>
      <c r="Q408" s="185">
        <v>93105</v>
      </c>
      <c r="R408" s="185" t="s">
        <v>6949</v>
      </c>
      <c r="S408" s="188">
        <v>37970</v>
      </c>
      <c r="T408" s="185">
        <v>6905</v>
      </c>
      <c r="U408" s="185" t="s">
        <v>8530</v>
      </c>
      <c r="V408" s="191">
        <v>0</v>
      </c>
      <c r="W408" s="191">
        <v>36007361</v>
      </c>
      <c r="X408" s="195">
        <v>44347</v>
      </c>
      <c r="Y408" s="188" t="s">
        <v>7732</v>
      </c>
      <c r="Z408" s="187" t="s">
        <v>7733</v>
      </c>
      <c r="AA408" s="187" t="s">
        <v>7886</v>
      </c>
      <c r="AB408" s="11"/>
    </row>
    <row r="409" spans="1:28" ht="24.75" customHeight="1" x14ac:dyDescent="0.2">
      <c r="A409" s="183" t="s">
        <v>2252</v>
      </c>
      <c r="B409" s="184">
        <v>702081009</v>
      </c>
      <c r="C409" s="185" t="s">
        <v>1568</v>
      </c>
      <c r="D409" s="185" t="s">
        <v>2253</v>
      </c>
      <c r="E409" s="185" t="s">
        <v>7476</v>
      </c>
      <c r="F409" s="185" t="s">
        <v>2254</v>
      </c>
      <c r="G409" s="185" t="s">
        <v>7529</v>
      </c>
      <c r="H409" s="185" t="s">
        <v>2255</v>
      </c>
      <c r="I409" s="185" t="s">
        <v>2256</v>
      </c>
      <c r="J409" s="185" t="s">
        <v>6218</v>
      </c>
      <c r="K409" s="185" t="s">
        <v>2257</v>
      </c>
      <c r="L409" s="185" t="s">
        <v>50</v>
      </c>
      <c r="M409" s="185" t="s">
        <v>1420</v>
      </c>
      <c r="N409" s="186" t="s">
        <v>7477</v>
      </c>
      <c r="O409" s="185">
        <v>0</v>
      </c>
      <c r="P409" s="187">
        <v>0</v>
      </c>
      <c r="Q409" s="185">
        <v>93105</v>
      </c>
      <c r="R409" s="185" t="s">
        <v>6949</v>
      </c>
      <c r="S409" s="188">
        <v>37970</v>
      </c>
      <c r="T409" s="185">
        <v>6905</v>
      </c>
      <c r="U409" s="185" t="s">
        <v>8530</v>
      </c>
      <c r="V409" s="191">
        <v>28371420</v>
      </c>
      <c r="W409" s="191">
        <v>166461228</v>
      </c>
      <c r="X409" s="195">
        <v>44347</v>
      </c>
      <c r="Y409" s="188" t="s">
        <v>7732</v>
      </c>
      <c r="Z409" s="187" t="s">
        <v>7733</v>
      </c>
      <c r="AA409" s="187" t="s">
        <v>7887</v>
      </c>
      <c r="AB409" s="11"/>
    </row>
    <row r="410" spans="1:28" ht="24.75" customHeight="1" x14ac:dyDescent="0.2">
      <c r="A410" s="183" t="s">
        <v>2252</v>
      </c>
      <c r="B410" s="184">
        <v>702081009</v>
      </c>
      <c r="C410" s="185" t="s">
        <v>1568</v>
      </c>
      <c r="D410" s="185" t="s">
        <v>2253</v>
      </c>
      <c r="E410" s="185" t="s">
        <v>7476</v>
      </c>
      <c r="F410" s="185" t="s">
        <v>2254</v>
      </c>
      <c r="G410" s="185" t="s">
        <v>7529</v>
      </c>
      <c r="H410" s="185" t="s">
        <v>2255</v>
      </c>
      <c r="I410" s="185" t="s">
        <v>2256</v>
      </c>
      <c r="J410" s="185" t="s">
        <v>6218</v>
      </c>
      <c r="K410" s="185" t="s">
        <v>2257</v>
      </c>
      <c r="L410" s="185" t="s">
        <v>50</v>
      </c>
      <c r="M410" s="185" t="s">
        <v>1420</v>
      </c>
      <c r="N410" s="186" t="s">
        <v>7477</v>
      </c>
      <c r="O410" s="185">
        <v>0</v>
      </c>
      <c r="P410" s="187">
        <v>0</v>
      </c>
      <c r="Q410" s="185">
        <v>93105</v>
      </c>
      <c r="R410" s="185" t="s">
        <v>6949</v>
      </c>
      <c r="S410" s="188">
        <v>37970</v>
      </c>
      <c r="T410" s="185">
        <v>6905</v>
      </c>
      <c r="U410" s="185" t="s">
        <v>8530</v>
      </c>
      <c r="V410" s="191">
        <v>22481753</v>
      </c>
      <c r="W410" s="191">
        <v>102173170</v>
      </c>
      <c r="X410" s="195">
        <v>44347</v>
      </c>
      <c r="Y410" s="188" t="s">
        <v>7732</v>
      </c>
      <c r="Z410" s="187" t="s">
        <v>7733</v>
      </c>
      <c r="AA410" s="187" t="s">
        <v>7888</v>
      </c>
      <c r="AB410" s="11"/>
    </row>
    <row r="411" spans="1:28" ht="24.75" customHeight="1" x14ac:dyDescent="0.2">
      <c r="A411" s="183" t="s">
        <v>2252</v>
      </c>
      <c r="B411" s="184">
        <v>702081009</v>
      </c>
      <c r="C411" s="185" t="s">
        <v>1568</v>
      </c>
      <c r="D411" s="185" t="s">
        <v>2253</v>
      </c>
      <c r="E411" s="185" t="s">
        <v>7476</v>
      </c>
      <c r="F411" s="185" t="s">
        <v>2254</v>
      </c>
      <c r="G411" s="185" t="s">
        <v>7529</v>
      </c>
      <c r="H411" s="185" t="s">
        <v>2255</v>
      </c>
      <c r="I411" s="185" t="s">
        <v>2256</v>
      </c>
      <c r="J411" s="185" t="s">
        <v>6218</v>
      </c>
      <c r="K411" s="185" t="s">
        <v>2257</v>
      </c>
      <c r="L411" s="185" t="s">
        <v>50</v>
      </c>
      <c r="M411" s="185" t="s">
        <v>1420</v>
      </c>
      <c r="N411" s="186" t="s">
        <v>7477</v>
      </c>
      <c r="O411" s="185">
        <v>0</v>
      </c>
      <c r="P411" s="187">
        <v>0</v>
      </c>
      <c r="Q411" s="185">
        <v>93105</v>
      </c>
      <c r="R411" s="185" t="s">
        <v>6949</v>
      </c>
      <c r="S411" s="188">
        <v>37970</v>
      </c>
      <c r="T411" s="185">
        <v>6905</v>
      </c>
      <c r="U411" s="185" t="s">
        <v>8530</v>
      </c>
      <c r="V411" s="191">
        <v>20414194</v>
      </c>
      <c r="W411" s="191">
        <v>110468952</v>
      </c>
      <c r="X411" s="195">
        <v>44347</v>
      </c>
      <c r="Y411" s="188" t="s">
        <v>7732</v>
      </c>
      <c r="Z411" s="187" t="s">
        <v>7733</v>
      </c>
      <c r="AA411" s="187" t="s">
        <v>195</v>
      </c>
      <c r="AB411" s="11"/>
    </row>
    <row r="412" spans="1:28" ht="24.75" customHeight="1" x14ac:dyDescent="0.2">
      <c r="A412" s="183" t="s">
        <v>2252</v>
      </c>
      <c r="B412" s="184">
        <v>702081009</v>
      </c>
      <c r="C412" s="185" t="s">
        <v>1568</v>
      </c>
      <c r="D412" s="185" t="s">
        <v>2253</v>
      </c>
      <c r="E412" s="185" t="s">
        <v>7476</v>
      </c>
      <c r="F412" s="185" t="s">
        <v>2254</v>
      </c>
      <c r="G412" s="185" t="s">
        <v>7529</v>
      </c>
      <c r="H412" s="185" t="s">
        <v>2255</v>
      </c>
      <c r="I412" s="185" t="s">
        <v>2256</v>
      </c>
      <c r="J412" s="185" t="s">
        <v>6218</v>
      </c>
      <c r="K412" s="185" t="s">
        <v>2257</v>
      </c>
      <c r="L412" s="185" t="s">
        <v>50</v>
      </c>
      <c r="M412" s="185" t="s">
        <v>1420</v>
      </c>
      <c r="N412" s="186" t="s">
        <v>7477</v>
      </c>
      <c r="O412" s="185">
        <v>0</v>
      </c>
      <c r="P412" s="187">
        <v>0</v>
      </c>
      <c r="Q412" s="185">
        <v>93105</v>
      </c>
      <c r="R412" s="185" t="s">
        <v>6949</v>
      </c>
      <c r="S412" s="188">
        <v>37970</v>
      </c>
      <c r="T412" s="185">
        <v>6905</v>
      </c>
      <c r="U412" s="185" t="s">
        <v>8530</v>
      </c>
      <c r="V412" s="191">
        <v>7959708</v>
      </c>
      <c r="W412" s="191">
        <v>74709230</v>
      </c>
      <c r="X412" s="195">
        <v>44347</v>
      </c>
      <c r="Y412" s="188" t="s">
        <v>7732</v>
      </c>
      <c r="Z412" s="187" t="s">
        <v>7733</v>
      </c>
      <c r="AA412" s="187" t="s">
        <v>7743</v>
      </c>
      <c r="AB412" s="11"/>
    </row>
    <row r="413" spans="1:28" ht="24.75" customHeight="1" x14ac:dyDescent="0.2">
      <c r="A413" s="183" t="s">
        <v>2252</v>
      </c>
      <c r="B413" s="184">
        <v>702081009</v>
      </c>
      <c r="C413" s="185" t="s">
        <v>1568</v>
      </c>
      <c r="D413" s="185" t="s">
        <v>2253</v>
      </c>
      <c r="E413" s="185" t="s">
        <v>7476</v>
      </c>
      <c r="F413" s="185" t="s">
        <v>2254</v>
      </c>
      <c r="G413" s="185" t="s">
        <v>7529</v>
      </c>
      <c r="H413" s="185" t="s">
        <v>2255</v>
      </c>
      <c r="I413" s="185" t="s">
        <v>2256</v>
      </c>
      <c r="J413" s="185" t="s">
        <v>6218</v>
      </c>
      <c r="K413" s="185" t="s">
        <v>2257</v>
      </c>
      <c r="L413" s="185" t="s">
        <v>50</v>
      </c>
      <c r="M413" s="185" t="s">
        <v>1420</v>
      </c>
      <c r="N413" s="186" t="s">
        <v>7477</v>
      </c>
      <c r="O413" s="185">
        <v>0</v>
      </c>
      <c r="P413" s="187">
        <v>0</v>
      </c>
      <c r="Q413" s="185">
        <v>93105</v>
      </c>
      <c r="R413" s="185" t="s">
        <v>6949</v>
      </c>
      <c r="S413" s="188">
        <v>37970</v>
      </c>
      <c r="T413" s="185">
        <v>6905</v>
      </c>
      <c r="U413" s="185" t="s">
        <v>8530</v>
      </c>
      <c r="V413" s="191">
        <v>28147885</v>
      </c>
      <c r="W413" s="191">
        <v>131600503</v>
      </c>
      <c r="X413" s="195">
        <v>44347</v>
      </c>
      <c r="Y413" s="188" t="s">
        <v>7732</v>
      </c>
      <c r="Z413" s="187" t="s">
        <v>7733</v>
      </c>
      <c r="AA413" s="187" t="s">
        <v>7838</v>
      </c>
      <c r="AB413" s="11"/>
    </row>
    <row r="414" spans="1:28" ht="24.75" customHeight="1" x14ac:dyDescent="0.2">
      <c r="A414" s="183" t="s">
        <v>2252</v>
      </c>
      <c r="B414" s="184">
        <v>702081009</v>
      </c>
      <c r="C414" s="185" t="s">
        <v>1568</v>
      </c>
      <c r="D414" s="185" t="s">
        <v>2253</v>
      </c>
      <c r="E414" s="185" t="s">
        <v>7476</v>
      </c>
      <c r="F414" s="185" t="s">
        <v>2254</v>
      </c>
      <c r="G414" s="185" t="s">
        <v>7529</v>
      </c>
      <c r="H414" s="185" t="s">
        <v>2255</v>
      </c>
      <c r="I414" s="185" t="s">
        <v>2256</v>
      </c>
      <c r="J414" s="185" t="s">
        <v>6218</v>
      </c>
      <c r="K414" s="185" t="s">
        <v>2257</v>
      </c>
      <c r="L414" s="185" t="s">
        <v>50</v>
      </c>
      <c r="M414" s="185" t="s">
        <v>1420</v>
      </c>
      <c r="N414" s="186" t="s">
        <v>7477</v>
      </c>
      <c r="O414" s="185">
        <v>0</v>
      </c>
      <c r="P414" s="187">
        <v>0</v>
      </c>
      <c r="Q414" s="185">
        <v>93105</v>
      </c>
      <c r="R414" s="185" t="s">
        <v>6949</v>
      </c>
      <c r="S414" s="188">
        <v>37970</v>
      </c>
      <c r="T414" s="185">
        <v>6905</v>
      </c>
      <c r="U414" s="185" t="s">
        <v>8530</v>
      </c>
      <c r="V414" s="191">
        <v>1149735</v>
      </c>
      <c r="W414" s="191">
        <v>30689095</v>
      </c>
      <c r="X414" s="195">
        <v>44347</v>
      </c>
      <c r="Y414" s="188" t="s">
        <v>7732</v>
      </c>
      <c r="Z414" s="187" t="s">
        <v>7733</v>
      </c>
      <c r="AA414" s="187" t="s">
        <v>7841</v>
      </c>
      <c r="AB414" s="11"/>
    </row>
    <row r="415" spans="1:28" ht="24.75" customHeight="1" x14ac:dyDescent="0.2">
      <c r="A415" s="183" t="s">
        <v>4215</v>
      </c>
      <c r="B415" s="184">
        <v>713189006</v>
      </c>
      <c r="C415" s="185" t="s">
        <v>601</v>
      </c>
      <c r="D415" s="185" t="s">
        <v>4216</v>
      </c>
      <c r="E415" s="185" t="s">
        <v>6158</v>
      </c>
      <c r="F415" s="185" t="s">
        <v>5764</v>
      </c>
      <c r="G415" s="185" t="s">
        <v>7566</v>
      </c>
      <c r="H415" s="185" t="s">
        <v>4217</v>
      </c>
      <c r="I415" s="185" t="s">
        <v>8662</v>
      </c>
      <c r="J415" s="185" t="s">
        <v>8663</v>
      </c>
      <c r="K415" s="185" t="s">
        <v>8664</v>
      </c>
      <c r="L415" s="185" t="s">
        <v>339</v>
      </c>
      <c r="M415" s="185" t="s">
        <v>1721</v>
      </c>
      <c r="N415" s="186" t="s">
        <v>8665</v>
      </c>
      <c r="O415" s="185" t="s">
        <v>7565</v>
      </c>
      <c r="P415" s="187">
        <v>0</v>
      </c>
      <c r="Q415" s="185">
        <v>93910</v>
      </c>
      <c r="R415" s="185" t="s">
        <v>8766</v>
      </c>
      <c r="S415" s="188">
        <v>37970</v>
      </c>
      <c r="T415" s="185">
        <v>6911</v>
      </c>
      <c r="U415" s="185"/>
      <c r="V415" s="191">
        <v>3611742</v>
      </c>
      <c r="W415" s="191">
        <v>20885290</v>
      </c>
      <c r="X415" s="195">
        <v>44347</v>
      </c>
      <c r="Y415" s="188" t="s">
        <v>7732</v>
      </c>
      <c r="Z415" s="187" t="s">
        <v>7733</v>
      </c>
      <c r="AA415" s="187" t="s">
        <v>7764</v>
      </c>
      <c r="AB415" s="11"/>
    </row>
    <row r="416" spans="1:28" ht="24.75" customHeight="1" x14ac:dyDescent="0.2">
      <c r="A416" s="183" t="s">
        <v>4215</v>
      </c>
      <c r="B416" s="184">
        <v>713189006</v>
      </c>
      <c r="C416" s="185" t="s">
        <v>601</v>
      </c>
      <c r="D416" s="185" t="s">
        <v>4216</v>
      </c>
      <c r="E416" s="185" t="s">
        <v>6158</v>
      </c>
      <c r="F416" s="185" t="s">
        <v>5764</v>
      </c>
      <c r="G416" s="185" t="s">
        <v>7566</v>
      </c>
      <c r="H416" s="185" t="s">
        <v>4217</v>
      </c>
      <c r="I416" s="185" t="s">
        <v>8662</v>
      </c>
      <c r="J416" s="185" t="s">
        <v>8663</v>
      </c>
      <c r="K416" s="185" t="s">
        <v>8664</v>
      </c>
      <c r="L416" s="185" t="s">
        <v>339</v>
      </c>
      <c r="M416" s="185" t="s">
        <v>1721</v>
      </c>
      <c r="N416" s="186" t="s">
        <v>8665</v>
      </c>
      <c r="O416" s="185" t="s">
        <v>7565</v>
      </c>
      <c r="P416" s="187">
        <v>0</v>
      </c>
      <c r="Q416" s="185">
        <v>93910</v>
      </c>
      <c r="R416" s="185" t="s">
        <v>8766</v>
      </c>
      <c r="S416" s="188">
        <v>37970</v>
      </c>
      <c r="T416" s="185">
        <v>6911</v>
      </c>
      <c r="U416" s="185"/>
      <c r="V416" s="191">
        <v>8812674</v>
      </c>
      <c r="W416" s="191">
        <v>42787852</v>
      </c>
      <c r="X416" s="195">
        <v>44347</v>
      </c>
      <c r="Y416" s="188" t="s">
        <v>7732</v>
      </c>
      <c r="Z416" s="187" t="s">
        <v>7733</v>
      </c>
      <c r="AA416" s="187" t="s">
        <v>159</v>
      </c>
      <c r="AB416" s="11"/>
    </row>
    <row r="417" spans="1:28" ht="24.75" customHeight="1" x14ac:dyDescent="0.2">
      <c r="A417" s="183" t="s">
        <v>4215</v>
      </c>
      <c r="B417" s="184">
        <v>713189006</v>
      </c>
      <c r="C417" s="185" t="s">
        <v>601</v>
      </c>
      <c r="D417" s="185" t="s">
        <v>4216</v>
      </c>
      <c r="E417" s="185" t="s">
        <v>6158</v>
      </c>
      <c r="F417" s="185" t="s">
        <v>5764</v>
      </c>
      <c r="G417" s="185" t="s">
        <v>7566</v>
      </c>
      <c r="H417" s="185" t="s">
        <v>4217</v>
      </c>
      <c r="I417" s="185" t="s">
        <v>8662</v>
      </c>
      <c r="J417" s="185" t="s">
        <v>8663</v>
      </c>
      <c r="K417" s="185" t="s">
        <v>8664</v>
      </c>
      <c r="L417" s="185" t="s">
        <v>339</v>
      </c>
      <c r="M417" s="185" t="s">
        <v>1721</v>
      </c>
      <c r="N417" s="186" t="s">
        <v>8665</v>
      </c>
      <c r="O417" s="185" t="s">
        <v>7565</v>
      </c>
      <c r="P417" s="187">
        <v>0</v>
      </c>
      <c r="Q417" s="185">
        <v>93910</v>
      </c>
      <c r="R417" s="185" t="s">
        <v>8766</v>
      </c>
      <c r="S417" s="188">
        <v>37970</v>
      </c>
      <c r="T417" s="185">
        <v>6911</v>
      </c>
      <c r="U417" s="185"/>
      <c r="V417" s="191">
        <v>5237488</v>
      </c>
      <c r="W417" s="191">
        <v>25622595</v>
      </c>
      <c r="X417" s="195">
        <v>44347</v>
      </c>
      <c r="Y417" s="188" t="s">
        <v>7732</v>
      </c>
      <c r="Z417" s="187" t="s">
        <v>7733</v>
      </c>
      <c r="AA417" s="187" t="s">
        <v>7756</v>
      </c>
      <c r="AB417" s="11"/>
    </row>
    <row r="418" spans="1:28" ht="24.75" customHeight="1" x14ac:dyDescent="0.2">
      <c r="A418" s="183" t="s">
        <v>4215</v>
      </c>
      <c r="B418" s="184">
        <v>713189006</v>
      </c>
      <c r="C418" s="185" t="s">
        <v>601</v>
      </c>
      <c r="D418" s="185" t="s">
        <v>4216</v>
      </c>
      <c r="E418" s="185" t="s">
        <v>6158</v>
      </c>
      <c r="F418" s="185" t="s">
        <v>5764</v>
      </c>
      <c r="G418" s="185" t="s">
        <v>7566</v>
      </c>
      <c r="H418" s="185" t="s">
        <v>4217</v>
      </c>
      <c r="I418" s="185" t="s">
        <v>8662</v>
      </c>
      <c r="J418" s="185" t="s">
        <v>8663</v>
      </c>
      <c r="K418" s="185" t="s">
        <v>8664</v>
      </c>
      <c r="L418" s="185" t="s">
        <v>339</v>
      </c>
      <c r="M418" s="185" t="s">
        <v>1721</v>
      </c>
      <c r="N418" s="186" t="s">
        <v>8665</v>
      </c>
      <c r="O418" s="185" t="s">
        <v>7565</v>
      </c>
      <c r="P418" s="187">
        <v>0</v>
      </c>
      <c r="Q418" s="185">
        <v>93910</v>
      </c>
      <c r="R418" s="185" t="s">
        <v>8766</v>
      </c>
      <c r="S418" s="188">
        <v>37970</v>
      </c>
      <c r="T418" s="185">
        <v>6911</v>
      </c>
      <c r="U418" s="185"/>
      <c r="V418" s="191">
        <v>24013554</v>
      </c>
      <c r="W418" s="191">
        <v>126020850</v>
      </c>
      <c r="X418" s="195">
        <v>44347</v>
      </c>
      <c r="Y418" s="188" t="s">
        <v>7732</v>
      </c>
      <c r="Z418" s="187" t="s">
        <v>7733</v>
      </c>
      <c r="AA418" s="187" t="s">
        <v>7746</v>
      </c>
      <c r="AB418" s="11"/>
    </row>
    <row r="419" spans="1:28" ht="24.75" customHeight="1" x14ac:dyDescent="0.2">
      <c r="A419" s="183" t="s">
        <v>4215</v>
      </c>
      <c r="B419" s="184">
        <v>713189006</v>
      </c>
      <c r="C419" s="185" t="s">
        <v>601</v>
      </c>
      <c r="D419" s="185" t="s">
        <v>4216</v>
      </c>
      <c r="E419" s="185" t="s">
        <v>6158</v>
      </c>
      <c r="F419" s="185" t="s">
        <v>5764</v>
      </c>
      <c r="G419" s="185" t="s">
        <v>7566</v>
      </c>
      <c r="H419" s="185" t="s">
        <v>4217</v>
      </c>
      <c r="I419" s="185" t="s">
        <v>8662</v>
      </c>
      <c r="J419" s="185" t="s">
        <v>8663</v>
      </c>
      <c r="K419" s="185" t="s">
        <v>8664</v>
      </c>
      <c r="L419" s="185" t="s">
        <v>339</v>
      </c>
      <c r="M419" s="185" t="s">
        <v>1721</v>
      </c>
      <c r="N419" s="186" t="s">
        <v>8665</v>
      </c>
      <c r="O419" s="185" t="s">
        <v>7565</v>
      </c>
      <c r="P419" s="187">
        <v>0</v>
      </c>
      <c r="Q419" s="185">
        <v>93910</v>
      </c>
      <c r="R419" s="185" t="s">
        <v>8766</v>
      </c>
      <c r="S419" s="188">
        <v>37970</v>
      </c>
      <c r="T419" s="185">
        <v>6911</v>
      </c>
      <c r="U419" s="185"/>
      <c r="V419" s="191">
        <v>5338056</v>
      </c>
      <c r="W419" s="191">
        <v>27601655</v>
      </c>
      <c r="X419" s="195">
        <v>44347</v>
      </c>
      <c r="Y419" s="188" t="s">
        <v>7732</v>
      </c>
      <c r="Z419" s="187" t="s">
        <v>7733</v>
      </c>
      <c r="AA419" s="187" t="s">
        <v>7773</v>
      </c>
      <c r="AB419" s="11"/>
    </row>
    <row r="420" spans="1:28" ht="24.75" customHeight="1" x14ac:dyDescent="0.2">
      <c r="A420" s="183" t="s">
        <v>4215</v>
      </c>
      <c r="B420" s="184">
        <v>713189006</v>
      </c>
      <c r="C420" s="185" t="s">
        <v>601</v>
      </c>
      <c r="D420" s="185" t="s">
        <v>4216</v>
      </c>
      <c r="E420" s="185" t="s">
        <v>6158</v>
      </c>
      <c r="F420" s="185" t="s">
        <v>5764</v>
      </c>
      <c r="G420" s="185" t="s">
        <v>7566</v>
      </c>
      <c r="H420" s="185" t="s">
        <v>4217</v>
      </c>
      <c r="I420" s="185" t="s">
        <v>8662</v>
      </c>
      <c r="J420" s="185" t="s">
        <v>8663</v>
      </c>
      <c r="K420" s="185" t="s">
        <v>8664</v>
      </c>
      <c r="L420" s="185" t="s">
        <v>339</v>
      </c>
      <c r="M420" s="185" t="s">
        <v>1721</v>
      </c>
      <c r="N420" s="186" t="s">
        <v>8665</v>
      </c>
      <c r="O420" s="185" t="s">
        <v>7565</v>
      </c>
      <c r="P420" s="187">
        <v>0</v>
      </c>
      <c r="Q420" s="185">
        <v>93910</v>
      </c>
      <c r="R420" s="185" t="s">
        <v>8766</v>
      </c>
      <c r="S420" s="188">
        <v>37970</v>
      </c>
      <c r="T420" s="185">
        <v>6911</v>
      </c>
      <c r="U420" s="185"/>
      <c r="V420" s="191">
        <v>6032345</v>
      </c>
      <c r="W420" s="191">
        <v>39381885</v>
      </c>
      <c r="X420" s="195">
        <v>44347</v>
      </c>
      <c r="Y420" s="188" t="s">
        <v>7732</v>
      </c>
      <c r="Z420" s="187" t="s">
        <v>7733</v>
      </c>
      <c r="AA420" s="187" t="s">
        <v>7788</v>
      </c>
      <c r="AB420" s="11"/>
    </row>
    <row r="421" spans="1:28" ht="24.75" customHeight="1" x14ac:dyDescent="0.2">
      <c r="A421" s="183" t="s">
        <v>2032</v>
      </c>
      <c r="B421" s="184">
        <v>722884000</v>
      </c>
      <c r="C421" s="185" t="s">
        <v>1555</v>
      </c>
      <c r="D421" s="185" t="s">
        <v>2033</v>
      </c>
      <c r="E421" s="185" t="s">
        <v>7032</v>
      </c>
      <c r="F421" s="185" t="s">
        <v>2034</v>
      </c>
      <c r="G421" s="185" t="s">
        <v>7036</v>
      </c>
      <c r="H421" s="185" t="s">
        <v>2035</v>
      </c>
      <c r="I421" s="185" t="s">
        <v>7037</v>
      </c>
      <c r="J421" s="185" t="s">
        <v>7038</v>
      </c>
      <c r="K421" s="185" t="s">
        <v>7033</v>
      </c>
      <c r="L421" s="185" t="s">
        <v>6110</v>
      </c>
      <c r="M421" s="185" t="s">
        <v>1317</v>
      </c>
      <c r="N421" s="186" t="s">
        <v>7034</v>
      </c>
      <c r="O421" s="185" t="s">
        <v>7035</v>
      </c>
      <c r="P421" s="187">
        <v>0</v>
      </c>
      <c r="Q421" s="185" t="s">
        <v>1266</v>
      </c>
      <c r="R421" s="185" t="s">
        <v>7198</v>
      </c>
      <c r="S421" s="188">
        <v>37970</v>
      </c>
      <c r="T421" s="185">
        <v>6914</v>
      </c>
      <c r="U421" s="185"/>
      <c r="V421" s="191">
        <v>7525240</v>
      </c>
      <c r="W421" s="191">
        <v>7525240</v>
      </c>
      <c r="X421" s="195">
        <v>44347</v>
      </c>
      <c r="Y421" s="188" t="s">
        <v>7732</v>
      </c>
      <c r="Z421" s="187" t="s">
        <v>7733</v>
      </c>
      <c r="AA421" s="187" t="s">
        <v>7767</v>
      </c>
      <c r="AB421" s="11"/>
    </row>
    <row r="422" spans="1:28" ht="24.75" customHeight="1" x14ac:dyDescent="0.2">
      <c r="A422" s="183" t="s">
        <v>1501</v>
      </c>
      <c r="B422" s="184">
        <v>721694003</v>
      </c>
      <c r="C422" s="185" t="s">
        <v>78</v>
      </c>
      <c r="D422" s="185" t="s">
        <v>1502</v>
      </c>
      <c r="E422" s="185" t="s">
        <v>7426</v>
      </c>
      <c r="F422" s="185" t="s">
        <v>1503</v>
      </c>
      <c r="G422" s="185" t="s">
        <v>7427</v>
      </c>
      <c r="H422" s="185" t="s">
        <v>1870</v>
      </c>
      <c r="I422" s="185" t="s">
        <v>7428</v>
      </c>
      <c r="J422" s="185" t="s">
        <v>1504</v>
      </c>
      <c r="K422" s="185" t="s">
        <v>1505</v>
      </c>
      <c r="L422" s="185" t="s">
        <v>623</v>
      </c>
      <c r="M422" s="185" t="s">
        <v>202</v>
      </c>
      <c r="N422" s="186" t="s">
        <v>8570</v>
      </c>
      <c r="O422" s="185" t="s">
        <v>1506</v>
      </c>
      <c r="P422" s="187">
        <v>0</v>
      </c>
      <c r="Q422" s="185">
        <v>93401</v>
      </c>
      <c r="R422" s="185" t="s">
        <v>7429</v>
      </c>
      <c r="S422" s="188">
        <v>37970</v>
      </c>
      <c r="T422" s="185">
        <v>6915</v>
      </c>
      <c r="U422" s="185" t="s">
        <v>8571</v>
      </c>
      <c r="V422" s="191">
        <v>17377920</v>
      </c>
      <c r="W422" s="191">
        <v>64546560</v>
      </c>
      <c r="X422" s="195">
        <v>44347</v>
      </c>
      <c r="Y422" s="188" t="s">
        <v>7732</v>
      </c>
      <c r="Z422" s="187" t="s">
        <v>7733</v>
      </c>
      <c r="AA422" s="187" t="s">
        <v>7865</v>
      </c>
      <c r="AB422" s="11"/>
    </row>
    <row r="423" spans="1:28" ht="24.75" customHeight="1" x14ac:dyDescent="0.2">
      <c r="A423" s="183" t="s">
        <v>1501</v>
      </c>
      <c r="B423" s="184">
        <v>721694003</v>
      </c>
      <c r="C423" s="185" t="s">
        <v>78</v>
      </c>
      <c r="D423" s="185" t="s">
        <v>1502</v>
      </c>
      <c r="E423" s="185" t="s">
        <v>7426</v>
      </c>
      <c r="F423" s="185" t="s">
        <v>1503</v>
      </c>
      <c r="G423" s="185" t="s">
        <v>7427</v>
      </c>
      <c r="H423" s="185" t="s">
        <v>1870</v>
      </c>
      <c r="I423" s="185" t="s">
        <v>7428</v>
      </c>
      <c r="J423" s="185" t="s">
        <v>1504</v>
      </c>
      <c r="K423" s="185" t="s">
        <v>1505</v>
      </c>
      <c r="L423" s="185" t="s">
        <v>623</v>
      </c>
      <c r="M423" s="185" t="s">
        <v>202</v>
      </c>
      <c r="N423" s="186" t="s">
        <v>8570</v>
      </c>
      <c r="O423" s="185" t="s">
        <v>1506</v>
      </c>
      <c r="P423" s="187">
        <v>0</v>
      </c>
      <c r="Q423" s="185">
        <v>93401</v>
      </c>
      <c r="R423" s="185" t="s">
        <v>7429</v>
      </c>
      <c r="S423" s="188">
        <v>37970</v>
      </c>
      <c r="T423" s="185">
        <v>6915</v>
      </c>
      <c r="U423" s="185" t="s">
        <v>8571</v>
      </c>
      <c r="V423" s="191">
        <v>112254007</v>
      </c>
      <c r="W423" s="191">
        <v>506983330</v>
      </c>
      <c r="X423" s="195">
        <v>44347</v>
      </c>
      <c r="Y423" s="188" t="s">
        <v>7732</v>
      </c>
      <c r="Z423" s="187" t="s">
        <v>7733</v>
      </c>
      <c r="AA423" s="187" t="s">
        <v>7735</v>
      </c>
      <c r="AB423" s="11"/>
    </row>
    <row r="424" spans="1:28" ht="24.75" customHeight="1" x14ac:dyDescent="0.2">
      <c r="A424" s="183" t="s">
        <v>1501</v>
      </c>
      <c r="B424" s="184">
        <v>721694003</v>
      </c>
      <c r="C424" s="185" t="s">
        <v>78</v>
      </c>
      <c r="D424" s="185" t="s">
        <v>1502</v>
      </c>
      <c r="E424" s="185" t="s">
        <v>7426</v>
      </c>
      <c r="F424" s="185" t="s">
        <v>1503</v>
      </c>
      <c r="G424" s="185" t="s">
        <v>7427</v>
      </c>
      <c r="H424" s="185" t="s">
        <v>1870</v>
      </c>
      <c r="I424" s="185" t="s">
        <v>7428</v>
      </c>
      <c r="J424" s="185" t="s">
        <v>1504</v>
      </c>
      <c r="K424" s="185" t="s">
        <v>1505</v>
      </c>
      <c r="L424" s="185" t="s">
        <v>623</v>
      </c>
      <c r="M424" s="185" t="s">
        <v>202</v>
      </c>
      <c r="N424" s="186" t="s">
        <v>8570</v>
      </c>
      <c r="O424" s="185" t="s">
        <v>1506</v>
      </c>
      <c r="P424" s="187">
        <v>0</v>
      </c>
      <c r="Q424" s="185">
        <v>93401</v>
      </c>
      <c r="R424" s="185" t="s">
        <v>7429</v>
      </c>
      <c r="S424" s="188">
        <v>37970</v>
      </c>
      <c r="T424" s="185">
        <v>6915</v>
      </c>
      <c r="U424" s="185" t="s">
        <v>8571</v>
      </c>
      <c r="V424" s="191">
        <v>181650568</v>
      </c>
      <c r="W424" s="191">
        <v>647862086</v>
      </c>
      <c r="X424" s="195">
        <v>44347</v>
      </c>
      <c r="Y424" s="188" t="s">
        <v>7732</v>
      </c>
      <c r="Z424" s="187" t="s">
        <v>7733</v>
      </c>
      <c r="AA424" s="187" t="s">
        <v>7753</v>
      </c>
      <c r="AB424" s="11"/>
    </row>
    <row r="425" spans="1:28" ht="24.75" customHeight="1" x14ac:dyDescent="0.2">
      <c r="A425" s="183" t="s">
        <v>1501</v>
      </c>
      <c r="B425" s="184">
        <v>721694003</v>
      </c>
      <c r="C425" s="185" t="s">
        <v>78</v>
      </c>
      <c r="D425" s="185" t="s">
        <v>1502</v>
      </c>
      <c r="E425" s="185" t="s">
        <v>7426</v>
      </c>
      <c r="F425" s="185" t="s">
        <v>1503</v>
      </c>
      <c r="G425" s="185" t="s">
        <v>7427</v>
      </c>
      <c r="H425" s="185" t="s">
        <v>1870</v>
      </c>
      <c r="I425" s="185" t="s">
        <v>7428</v>
      </c>
      <c r="J425" s="185" t="s">
        <v>1504</v>
      </c>
      <c r="K425" s="185" t="s">
        <v>1505</v>
      </c>
      <c r="L425" s="185" t="s">
        <v>623</v>
      </c>
      <c r="M425" s="185" t="s">
        <v>202</v>
      </c>
      <c r="N425" s="186" t="s">
        <v>8570</v>
      </c>
      <c r="O425" s="185" t="s">
        <v>1506</v>
      </c>
      <c r="P425" s="187">
        <v>0</v>
      </c>
      <c r="Q425" s="185">
        <v>93401</v>
      </c>
      <c r="R425" s="185" t="s">
        <v>7429</v>
      </c>
      <c r="S425" s="188">
        <v>37970</v>
      </c>
      <c r="T425" s="185">
        <v>6915</v>
      </c>
      <c r="U425" s="185" t="s">
        <v>8571</v>
      </c>
      <c r="V425" s="191">
        <v>28539096</v>
      </c>
      <c r="W425" s="191">
        <v>84815628</v>
      </c>
      <c r="X425" s="195">
        <v>44347</v>
      </c>
      <c r="Y425" s="188" t="s">
        <v>7732</v>
      </c>
      <c r="Z425" s="187" t="s">
        <v>7733</v>
      </c>
      <c r="AA425" s="187" t="s">
        <v>7737</v>
      </c>
      <c r="AB425" s="11"/>
    </row>
    <row r="426" spans="1:28" ht="24.75" customHeight="1" x14ac:dyDescent="0.2">
      <c r="A426" s="183" t="s">
        <v>1501</v>
      </c>
      <c r="B426" s="184">
        <v>721694003</v>
      </c>
      <c r="C426" s="185" t="s">
        <v>78</v>
      </c>
      <c r="D426" s="185" t="s">
        <v>1502</v>
      </c>
      <c r="E426" s="185" t="s">
        <v>7426</v>
      </c>
      <c r="F426" s="185" t="s">
        <v>1503</v>
      </c>
      <c r="G426" s="185" t="s">
        <v>7427</v>
      </c>
      <c r="H426" s="185" t="s">
        <v>1870</v>
      </c>
      <c r="I426" s="185" t="s">
        <v>7428</v>
      </c>
      <c r="J426" s="185" t="s">
        <v>1504</v>
      </c>
      <c r="K426" s="185" t="s">
        <v>1505</v>
      </c>
      <c r="L426" s="185" t="s">
        <v>623</v>
      </c>
      <c r="M426" s="185" t="s">
        <v>202</v>
      </c>
      <c r="N426" s="186" t="s">
        <v>8570</v>
      </c>
      <c r="O426" s="185" t="s">
        <v>1506</v>
      </c>
      <c r="P426" s="187">
        <v>0</v>
      </c>
      <c r="Q426" s="185">
        <v>93401</v>
      </c>
      <c r="R426" s="185" t="s">
        <v>7429</v>
      </c>
      <c r="S426" s="188">
        <v>37970</v>
      </c>
      <c r="T426" s="185">
        <v>6915</v>
      </c>
      <c r="U426" s="185" t="s">
        <v>8571</v>
      </c>
      <c r="V426" s="191">
        <v>7758000</v>
      </c>
      <c r="W426" s="191">
        <v>34445520</v>
      </c>
      <c r="X426" s="195">
        <v>44347</v>
      </c>
      <c r="Y426" s="188" t="s">
        <v>7732</v>
      </c>
      <c r="Z426" s="187" t="s">
        <v>7733</v>
      </c>
      <c r="AA426" s="187" t="s">
        <v>7889</v>
      </c>
      <c r="AB426" s="11"/>
    </row>
    <row r="427" spans="1:28" ht="24.75" customHeight="1" x14ac:dyDescent="0.2">
      <c r="A427" s="183" t="s">
        <v>1501</v>
      </c>
      <c r="B427" s="184">
        <v>721694003</v>
      </c>
      <c r="C427" s="185" t="s">
        <v>78</v>
      </c>
      <c r="D427" s="185" t="s">
        <v>1502</v>
      </c>
      <c r="E427" s="185" t="s">
        <v>7426</v>
      </c>
      <c r="F427" s="185" t="s">
        <v>1503</v>
      </c>
      <c r="G427" s="185" t="s">
        <v>7427</v>
      </c>
      <c r="H427" s="185" t="s">
        <v>1870</v>
      </c>
      <c r="I427" s="185" t="s">
        <v>7428</v>
      </c>
      <c r="J427" s="185" t="s">
        <v>1504</v>
      </c>
      <c r="K427" s="185" t="s">
        <v>1505</v>
      </c>
      <c r="L427" s="185" t="s">
        <v>623</v>
      </c>
      <c r="M427" s="185" t="s">
        <v>202</v>
      </c>
      <c r="N427" s="186" t="s">
        <v>8570</v>
      </c>
      <c r="O427" s="185" t="s">
        <v>1506</v>
      </c>
      <c r="P427" s="187">
        <v>0</v>
      </c>
      <c r="Q427" s="185">
        <v>93401</v>
      </c>
      <c r="R427" s="185" t="s">
        <v>7429</v>
      </c>
      <c r="S427" s="188">
        <v>37970</v>
      </c>
      <c r="T427" s="185">
        <v>6915</v>
      </c>
      <c r="U427" s="185" t="s">
        <v>8571</v>
      </c>
      <c r="V427" s="191">
        <v>10466473</v>
      </c>
      <c r="W427" s="191">
        <v>51511465</v>
      </c>
      <c r="X427" s="195">
        <v>44347</v>
      </c>
      <c r="Y427" s="188" t="s">
        <v>7732</v>
      </c>
      <c r="Z427" s="187" t="s">
        <v>7733</v>
      </c>
      <c r="AA427" s="187" t="s">
        <v>7761</v>
      </c>
      <c r="AB427" s="11"/>
    </row>
    <row r="428" spans="1:28" ht="24.75" customHeight="1" x14ac:dyDescent="0.2">
      <c r="A428" s="183" t="s">
        <v>1501</v>
      </c>
      <c r="B428" s="184">
        <v>721694003</v>
      </c>
      <c r="C428" s="185" t="s">
        <v>78</v>
      </c>
      <c r="D428" s="185" t="s">
        <v>1502</v>
      </c>
      <c r="E428" s="185" t="s">
        <v>7426</v>
      </c>
      <c r="F428" s="185" t="s">
        <v>1503</v>
      </c>
      <c r="G428" s="185" t="s">
        <v>7427</v>
      </c>
      <c r="H428" s="185" t="s">
        <v>1870</v>
      </c>
      <c r="I428" s="185" t="s">
        <v>7428</v>
      </c>
      <c r="J428" s="185" t="s">
        <v>1504</v>
      </c>
      <c r="K428" s="185" t="s">
        <v>1505</v>
      </c>
      <c r="L428" s="185" t="s">
        <v>623</v>
      </c>
      <c r="M428" s="185" t="s">
        <v>202</v>
      </c>
      <c r="N428" s="186" t="s">
        <v>8570</v>
      </c>
      <c r="O428" s="185" t="s">
        <v>1506</v>
      </c>
      <c r="P428" s="187">
        <v>0</v>
      </c>
      <c r="Q428" s="185">
        <v>93401</v>
      </c>
      <c r="R428" s="185" t="s">
        <v>7429</v>
      </c>
      <c r="S428" s="188">
        <v>37970</v>
      </c>
      <c r="T428" s="185">
        <v>6915</v>
      </c>
      <c r="U428" s="185" t="s">
        <v>8571</v>
      </c>
      <c r="V428" s="191">
        <v>6945582</v>
      </c>
      <c r="W428" s="191">
        <v>33631240</v>
      </c>
      <c r="X428" s="195">
        <v>44347</v>
      </c>
      <c r="Y428" s="188" t="s">
        <v>7732</v>
      </c>
      <c r="Z428" s="187" t="s">
        <v>7733</v>
      </c>
      <c r="AA428" s="187" t="s">
        <v>7890</v>
      </c>
      <c r="AB428" s="11"/>
    </row>
    <row r="429" spans="1:28" ht="24.75" customHeight="1" x14ac:dyDescent="0.2">
      <c r="A429" s="183" t="s">
        <v>1501</v>
      </c>
      <c r="B429" s="184">
        <v>721694003</v>
      </c>
      <c r="C429" s="185" t="s">
        <v>78</v>
      </c>
      <c r="D429" s="185" t="s">
        <v>1502</v>
      </c>
      <c r="E429" s="185" t="s">
        <v>7426</v>
      </c>
      <c r="F429" s="185" t="s">
        <v>1503</v>
      </c>
      <c r="G429" s="185" t="s">
        <v>7427</v>
      </c>
      <c r="H429" s="185" t="s">
        <v>1870</v>
      </c>
      <c r="I429" s="185" t="s">
        <v>7428</v>
      </c>
      <c r="J429" s="185" t="s">
        <v>1504</v>
      </c>
      <c r="K429" s="185" t="s">
        <v>1505</v>
      </c>
      <c r="L429" s="185" t="s">
        <v>623</v>
      </c>
      <c r="M429" s="185" t="s">
        <v>202</v>
      </c>
      <c r="N429" s="186" t="s">
        <v>8570</v>
      </c>
      <c r="O429" s="185" t="s">
        <v>1506</v>
      </c>
      <c r="P429" s="187">
        <v>0</v>
      </c>
      <c r="Q429" s="185">
        <v>93401</v>
      </c>
      <c r="R429" s="185" t="s">
        <v>7429</v>
      </c>
      <c r="S429" s="188">
        <v>37970</v>
      </c>
      <c r="T429" s="185">
        <v>6915</v>
      </c>
      <c r="U429" s="185" t="s">
        <v>8571</v>
      </c>
      <c r="V429" s="191">
        <v>46314760</v>
      </c>
      <c r="W429" s="191">
        <v>177377942</v>
      </c>
      <c r="X429" s="195">
        <v>44347</v>
      </c>
      <c r="Y429" s="188" t="s">
        <v>7732</v>
      </c>
      <c r="Z429" s="187" t="s">
        <v>7733</v>
      </c>
      <c r="AA429" s="187" t="s">
        <v>7755</v>
      </c>
      <c r="AB429" s="11"/>
    </row>
    <row r="430" spans="1:28" ht="24.75" customHeight="1" x14ac:dyDescent="0.2">
      <c r="A430" s="183" t="s">
        <v>1501</v>
      </c>
      <c r="B430" s="184">
        <v>721694003</v>
      </c>
      <c r="C430" s="185" t="s">
        <v>78</v>
      </c>
      <c r="D430" s="185" t="s">
        <v>1502</v>
      </c>
      <c r="E430" s="185" t="s">
        <v>7426</v>
      </c>
      <c r="F430" s="185" t="s">
        <v>1503</v>
      </c>
      <c r="G430" s="185" t="s">
        <v>7427</v>
      </c>
      <c r="H430" s="185" t="s">
        <v>1870</v>
      </c>
      <c r="I430" s="185" t="s">
        <v>7428</v>
      </c>
      <c r="J430" s="185" t="s">
        <v>1504</v>
      </c>
      <c r="K430" s="185" t="s">
        <v>1505</v>
      </c>
      <c r="L430" s="185" t="s">
        <v>623</v>
      </c>
      <c r="M430" s="185" t="s">
        <v>202</v>
      </c>
      <c r="N430" s="186" t="s">
        <v>8570</v>
      </c>
      <c r="O430" s="185" t="s">
        <v>1506</v>
      </c>
      <c r="P430" s="187">
        <v>0</v>
      </c>
      <c r="Q430" s="185">
        <v>93401</v>
      </c>
      <c r="R430" s="185" t="s">
        <v>7429</v>
      </c>
      <c r="S430" s="188">
        <v>37970</v>
      </c>
      <c r="T430" s="185">
        <v>6915</v>
      </c>
      <c r="U430" s="185" t="s">
        <v>8571</v>
      </c>
      <c r="V430" s="191">
        <v>8223480</v>
      </c>
      <c r="W430" s="191">
        <v>34911000</v>
      </c>
      <c r="X430" s="195">
        <v>44347</v>
      </c>
      <c r="Y430" s="188" t="s">
        <v>7732</v>
      </c>
      <c r="Z430" s="187" t="s">
        <v>7733</v>
      </c>
      <c r="AA430" s="187" t="s">
        <v>7812</v>
      </c>
      <c r="AB430" s="11"/>
    </row>
    <row r="431" spans="1:28" ht="24.75" customHeight="1" x14ac:dyDescent="0.2">
      <c r="A431" s="183" t="s">
        <v>1501</v>
      </c>
      <c r="B431" s="184">
        <v>721694003</v>
      </c>
      <c r="C431" s="185" t="s">
        <v>78</v>
      </c>
      <c r="D431" s="185" t="s">
        <v>1502</v>
      </c>
      <c r="E431" s="185" t="s">
        <v>7426</v>
      </c>
      <c r="F431" s="185" t="s">
        <v>1503</v>
      </c>
      <c r="G431" s="185" t="s">
        <v>7427</v>
      </c>
      <c r="H431" s="185" t="s">
        <v>1870</v>
      </c>
      <c r="I431" s="185" t="s">
        <v>7428</v>
      </c>
      <c r="J431" s="185" t="s">
        <v>1504</v>
      </c>
      <c r="K431" s="185" t="s">
        <v>1505</v>
      </c>
      <c r="L431" s="185" t="s">
        <v>623</v>
      </c>
      <c r="M431" s="185" t="s">
        <v>202</v>
      </c>
      <c r="N431" s="186" t="s">
        <v>8570</v>
      </c>
      <c r="O431" s="185" t="s">
        <v>1506</v>
      </c>
      <c r="P431" s="187">
        <v>0</v>
      </c>
      <c r="Q431" s="185">
        <v>93401</v>
      </c>
      <c r="R431" s="185" t="s">
        <v>7429</v>
      </c>
      <c r="S431" s="188">
        <v>37970</v>
      </c>
      <c r="T431" s="185">
        <v>6915</v>
      </c>
      <c r="U431" s="185" t="s">
        <v>8571</v>
      </c>
      <c r="V431" s="191">
        <v>7758000</v>
      </c>
      <c r="W431" s="191">
        <v>34523100</v>
      </c>
      <c r="X431" s="195">
        <v>44347</v>
      </c>
      <c r="Y431" s="188" t="s">
        <v>7732</v>
      </c>
      <c r="Z431" s="187" t="s">
        <v>7733</v>
      </c>
      <c r="AA431" s="187" t="s">
        <v>7891</v>
      </c>
      <c r="AB431" s="11"/>
    </row>
    <row r="432" spans="1:28" ht="24.75" customHeight="1" x14ac:dyDescent="0.2">
      <c r="A432" s="183" t="s">
        <v>1501</v>
      </c>
      <c r="B432" s="184">
        <v>721694003</v>
      </c>
      <c r="C432" s="185" t="s">
        <v>78</v>
      </c>
      <c r="D432" s="185" t="s">
        <v>1502</v>
      </c>
      <c r="E432" s="185" t="s">
        <v>7426</v>
      </c>
      <c r="F432" s="185" t="s">
        <v>1503</v>
      </c>
      <c r="G432" s="185" t="s">
        <v>7427</v>
      </c>
      <c r="H432" s="185" t="s">
        <v>1870</v>
      </c>
      <c r="I432" s="185" t="s">
        <v>7428</v>
      </c>
      <c r="J432" s="185" t="s">
        <v>1504</v>
      </c>
      <c r="K432" s="185" t="s">
        <v>1505</v>
      </c>
      <c r="L432" s="185" t="s">
        <v>623</v>
      </c>
      <c r="M432" s="185" t="s">
        <v>202</v>
      </c>
      <c r="N432" s="186" t="s">
        <v>8570</v>
      </c>
      <c r="O432" s="185" t="s">
        <v>1506</v>
      </c>
      <c r="P432" s="187">
        <v>0</v>
      </c>
      <c r="Q432" s="185">
        <v>93401</v>
      </c>
      <c r="R432" s="185" t="s">
        <v>7429</v>
      </c>
      <c r="S432" s="188">
        <v>37970</v>
      </c>
      <c r="T432" s="185">
        <v>6915</v>
      </c>
      <c r="U432" s="185" t="s">
        <v>8571</v>
      </c>
      <c r="V432" s="191">
        <v>9138924</v>
      </c>
      <c r="W432" s="191">
        <v>45694620</v>
      </c>
      <c r="X432" s="195">
        <v>44347</v>
      </c>
      <c r="Y432" s="188" t="s">
        <v>7732</v>
      </c>
      <c r="Z432" s="187" t="s">
        <v>7733</v>
      </c>
      <c r="AA432" s="187" t="s">
        <v>7745</v>
      </c>
      <c r="AB432" s="11"/>
    </row>
    <row r="433" spans="1:28" ht="24.75" customHeight="1" x14ac:dyDescent="0.2">
      <c r="A433" s="183" t="s">
        <v>1501</v>
      </c>
      <c r="B433" s="184">
        <v>721694003</v>
      </c>
      <c r="C433" s="185" t="s">
        <v>78</v>
      </c>
      <c r="D433" s="185" t="s">
        <v>1502</v>
      </c>
      <c r="E433" s="185" t="s">
        <v>7426</v>
      </c>
      <c r="F433" s="185" t="s">
        <v>1503</v>
      </c>
      <c r="G433" s="185" t="s">
        <v>7427</v>
      </c>
      <c r="H433" s="185" t="s">
        <v>1870</v>
      </c>
      <c r="I433" s="185" t="s">
        <v>7428</v>
      </c>
      <c r="J433" s="185" t="s">
        <v>1504</v>
      </c>
      <c r="K433" s="185" t="s">
        <v>1505</v>
      </c>
      <c r="L433" s="185" t="s">
        <v>623</v>
      </c>
      <c r="M433" s="185" t="s">
        <v>202</v>
      </c>
      <c r="N433" s="186" t="s">
        <v>8570</v>
      </c>
      <c r="O433" s="185" t="s">
        <v>1506</v>
      </c>
      <c r="P433" s="187">
        <v>0</v>
      </c>
      <c r="Q433" s="185">
        <v>93401</v>
      </c>
      <c r="R433" s="185" t="s">
        <v>7429</v>
      </c>
      <c r="S433" s="188">
        <v>37970</v>
      </c>
      <c r="T433" s="185">
        <v>6915</v>
      </c>
      <c r="U433" s="185" t="s">
        <v>8571</v>
      </c>
      <c r="V433" s="191">
        <v>13877855</v>
      </c>
      <c r="W433" s="191">
        <v>64538629</v>
      </c>
      <c r="X433" s="195">
        <v>44347</v>
      </c>
      <c r="Y433" s="188" t="s">
        <v>7732</v>
      </c>
      <c r="Z433" s="187" t="s">
        <v>7733</v>
      </c>
      <c r="AA433" s="187" t="s">
        <v>7767</v>
      </c>
      <c r="AB433" s="11"/>
    </row>
    <row r="434" spans="1:28" ht="24.75" customHeight="1" x14ac:dyDescent="0.2">
      <c r="A434" s="183" t="s">
        <v>1501</v>
      </c>
      <c r="B434" s="184">
        <v>721694003</v>
      </c>
      <c r="C434" s="185" t="s">
        <v>78</v>
      </c>
      <c r="D434" s="185" t="s">
        <v>1502</v>
      </c>
      <c r="E434" s="185" t="s">
        <v>7426</v>
      </c>
      <c r="F434" s="185" t="s">
        <v>1503</v>
      </c>
      <c r="G434" s="185" t="s">
        <v>7427</v>
      </c>
      <c r="H434" s="185" t="s">
        <v>1870</v>
      </c>
      <c r="I434" s="185" t="s">
        <v>7428</v>
      </c>
      <c r="J434" s="185" t="s">
        <v>1504</v>
      </c>
      <c r="K434" s="185" t="s">
        <v>1505</v>
      </c>
      <c r="L434" s="185" t="s">
        <v>623</v>
      </c>
      <c r="M434" s="185" t="s">
        <v>202</v>
      </c>
      <c r="N434" s="186" t="s">
        <v>8570</v>
      </c>
      <c r="O434" s="185" t="s">
        <v>1506</v>
      </c>
      <c r="P434" s="187">
        <v>0</v>
      </c>
      <c r="Q434" s="185">
        <v>93401</v>
      </c>
      <c r="R434" s="185" t="s">
        <v>7429</v>
      </c>
      <c r="S434" s="188">
        <v>37970</v>
      </c>
      <c r="T434" s="185">
        <v>6915</v>
      </c>
      <c r="U434" s="185" t="s">
        <v>8571</v>
      </c>
      <c r="V434" s="191">
        <v>9924034</v>
      </c>
      <c r="W434" s="191">
        <v>49499143</v>
      </c>
      <c r="X434" s="195">
        <v>44347</v>
      </c>
      <c r="Y434" s="188" t="s">
        <v>7732</v>
      </c>
      <c r="Z434" s="187" t="s">
        <v>7733</v>
      </c>
      <c r="AA434" s="187" t="s">
        <v>7892</v>
      </c>
      <c r="AB434" s="11"/>
    </row>
    <row r="435" spans="1:28" ht="24.75" customHeight="1" x14ac:dyDescent="0.2">
      <c r="A435" s="183" t="s">
        <v>1501</v>
      </c>
      <c r="B435" s="184">
        <v>721694003</v>
      </c>
      <c r="C435" s="185" t="s">
        <v>78</v>
      </c>
      <c r="D435" s="185" t="s">
        <v>1502</v>
      </c>
      <c r="E435" s="185" t="s">
        <v>7426</v>
      </c>
      <c r="F435" s="185" t="s">
        <v>1503</v>
      </c>
      <c r="G435" s="185" t="s">
        <v>7427</v>
      </c>
      <c r="H435" s="185" t="s">
        <v>1870</v>
      </c>
      <c r="I435" s="185" t="s">
        <v>7428</v>
      </c>
      <c r="J435" s="185" t="s">
        <v>1504</v>
      </c>
      <c r="K435" s="185" t="s">
        <v>1505</v>
      </c>
      <c r="L435" s="185" t="s">
        <v>623</v>
      </c>
      <c r="M435" s="185" t="s">
        <v>202</v>
      </c>
      <c r="N435" s="186" t="s">
        <v>8570</v>
      </c>
      <c r="O435" s="185" t="s">
        <v>1506</v>
      </c>
      <c r="P435" s="187">
        <v>0</v>
      </c>
      <c r="Q435" s="185">
        <v>93401</v>
      </c>
      <c r="R435" s="185" t="s">
        <v>7429</v>
      </c>
      <c r="S435" s="188">
        <v>37970</v>
      </c>
      <c r="T435" s="185">
        <v>6915</v>
      </c>
      <c r="U435" s="185" t="s">
        <v>8571</v>
      </c>
      <c r="V435" s="191">
        <v>0</v>
      </c>
      <c r="W435" s="191">
        <v>93666657</v>
      </c>
      <c r="X435" s="195">
        <v>44347</v>
      </c>
      <c r="Y435" s="188" t="s">
        <v>7732</v>
      </c>
      <c r="Z435" s="187" t="s">
        <v>7733</v>
      </c>
      <c r="AA435" s="187" t="s">
        <v>184</v>
      </c>
      <c r="AB435" s="11"/>
    </row>
    <row r="436" spans="1:28" ht="24.75" customHeight="1" x14ac:dyDescent="0.2">
      <c r="A436" s="183" t="s">
        <v>1501</v>
      </c>
      <c r="B436" s="184">
        <v>721694003</v>
      </c>
      <c r="C436" s="185" t="s">
        <v>78</v>
      </c>
      <c r="D436" s="185" t="s">
        <v>1502</v>
      </c>
      <c r="E436" s="185" t="s">
        <v>7426</v>
      </c>
      <c r="F436" s="185" t="s">
        <v>1503</v>
      </c>
      <c r="G436" s="185" t="s">
        <v>7427</v>
      </c>
      <c r="H436" s="185" t="s">
        <v>1870</v>
      </c>
      <c r="I436" s="185" t="s">
        <v>7428</v>
      </c>
      <c r="J436" s="185" t="s">
        <v>1504</v>
      </c>
      <c r="K436" s="185" t="s">
        <v>1505</v>
      </c>
      <c r="L436" s="185" t="s">
        <v>623</v>
      </c>
      <c r="M436" s="185" t="s">
        <v>202</v>
      </c>
      <c r="N436" s="186" t="s">
        <v>8570</v>
      </c>
      <c r="O436" s="185" t="s">
        <v>1506</v>
      </c>
      <c r="P436" s="187">
        <v>0</v>
      </c>
      <c r="Q436" s="185">
        <v>93401</v>
      </c>
      <c r="R436" s="185" t="s">
        <v>7429</v>
      </c>
      <c r="S436" s="188">
        <v>37970</v>
      </c>
      <c r="T436" s="185">
        <v>6915</v>
      </c>
      <c r="U436" s="185" t="s">
        <v>8571</v>
      </c>
      <c r="V436" s="191">
        <v>44362694</v>
      </c>
      <c r="W436" s="191">
        <v>187947443</v>
      </c>
      <c r="X436" s="195">
        <v>44347</v>
      </c>
      <c r="Y436" s="188" t="s">
        <v>7732</v>
      </c>
      <c r="Z436" s="187" t="s">
        <v>7733</v>
      </c>
      <c r="AA436" s="187" t="s">
        <v>7770</v>
      </c>
      <c r="AB436" s="11"/>
    </row>
    <row r="437" spans="1:28" ht="24.75" customHeight="1" x14ac:dyDescent="0.2">
      <c r="A437" s="183" t="s">
        <v>1501</v>
      </c>
      <c r="B437" s="184">
        <v>721694003</v>
      </c>
      <c r="C437" s="185" t="s">
        <v>78</v>
      </c>
      <c r="D437" s="185" t="s">
        <v>1502</v>
      </c>
      <c r="E437" s="185" t="s">
        <v>7426</v>
      </c>
      <c r="F437" s="185" t="s">
        <v>1503</v>
      </c>
      <c r="G437" s="185" t="s">
        <v>7427</v>
      </c>
      <c r="H437" s="185" t="s">
        <v>1870</v>
      </c>
      <c r="I437" s="185" t="s">
        <v>7428</v>
      </c>
      <c r="J437" s="185" t="s">
        <v>1504</v>
      </c>
      <c r="K437" s="185" t="s">
        <v>1505</v>
      </c>
      <c r="L437" s="185" t="s">
        <v>623</v>
      </c>
      <c r="M437" s="185" t="s">
        <v>202</v>
      </c>
      <c r="N437" s="186" t="s">
        <v>8570</v>
      </c>
      <c r="O437" s="185" t="s">
        <v>1506</v>
      </c>
      <c r="P437" s="187">
        <v>0</v>
      </c>
      <c r="Q437" s="185">
        <v>93401</v>
      </c>
      <c r="R437" s="185" t="s">
        <v>7429</v>
      </c>
      <c r="S437" s="188">
        <v>37970</v>
      </c>
      <c r="T437" s="185">
        <v>6915</v>
      </c>
      <c r="U437" s="185" t="s">
        <v>8571</v>
      </c>
      <c r="V437" s="191">
        <v>8016600</v>
      </c>
      <c r="W437" s="191">
        <v>38960676</v>
      </c>
      <c r="X437" s="195">
        <v>44347</v>
      </c>
      <c r="Y437" s="188" t="s">
        <v>7732</v>
      </c>
      <c r="Z437" s="187" t="s">
        <v>7733</v>
      </c>
      <c r="AA437" s="187" t="s">
        <v>7847</v>
      </c>
      <c r="AB437" s="11"/>
    </row>
    <row r="438" spans="1:28" ht="24.75" customHeight="1" x14ac:dyDescent="0.2">
      <c r="A438" s="183" t="s">
        <v>1501</v>
      </c>
      <c r="B438" s="184">
        <v>721694003</v>
      </c>
      <c r="C438" s="185" t="s">
        <v>78</v>
      </c>
      <c r="D438" s="185" t="s">
        <v>1502</v>
      </c>
      <c r="E438" s="185" t="s">
        <v>7426</v>
      </c>
      <c r="F438" s="185" t="s">
        <v>1503</v>
      </c>
      <c r="G438" s="185" t="s">
        <v>7427</v>
      </c>
      <c r="H438" s="185" t="s">
        <v>1870</v>
      </c>
      <c r="I438" s="185" t="s">
        <v>7428</v>
      </c>
      <c r="J438" s="185" t="s">
        <v>1504</v>
      </c>
      <c r="K438" s="185" t="s">
        <v>1505</v>
      </c>
      <c r="L438" s="185" t="s">
        <v>623</v>
      </c>
      <c r="M438" s="185" t="s">
        <v>202</v>
      </c>
      <c r="N438" s="186" t="s">
        <v>8570</v>
      </c>
      <c r="O438" s="185" t="s">
        <v>1506</v>
      </c>
      <c r="P438" s="187">
        <v>0</v>
      </c>
      <c r="Q438" s="185">
        <v>93401</v>
      </c>
      <c r="R438" s="185" t="s">
        <v>7429</v>
      </c>
      <c r="S438" s="188">
        <v>37970</v>
      </c>
      <c r="T438" s="185">
        <v>6915</v>
      </c>
      <c r="U438" s="185" t="s">
        <v>8571</v>
      </c>
      <c r="V438" s="191">
        <v>9870038</v>
      </c>
      <c r="W438" s="191">
        <v>47522404</v>
      </c>
      <c r="X438" s="195">
        <v>44347</v>
      </c>
      <c r="Y438" s="188" t="s">
        <v>7732</v>
      </c>
      <c r="Z438" s="187" t="s">
        <v>7733</v>
      </c>
      <c r="AA438" s="187" t="s">
        <v>7893</v>
      </c>
      <c r="AB438" s="11"/>
    </row>
    <row r="439" spans="1:28" ht="24.75" customHeight="1" x14ac:dyDescent="0.2">
      <c r="A439" s="183" t="s">
        <v>1501</v>
      </c>
      <c r="B439" s="184">
        <v>721694003</v>
      </c>
      <c r="C439" s="185" t="s">
        <v>78</v>
      </c>
      <c r="D439" s="185" t="s">
        <v>1502</v>
      </c>
      <c r="E439" s="185" t="s">
        <v>7426</v>
      </c>
      <c r="F439" s="185" t="s">
        <v>1503</v>
      </c>
      <c r="G439" s="185" t="s">
        <v>7427</v>
      </c>
      <c r="H439" s="185" t="s">
        <v>1870</v>
      </c>
      <c r="I439" s="185" t="s">
        <v>7428</v>
      </c>
      <c r="J439" s="185" t="s">
        <v>1504</v>
      </c>
      <c r="K439" s="185" t="s">
        <v>1505</v>
      </c>
      <c r="L439" s="185" t="s">
        <v>623</v>
      </c>
      <c r="M439" s="185" t="s">
        <v>202</v>
      </c>
      <c r="N439" s="186" t="s">
        <v>8570</v>
      </c>
      <c r="O439" s="185" t="s">
        <v>1506</v>
      </c>
      <c r="P439" s="187">
        <v>0</v>
      </c>
      <c r="Q439" s="185">
        <v>93401</v>
      </c>
      <c r="R439" s="185" t="s">
        <v>7429</v>
      </c>
      <c r="S439" s="188">
        <v>37970</v>
      </c>
      <c r="T439" s="185">
        <v>6915</v>
      </c>
      <c r="U439" s="185" t="s">
        <v>8571</v>
      </c>
      <c r="V439" s="191">
        <v>4468608</v>
      </c>
      <c r="W439" s="191">
        <v>23137459</v>
      </c>
      <c r="X439" s="195">
        <v>44347</v>
      </c>
      <c r="Y439" s="188" t="s">
        <v>7732</v>
      </c>
      <c r="Z439" s="187" t="s">
        <v>7733</v>
      </c>
      <c r="AA439" s="187" t="s">
        <v>7894</v>
      </c>
      <c r="AB439" s="11"/>
    </row>
    <row r="440" spans="1:28" ht="24.75" customHeight="1" x14ac:dyDescent="0.2">
      <c r="A440" s="183" t="s">
        <v>1501</v>
      </c>
      <c r="B440" s="184">
        <v>721694003</v>
      </c>
      <c r="C440" s="185" t="s">
        <v>78</v>
      </c>
      <c r="D440" s="185" t="s">
        <v>1502</v>
      </c>
      <c r="E440" s="185" t="s">
        <v>7426</v>
      </c>
      <c r="F440" s="185" t="s">
        <v>1503</v>
      </c>
      <c r="G440" s="185" t="s">
        <v>7427</v>
      </c>
      <c r="H440" s="185" t="s">
        <v>1870</v>
      </c>
      <c r="I440" s="185" t="s">
        <v>7428</v>
      </c>
      <c r="J440" s="185" t="s">
        <v>1504</v>
      </c>
      <c r="K440" s="185" t="s">
        <v>1505</v>
      </c>
      <c r="L440" s="185" t="s">
        <v>623</v>
      </c>
      <c r="M440" s="185" t="s">
        <v>202</v>
      </c>
      <c r="N440" s="186" t="s">
        <v>8570</v>
      </c>
      <c r="O440" s="185" t="s">
        <v>1506</v>
      </c>
      <c r="P440" s="187">
        <v>0</v>
      </c>
      <c r="Q440" s="185">
        <v>93401</v>
      </c>
      <c r="R440" s="185" t="s">
        <v>7429</v>
      </c>
      <c r="S440" s="188">
        <v>37970</v>
      </c>
      <c r="T440" s="185">
        <v>6915</v>
      </c>
      <c r="U440" s="185" t="s">
        <v>8571</v>
      </c>
      <c r="V440" s="191">
        <v>11674238</v>
      </c>
      <c r="W440" s="191">
        <v>51303591</v>
      </c>
      <c r="X440" s="195">
        <v>44347</v>
      </c>
      <c r="Y440" s="188" t="s">
        <v>7732</v>
      </c>
      <c r="Z440" s="187" t="s">
        <v>7733</v>
      </c>
      <c r="AA440" s="187" t="s">
        <v>7895</v>
      </c>
      <c r="AB440" s="11"/>
    </row>
    <row r="441" spans="1:28" ht="24.75" customHeight="1" x14ac:dyDescent="0.2">
      <c r="A441" s="183" t="s">
        <v>1501</v>
      </c>
      <c r="B441" s="184">
        <v>721694003</v>
      </c>
      <c r="C441" s="185" t="s">
        <v>78</v>
      </c>
      <c r="D441" s="185" t="s">
        <v>1502</v>
      </c>
      <c r="E441" s="185" t="s">
        <v>7426</v>
      </c>
      <c r="F441" s="185" t="s">
        <v>1503</v>
      </c>
      <c r="G441" s="185" t="s">
        <v>7427</v>
      </c>
      <c r="H441" s="185" t="s">
        <v>1870</v>
      </c>
      <c r="I441" s="185" t="s">
        <v>7428</v>
      </c>
      <c r="J441" s="185" t="s">
        <v>1504</v>
      </c>
      <c r="K441" s="185" t="s">
        <v>1505</v>
      </c>
      <c r="L441" s="185" t="s">
        <v>623</v>
      </c>
      <c r="M441" s="185" t="s">
        <v>202</v>
      </c>
      <c r="N441" s="186" t="s">
        <v>8570</v>
      </c>
      <c r="O441" s="185" t="s">
        <v>1506</v>
      </c>
      <c r="P441" s="187">
        <v>0</v>
      </c>
      <c r="Q441" s="185">
        <v>93401</v>
      </c>
      <c r="R441" s="185" t="s">
        <v>7429</v>
      </c>
      <c r="S441" s="188">
        <v>37970</v>
      </c>
      <c r="T441" s="185">
        <v>6915</v>
      </c>
      <c r="U441" s="185" t="s">
        <v>8571</v>
      </c>
      <c r="V441" s="191">
        <v>30889561</v>
      </c>
      <c r="W441" s="191">
        <v>90658121</v>
      </c>
      <c r="X441" s="195">
        <v>44347</v>
      </c>
      <c r="Y441" s="188" t="s">
        <v>7732</v>
      </c>
      <c r="Z441" s="187" t="s">
        <v>7733</v>
      </c>
      <c r="AA441" s="187" t="s">
        <v>7734</v>
      </c>
      <c r="AB441" s="11"/>
    </row>
    <row r="442" spans="1:28" ht="24.75" customHeight="1" x14ac:dyDescent="0.2">
      <c r="A442" s="183" t="s">
        <v>1501</v>
      </c>
      <c r="B442" s="184">
        <v>721694003</v>
      </c>
      <c r="C442" s="185" t="s">
        <v>78</v>
      </c>
      <c r="D442" s="185" t="s">
        <v>1502</v>
      </c>
      <c r="E442" s="185" t="s">
        <v>7426</v>
      </c>
      <c r="F442" s="185" t="s">
        <v>1503</v>
      </c>
      <c r="G442" s="185" t="s">
        <v>7427</v>
      </c>
      <c r="H442" s="185" t="s">
        <v>1870</v>
      </c>
      <c r="I442" s="185" t="s">
        <v>7428</v>
      </c>
      <c r="J442" s="185" t="s">
        <v>1504</v>
      </c>
      <c r="K442" s="185" t="s">
        <v>1505</v>
      </c>
      <c r="L442" s="185" t="s">
        <v>623</v>
      </c>
      <c r="M442" s="185" t="s">
        <v>202</v>
      </c>
      <c r="N442" s="186" t="s">
        <v>8570</v>
      </c>
      <c r="O442" s="185" t="s">
        <v>1506</v>
      </c>
      <c r="P442" s="187">
        <v>0</v>
      </c>
      <c r="Q442" s="185">
        <v>93401</v>
      </c>
      <c r="R442" s="185" t="s">
        <v>7429</v>
      </c>
      <c r="S442" s="188">
        <v>37970</v>
      </c>
      <c r="T442" s="185">
        <v>6915</v>
      </c>
      <c r="U442" s="185" t="s">
        <v>8571</v>
      </c>
      <c r="V442" s="191">
        <v>5818500</v>
      </c>
      <c r="W442" s="191">
        <v>30954420</v>
      </c>
      <c r="X442" s="195">
        <v>44347</v>
      </c>
      <c r="Y442" s="188" t="s">
        <v>7732</v>
      </c>
      <c r="Z442" s="187" t="s">
        <v>7733</v>
      </c>
      <c r="AA442" s="187" t="s">
        <v>7896</v>
      </c>
      <c r="AB442" s="11"/>
    </row>
    <row r="443" spans="1:28" ht="24.75" customHeight="1" x14ac:dyDescent="0.2">
      <c r="A443" s="183" t="s">
        <v>1501</v>
      </c>
      <c r="B443" s="184">
        <v>721694003</v>
      </c>
      <c r="C443" s="185" t="s">
        <v>78</v>
      </c>
      <c r="D443" s="185" t="s">
        <v>1502</v>
      </c>
      <c r="E443" s="185" t="s">
        <v>7426</v>
      </c>
      <c r="F443" s="185" t="s">
        <v>1503</v>
      </c>
      <c r="G443" s="185" t="s">
        <v>7427</v>
      </c>
      <c r="H443" s="185" t="s">
        <v>1870</v>
      </c>
      <c r="I443" s="185" t="s">
        <v>7428</v>
      </c>
      <c r="J443" s="185" t="s">
        <v>1504</v>
      </c>
      <c r="K443" s="185" t="s">
        <v>1505</v>
      </c>
      <c r="L443" s="185" t="s">
        <v>623</v>
      </c>
      <c r="M443" s="185" t="s">
        <v>202</v>
      </c>
      <c r="N443" s="186" t="s">
        <v>8570</v>
      </c>
      <c r="O443" s="185" t="s">
        <v>1506</v>
      </c>
      <c r="P443" s="187">
        <v>0</v>
      </c>
      <c r="Q443" s="185">
        <v>93401</v>
      </c>
      <c r="R443" s="185" t="s">
        <v>7429</v>
      </c>
      <c r="S443" s="188">
        <v>37970</v>
      </c>
      <c r="T443" s="185">
        <v>6915</v>
      </c>
      <c r="U443" s="185" t="s">
        <v>8571</v>
      </c>
      <c r="V443" s="191">
        <v>28936719</v>
      </c>
      <c r="W443" s="191">
        <v>100765455</v>
      </c>
      <c r="X443" s="195">
        <v>44347</v>
      </c>
      <c r="Y443" s="188" t="s">
        <v>7732</v>
      </c>
      <c r="Z443" s="187" t="s">
        <v>7733</v>
      </c>
      <c r="AA443" s="187" t="s">
        <v>7758</v>
      </c>
      <c r="AB443" s="11"/>
    </row>
    <row r="444" spans="1:28" ht="24.75" customHeight="1" x14ac:dyDescent="0.2">
      <c r="A444" s="183" t="s">
        <v>1501</v>
      </c>
      <c r="B444" s="184">
        <v>721694003</v>
      </c>
      <c r="C444" s="185" t="s">
        <v>78</v>
      </c>
      <c r="D444" s="185" t="s">
        <v>1502</v>
      </c>
      <c r="E444" s="185" t="s">
        <v>7426</v>
      </c>
      <c r="F444" s="185" t="s">
        <v>1503</v>
      </c>
      <c r="G444" s="185" t="s">
        <v>7427</v>
      </c>
      <c r="H444" s="185" t="s">
        <v>1870</v>
      </c>
      <c r="I444" s="185" t="s">
        <v>7428</v>
      </c>
      <c r="J444" s="185" t="s">
        <v>1504</v>
      </c>
      <c r="K444" s="185" t="s">
        <v>1505</v>
      </c>
      <c r="L444" s="185" t="s">
        <v>623</v>
      </c>
      <c r="M444" s="185" t="s">
        <v>202</v>
      </c>
      <c r="N444" s="186" t="s">
        <v>8570</v>
      </c>
      <c r="O444" s="185" t="s">
        <v>1506</v>
      </c>
      <c r="P444" s="187">
        <v>0</v>
      </c>
      <c r="Q444" s="185">
        <v>93401</v>
      </c>
      <c r="R444" s="185" t="s">
        <v>7429</v>
      </c>
      <c r="S444" s="188">
        <v>37970</v>
      </c>
      <c r="T444" s="185">
        <v>6915</v>
      </c>
      <c r="U444" s="185" t="s">
        <v>8571</v>
      </c>
      <c r="V444" s="191">
        <v>99219236</v>
      </c>
      <c r="W444" s="191">
        <v>333431158</v>
      </c>
      <c r="X444" s="195">
        <v>44347</v>
      </c>
      <c r="Y444" s="188" t="s">
        <v>7732</v>
      </c>
      <c r="Z444" s="187" t="s">
        <v>7733</v>
      </c>
      <c r="AA444" s="187" t="s">
        <v>7781</v>
      </c>
      <c r="AB444" s="11"/>
    </row>
    <row r="445" spans="1:28" ht="24.75" customHeight="1" x14ac:dyDescent="0.2">
      <c r="A445" s="183" t="s">
        <v>1501</v>
      </c>
      <c r="B445" s="184">
        <v>721694003</v>
      </c>
      <c r="C445" s="185" t="s">
        <v>78</v>
      </c>
      <c r="D445" s="185" t="s">
        <v>1502</v>
      </c>
      <c r="E445" s="185" t="s">
        <v>7426</v>
      </c>
      <c r="F445" s="185" t="s">
        <v>1503</v>
      </c>
      <c r="G445" s="185" t="s">
        <v>7427</v>
      </c>
      <c r="H445" s="185" t="s">
        <v>1870</v>
      </c>
      <c r="I445" s="185" t="s">
        <v>7428</v>
      </c>
      <c r="J445" s="185" t="s">
        <v>1504</v>
      </c>
      <c r="K445" s="185" t="s">
        <v>1505</v>
      </c>
      <c r="L445" s="185" t="s">
        <v>623</v>
      </c>
      <c r="M445" s="185" t="s">
        <v>202</v>
      </c>
      <c r="N445" s="186" t="s">
        <v>8570</v>
      </c>
      <c r="O445" s="185" t="s">
        <v>1506</v>
      </c>
      <c r="P445" s="187">
        <v>0</v>
      </c>
      <c r="Q445" s="185">
        <v>93401</v>
      </c>
      <c r="R445" s="185" t="s">
        <v>7429</v>
      </c>
      <c r="S445" s="188">
        <v>37970</v>
      </c>
      <c r="T445" s="185">
        <v>6915</v>
      </c>
      <c r="U445" s="185" t="s">
        <v>8571</v>
      </c>
      <c r="V445" s="191">
        <v>7535604</v>
      </c>
      <c r="W445" s="191">
        <v>37036692</v>
      </c>
      <c r="X445" s="195">
        <v>44347</v>
      </c>
      <c r="Y445" s="188" t="s">
        <v>7732</v>
      </c>
      <c r="Z445" s="187" t="s">
        <v>7733</v>
      </c>
      <c r="AA445" s="187" t="s">
        <v>7784</v>
      </c>
      <c r="AB445" s="11"/>
    </row>
    <row r="446" spans="1:28" ht="24.75" customHeight="1" x14ac:dyDescent="0.2">
      <c r="A446" s="183" t="s">
        <v>1501</v>
      </c>
      <c r="B446" s="184">
        <v>721694003</v>
      </c>
      <c r="C446" s="185" t="s">
        <v>78</v>
      </c>
      <c r="D446" s="185" t="s">
        <v>1502</v>
      </c>
      <c r="E446" s="185" t="s">
        <v>7426</v>
      </c>
      <c r="F446" s="185" t="s">
        <v>1503</v>
      </c>
      <c r="G446" s="185" t="s">
        <v>7427</v>
      </c>
      <c r="H446" s="185" t="s">
        <v>1870</v>
      </c>
      <c r="I446" s="185" t="s">
        <v>7428</v>
      </c>
      <c r="J446" s="185" t="s">
        <v>1504</v>
      </c>
      <c r="K446" s="185" t="s">
        <v>1505</v>
      </c>
      <c r="L446" s="185" t="s">
        <v>623</v>
      </c>
      <c r="M446" s="185" t="s">
        <v>202</v>
      </c>
      <c r="N446" s="186" t="s">
        <v>8570</v>
      </c>
      <c r="O446" s="185" t="s">
        <v>1506</v>
      </c>
      <c r="P446" s="187">
        <v>0</v>
      </c>
      <c r="Q446" s="185">
        <v>93401</v>
      </c>
      <c r="R446" s="185" t="s">
        <v>7429</v>
      </c>
      <c r="S446" s="188">
        <v>37970</v>
      </c>
      <c r="T446" s="185">
        <v>6915</v>
      </c>
      <c r="U446" s="185" t="s">
        <v>8571</v>
      </c>
      <c r="V446" s="191">
        <v>7758000</v>
      </c>
      <c r="W446" s="191">
        <v>38945160</v>
      </c>
      <c r="X446" s="195">
        <v>44347</v>
      </c>
      <c r="Y446" s="188" t="s">
        <v>7732</v>
      </c>
      <c r="Z446" s="187" t="s">
        <v>7733</v>
      </c>
      <c r="AA446" s="187" t="s">
        <v>7786</v>
      </c>
      <c r="AB446" s="11"/>
    </row>
    <row r="447" spans="1:28" ht="24.75" customHeight="1" x14ac:dyDescent="0.2">
      <c r="A447" s="183" t="s">
        <v>1501</v>
      </c>
      <c r="B447" s="184">
        <v>721694003</v>
      </c>
      <c r="C447" s="185" t="s">
        <v>78</v>
      </c>
      <c r="D447" s="185" t="s">
        <v>1502</v>
      </c>
      <c r="E447" s="185" t="s">
        <v>7426</v>
      </c>
      <c r="F447" s="185" t="s">
        <v>1503</v>
      </c>
      <c r="G447" s="185" t="s">
        <v>7427</v>
      </c>
      <c r="H447" s="185" t="s">
        <v>1870</v>
      </c>
      <c r="I447" s="185" t="s">
        <v>7428</v>
      </c>
      <c r="J447" s="185" t="s">
        <v>1504</v>
      </c>
      <c r="K447" s="185" t="s">
        <v>1505</v>
      </c>
      <c r="L447" s="185" t="s">
        <v>623</v>
      </c>
      <c r="M447" s="185" t="s">
        <v>202</v>
      </c>
      <c r="N447" s="186" t="s">
        <v>8570</v>
      </c>
      <c r="O447" s="185" t="s">
        <v>1506</v>
      </c>
      <c r="P447" s="187">
        <v>0</v>
      </c>
      <c r="Q447" s="185">
        <v>93401</v>
      </c>
      <c r="R447" s="185" t="s">
        <v>7429</v>
      </c>
      <c r="S447" s="188">
        <v>37970</v>
      </c>
      <c r="T447" s="185">
        <v>6915</v>
      </c>
      <c r="U447" s="185" t="s">
        <v>8571</v>
      </c>
      <c r="V447" s="191">
        <v>6749460</v>
      </c>
      <c r="W447" s="191">
        <v>32118120</v>
      </c>
      <c r="X447" s="195">
        <v>44347</v>
      </c>
      <c r="Y447" s="188" t="s">
        <v>7732</v>
      </c>
      <c r="Z447" s="187" t="s">
        <v>7733</v>
      </c>
      <c r="AA447" s="187" t="s">
        <v>7740</v>
      </c>
      <c r="AB447" s="11"/>
    </row>
    <row r="448" spans="1:28" ht="24.75" customHeight="1" x14ac:dyDescent="0.2">
      <c r="A448" s="183" t="s">
        <v>1501</v>
      </c>
      <c r="B448" s="184">
        <v>721694003</v>
      </c>
      <c r="C448" s="185" t="s">
        <v>78</v>
      </c>
      <c r="D448" s="185" t="s">
        <v>1502</v>
      </c>
      <c r="E448" s="185" t="s">
        <v>7426</v>
      </c>
      <c r="F448" s="185" t="s">
        <v>1503</v>
      </c>
      <c r="G448" s="185" t="s">
        <v>7427</v>
      </c>
      <c r="H448" s="185" t="s">
        <v>1870</v>
      </c>
      <c r="I448" s="185" t="s">
        <v>7428</v>
      </c>
      <c r="J448" s="185" t="s">
        <v>1504</v>
      </c>
      <c r="K448" s="185" t="s">
        <v>1505</v>
      </c>
      <c r="L448" s="185" t="s">
        <v>623</v>
      </c>
      <c r="M448" s="185" t="s">
        <v>202</v>
      </c>
      <c r="N448" s="186" t="s">
        <v>8570</v>
      </c>
      <c r="O448" s="185" t="s">
        <v>1506</v>
      </c>
      <c r="P448" s="187">
        <v>0</v>
      </c>
      <c r="Q448" s="185">
        <v>93401</v>
      </c>
      <c r="R448" s="185" t="s">
        <v>7429</v>
      </c>
      <c r="S448" s="188">
        <v>37970</v>
      </c>
      <c r="T448" s="185">
        <v>6915</v>
      </c>
      <c r="U448" s="185" t="s">
        <v>8571</v>
      </c>
      <c r="V448" s="191">
        <v>3090443</v>
      </c>
      <c r="W448" s="191">
        <v>80173759</v>
      </c>
      <c r="X448" s="195">
        <v>44347</v>
      </c>
      <c r="Y448" s="188" t="s">
        <v>7732</v>
      </c>
      <c r="Z448" s="187" t="s">
        <v>7733</v>
      </c>
      <c r="AA448" s="187" t="s">
        <v>7752</v>
      </c>
      <c r="AB448" s="11"/>
    </row>
    <row r="449" spans="1:28" ht="24.75" customHeight="1" x14ac:dyDescent="0.2">
      <c r="A449" s="183" t="s">
        <v>1501</v>
      </c>
      <c r="B449" s="184">
        <v>721694003</v>
      </c>
      <c r="C449" s="185" t="s">
        <v>78</v>
      </c>
      <c r="D449" s="185" t="s">
        <v>1502</v>
      </c>
      <c r="E449" s="185" t="s">
        <v>7426</v>
      </c>
      <c r="F449" s="185" t="s">
        <v>1503</v>
      </c>
      <c r="G449" s="185" t="s">
        <v>7427</v>
      </c>
      <c r="H449" s="185" t="s">
        <v>1870</v>
      </c>
      <c r="I449" s="185" t="s">
        <v>7428</v>
      </c>
      <c r="J449" s="185" t="s">
        <v>1504</v>
      </c>
      <c r="K449" s="185" t="s">
        <v>1505</v>
      </c>
      <c r="L449" s="185" t="s">
        <v>623</v>
      </c>
      <c r="M449" s="185" t="s">
        <v>202</v>
      </c>
      <c r="N449" s="186" t="s">
        <v>8570</v>
      </c>
      <c r="O449" s="185" t="s">
        <v>1506</v>
      </c>
      <c r="P449" s="187">
        <v>0</v>
      </c>
      <c r="Q449" s="185">
        <v>93401</v>
      </c>
      <c r="R449" s="185" t="s">
        <v>7429</v>
      </c>
      <c r="S449" s="188">
        <v>37970</v>
      </c>
      <c r="T449" s="185">
        <v>6915</v>
      </c>
      <c r="U449" s="185" t="s">
        <v>8571</v>
      </c>
      <c r="V449" s="191">
        <v>17807788</v>
      </c>
      <c r="W449" s="191">
        <v>118953022</v>
      </c>
      <c r="X449" s="195">
        <v>44347</v>
      </c>
      <c r="Y449" s="188" t="s">
        <v>7732</v>
      </c>
      <c r="Z449" s="187" t="s">
        <v>7733</v>
      </c>
      <c r="AA449" s="187" t="s">
        <v>7897</v>
      </c>
      <c r="AB449" s="11"/>
    </row>
    <row r="450" spans="1:28" ht="24.75" customHeight="1" x14ac:dyDescent="0.2">
      <c r="A450" s="183" t="s">
        <v>1501</v>
      </c>
      <c r="B450" s="184">
        <v>721694003</v>
      </c>
      <c r="C450" s="185" t="s">
        <v>78</v>
      </c>
      <c r="D450" s="185" t="s">
        <v>1502</v>
      </c>
      <c r="E450" s="185" t="s">
        <v>7426</v>
      </c>
      <c r="F450" s="185" t="s">
        <v>1503</v>
      </c>
      <c r="G450" s="185" t="s">
        <v>7427</v>
      </c>
      <c r="H450" s="185" t="s">
        <v>1870</v>
      </c>
      <c r="I450" s="185" t="s">
        <v>7428</v>
      </c>
      <c r="J450" s="185" t="s">
        <v>1504</v>
      </c>
      <c r="K450" s="185" t="s">
        <v>1505</v>
      </c>
      <c r="L450" s="185" t="s">
        <v>623</v>
      </c>
      <c r="M450" s="185" t="s">
        <v>202</v>
      </c>
      <c r="N450" s="186" t="s">
        <v>8570</v>
      </c>
      <c r="O450" s="185" t="s">
        <v>1506</v>
      </c>
      <c r="P450" s="187">
        <v>0</v>
      </c>
      <c r="Q450" s="185">
        <v>93401</v>
      </c>
      <c r="R450" s="185" t="s">
        <v>7429</v>
      </c>
      <c r="S450" s="188">
        <v>37970</v>
      </c>
      <c r="T450" s="185">
        <v>6915</v>
      </c>
      <c r="U450" s="185" t="s">
        <v>8571</v>
      </c>
      <c r="V450" s="191">
        <v>2859863</v>
      </c>
      <c r="W450" s="191">
        <v>16025810</v>
      </c>
      <c r="X450" s="195">
        <v>44347</v>
      </c>
      <c r="Y450" s="188" t="s">
        <v>7732</v>
      </c>
      <c r="Z450" s="187" t="s">
        <v>7733</v>
      </c>
      <c r="AA450" s="187" t="s">
        <v>7791</v>
      </c>
      <c r="AB450" s="11"/>
    </row>
    <row r="451" spans="1:28" ht="24.75" customHeight="1" x14ac:dyDescent="0.2">
      <c r="A451" s="183" t="s">
        <v>1501</v>
      </c>
      <c r="B451" s="184">
        <v>721694003</v>
      </c>
      <c r="C451" s="185" t="s">
        <v>78</v>
      </c>
      <c r="D451" s="185" t="s">
        <v>1502</v>
      </c>
      <c r="E451" s="185" t="s">
        <v>7426</v>
      </c>
      <c r="F451" s="185" t="s">
        <v>1503</v>
      </c>
      <c r="G451" s="185" t="s">
        <v>7427</v>
      </c>
      <c r="H451" s="185" t="s">
        <v>1870</v>
      </c>
      <c r="I451" s="185" t="s">
        <v>7428</v>
      </c>
      <c r="J451" s="185" t="s">
        <v>1504</v>
      </c>
      <c r="K451" s="185" t="s">
        <v>1505</v>
      </c>
      <c r="L451" s="185" t="s">
        <v>623</v>
      </c>
      <c r="M451" s="185" t="s">
        <v>202</v>
      </c>
      <c r="N451" s="186" t="s">
        <v>8570</v>
      </c>
      <c r="O451" s="185" t="s">
        <v>1506</v>
      </c>
      <c r="P451" s="187">
        <v>0</v>
      </c>
      <c r="Q451" s="185">
        <v>93401</v>
      </c>
      <c r="R451" s="185" t="s">
        <v>7429</v>
      </c>
      <c r="S451" s="188">
        <v>37970</v>
      </c>
      <c r="T451" s="185">
        <v>6915</v>
      </c>
      <c r="U451" s="185" t="s">
        <v>8571</v>
      </c>
      <c r="V451" s="191">
        <v>46046316</v>
      </c>
      <c r="W451" s="191">
        <v>194099988</v>
      </c>
      <c r="X451" s="195">
        <v>44347</v>
      </c>
      <c r="Y451" s="188" t="s">
        <v>7732</v>
      </c>
      <c r="Z451" s="187" t="s">
        <v>7733</v>
      </c>
      <c r="AA451" s="187" t="s">
        <v>7741</v>
      </c>
      <c r="AB451" s="11"/>
    </row>
    <row r="452" spans="1:28" ht="24.75" customHeight="1" x14ac:dyDescent="0.2">
      <c r="A452" s="183" t="s">
        <v>1501</v>
      </c>
      <c r="B452" s="184">
        <v>721694003</v>
      </c>
      <c r="C452" s="185" t="s">
        <v>78</v>
      </c>
      <c r="D452" s="185" t="s">
        <v>1502</v>
      </c>
      <c r="E452" s="185" t="s">
        <v>7426</v>
      </c>
      <c r="F452" s="185" t="s">
        <v>1503</v>
      </c>
      <c r="G452" s="185" t="s">
        <v>7427</v>
      </c>
      <c r="H452" s="185" t="s">
        <v>1870</v>
      </c>
      <c r="I452" s="185" t="s">
        <v>7428</v>
      </c>
      <c r="J452" s="185" t="s">
        <v>1504</v>
      </c>
      <c r="K452" s="185" t="s">
        <v>1505</v>
      </c>
      <c r="L452" s="185" t="s">
        <v>623</v>
      </c>
      <c r="M452" s="185" t="s">
        <v>202</v>
      </c>
      <c r="N452" s="186" t="s">
        <v>8570</v>
      </c>
      <c r="O452" s="185" t="s">
        <v>1506</v>
      </c>
      <c r="P452" s="187">
        <v>0</v>
      </c>
      <c r="Q452" s="185">
        <v>93401</v>
      </c>
      <c r="R452" s="185" t="s">
        <v>7429</v>
      </c>
      <c r="S452" s="188">
        <v>37970</v>
      </c>
      <c r="T452" s="185">
        <v>6915</v>
      </c>
      <c r="U452" s="185" t="s">
        <v>8571</v>
      </c>
      <c r="V452" s="191">
        <v>22767144</v>
      </c>
      <c r="W452" s="191">
        <v>74073384</v>
      </c>
      <c r="X452" s="195">
        <v>44347</v>
      </c>
      <c r="Y452" s="188" t="s">
        <v>7732</v>
      </c>
      <c r="Z452" s="187" t="s">
        <v>7733</v>
      </c>
      <c r="AA452" s="187" t="s">
        <v>7792</v>
      </c>
      <c r="AB452" s="11"/>
    </row>
    <row r="453" spans="1:28" ht="24.75" customHeight="1" x14ac:dyDescent="0.2">
      <c r="A453" s="183" t="s">
        <v>1501</v>
      </c>
      <c r="B453" s="184">
        <v>721694003</v>
      </c>
      <c r="C453" s="185" t="s">
        <v>78</v>
      </c>
      <c r="D453" s="185" t="s">
        <v>1502</v>
      </c>
      <c r="E453" s="185" t="s">
        <v>7426</v>
      </c>
      <c r="F453" s="185" t="s">
        <v>1503</v>
      </c>
      <c r="G453" s="185" t="s">
        <v>7427</v>
      </c>
      <c r="H453" s="185" t="s">
        <v>1870</v>
      </c>
      <c r="I453" s="185" t="s">
        <v>7428</v>
      </c>
      <c r="J453" s="185" t="s">
        <v>1504</v>
      </c>
      <c r="K453" s="185" t="s">
        <v>1505</v>
      </c>
      <c r="L453" s="185" t="s">
        <v>623</v>
      </c>
      <c r="M453" s="185" t="s">
        <v>202</v>
      </c>
      <c r="N453" s="186" t="s">
        <v>8570</v>
      </c>
      <c r="O453" s="185" t="s">
        <v>1506</v>
      </c>
      <c r="P453" s="187">
        <v>0</v>
      </c>
      <c r="Q453" s="185">
        <v>93401</v>
      </c>
      <c r="R453" s="185" t="s">
        <v>7429</v>
      </c>
      <c r="S453" s="188">
        <v>37970</v>
      </c>
      <c r="T453" s="185">
        <v>6915</v>
      </c>
      <c r="U453" s="185" t="s">
        <v>8571</v>
      </c>
      <c r="V453" s="191">
        <v>55154208</v>
      </c>
      <c r="W453" s="191">
        <v>154720380</v>
      </c>
      <c r="X453" s="195">
        <v>44347</v>
      </c>
      <c r="Y453" s="188" t="s">
        <v>7732</v>
      </c>
      <c r="Z453" s="187" t="s">
        <v>7733</v>
      </c>
      <c r="AA453" s="187" t="s">
        <v>7742</v>
      </c>
      <c r="AB453" s="11"/>
    </row>
    <row r="454" spans="1:28" ht="24.75" customHeight="1" x14ac:dyDescent="0.2">
      <c r="A454" s="183" t="s">
        <v>900</v>
      </c>
      <c r="B454" s="184">
        <v>725129009</v>
      </c>
      <c r="C454" s="185" t="s">
        <v>78</v>
      </c>
      <c r="D454" s="185" t="s">
        <v>901</v>
      </c>
      <c r="E454" s="185" t="s">
        <v>7430</v>
      </c>
      <c r="F454" s="185" t="s">
        <v>902</v>
      </c>
      <c r="G454" s="185" t="s">
        <v>7431</v>
      </c>
      <c r="H454" s="185" t="s">
        <v>132</v>
      </c>
      <c r="I454" s="185" t="s">
        <v>6666</v>
      </c>
      <c r="J454" s="185" t="s">
        <v>903</v>
      </c>
      <c r="K454" s="185" t="s">
        <v>904</v>
      </c>
      <c r="L454" s="185" t="s">
        <v>6110</v>
      </c>
      <c r="M454" s="185" t="s">
        <v>631</v>
      </c>
      <c r="N454" s="186" t="s">
        <v>6185</v>
      </c>
      <c r="O454" s="185" t="s">
        <v>6186</v>
      </c>
      <c r="P454" s="187">
        <v>0</v>
      </c>
      <c r="Q454" s="185" t="s">
        <v>414</v>
      </c>
      <c r="R454" s="185" t="s">
        <v>7432</v>
      </c>
      <c r="S454" s="188">
        <v>37970</v>
      </c>
      <c r="T454" s="185">
        <v>6926</v>
      </c>
      <c r="U454" s="185"/>
      <c r="V454" s="191">
        <v>5220272</v>
      </c>
      <c r="W454" s="191">
        <v>26027228</v>
      </c>
      <c r="X454" s="195">
        <v>44347</v>
      </c>
      <c r="Y454" s="188" t="s">
        <v>7732</v>
      </c>
      <c r="Z454" s="187" t="s">
        <v>7733</v>
      </c>
      <c r="AA454" s="187" t="s">
        <v>7846</v>
      </c>
      <c r="AB454" s="11"/>
    </row>
    <row r="455" spans="1:28" ht="24.75" customHeight="1" x14ac:dyDescent="0.2">
      <c r="A455" s="183" t="s">
        <v>900</v>
      </c>
      <c r="B455" s="184">
        <v>725129009</v>
      </c>
      <c r="C455" s="185" t="s">
        <v>78</v>
      </c>
      <c r="D455" s="185" t="s">
        <v>901</v>
      </c>
      <c r="E455" s="185" t="s">
        <v>7430</v>
      </c>
      <c r="F455" s="185" t="s">
        <v>902</v>
      </c>
      <c r="G455" s="185" t="s">
        <v>7431</v>
      </c>
      <c r="H455" s="185" t="s">
        <v>132</v>
      </c>
      <c r="I455" s="185" t="s">
        <v>6666</v>
      </c>
      <c r="J455" s="185" t="s">
        <v>903</v>
      </c>
      <c r="K455" s="185" t="s">
        <v>904</v>
      </c>
      <c r="L455" s="185" t="s">
        <v>6110</v>
      </c>
      <c r="M455" s="185" t="s">
        <v>631</v>
      </c>
      <c r="N455" s="186" t="s">
        <v>6185</v>
      </c>
      <c r="O455" s="185" t="s">
        <v>6186</v>
      </c>
      <c r="P455" s="187">
        <v>0</v>
      </c>
      <c r="Q455" s="185" t="s">
        <v>414</v>
      </c>
      <c r="R455" s="185" t="s">
        <v>7432</v>
      </c>
      <c r="S455" s="188">
        <v>37970</v>
      </c>
      <c r="T455" s="185">
        <v>6926</v>
      </c>
      <c r="U455" s="185"/>
      <c r="V455" s="191">
        <v>25212638</v>
      </c>
      <c r="W455" s="191">
        <v>188130120</v>
      </c>
      <c r="X455" s="195">
        <v>44347</v>
      </c>
      <c r="Y455" s="188" t="s">
        <v>7732</v>
      </c>
      <c r="Z455" s="187" t="s">
        <v>7733</v>
      </c>
      <c r="AA455" s="187" t="s">
        <v>7752</v>
      </c>
      <c r="AB455" s="11"/>
    </row>
    <row r="456" spans="1:28" ht="24.75" customHeight="1" x14ac:dyDescent="0.2">
      <c r="A456" s="183" t="s">
        <v>8767</v>
      </c>
      <c r="B456" s="184">
        <v>728623004</v>
      </c>
      <c r="C456" s="185" t="s">
        <v>4269</v>
      </c>
      <c r="D456" s="185" t="s">
        <v>4361</v>
      </c>
      <c r="E456" s="185" t="s">
        <v>7501</v>
      </c>
      <c r="F456" s="185" t="s">
        <v>4360</v>
      </c>
      <c r="G456" s="185" t="s">
        <v>7527</v>
      </c>
      <c r="H456" s="185" t="s">
        <v>1636</v>
      </c>
      <c r="I456" s="185" t="s">
        <v>7502</v>
      </c>
      <c r="J456" s="185" t="s">
        <v>4362</v>
      </c>
      <c r="K456" s="185" t="s">
        <v>4363</v>
      </c>
      <c r="L456" s="185" t="s">
        <v>623</v>
      </c>
      <c r="M456" s="185" t="s">
        <v>3866</v>
      </c>
      <c r="N456" s="186" t="s">
        <v>4364</v>
      </c>
      <c r="O456" s="185">
        <v>0</v>
      </c>
      <c r="P456" s="187">
        <v>0</v>
      </c>
      <c r="Q456" s="185" t="s">
        <v>414</v>
      </c>
      <c r="R456" s="185" t="s">
        <v>7555</v>
      </c>
      <c r="S456" s="188">
        <v>37970</v>
      </c>
      <c r="T456" s="185">
        <v>6931</v>
      </c>
      <c r="U456" s="185"/>
      <c r="V456" s="191">
        <v>11104284</v>
      </c>
      <c r="W456" s="191">
        <v>55511936</v>
      </c>
      <c r="X456" s="195">
        <v>44347</v>
      </c>
      <c r="Y456" s="188" t="s">
        <v>7732</v>
      </c>
      <c r="Z456" s="187" t="s">
        <v>7733</v>
      </c>
      <c r="AA456" s="187" t="s">
        <v>7786</v>
      </c>
      <c r="AB456" s="11"/>
    </row>
    <row r="457" spans="1:28" ht="24.75" customHeight="1" x14ac:dyDescent="0.2">
      <c r="A457" s="183" t="s">
        <v>550</v>
      </c>
      <c r="B457" s="184">
        <v>712782005</v>
      </c>
      <c r="C457" s="185" t="s">
        <v>78</v>
      </c>
      <c r="D457" s="185" t="s">
        <v>551</v>
      </c>
      <c r="E457" s="185" t="s">
        <v>552</v>
      </c>
      <c r="F457" s="185" t="s">
        <v>553</v>
      </c>
      <c r="G457" s="185" t="s">
        <v>6786</v>
      </c>
      <c r="H457" s="185" t="s">
        <v>554</v>
      </c>
      <c r="I457" s="185" t="s">
        <v>6787</v>
      </c>
      <c r="J457" s="185" t="s">
        <v>6788</v>
      </c>
      <c r="K457" s="185" t="s">
        <v>6789</v>
      </c>
      <c r="L457" s="185" t="s">
        <v>6107</v>
      </c>
      <c r="M457" s="185" t="s">
        <v>557</v>
      </c>
      <c r="N457" s="186" t="s">
        <v>556</v>
      </c>
      <c r="O457" s="185" t="s">
        <v>555</v>
      </c>
      <c r="P457" s="187">
        <v>0</v>
      </c>
      <c r="Q457" s="185" t="s">
        <v>414</v>
      </c>
      <c r="R457" s="185" t="s">
        <v>6790</v>
      </c>
      <c r="S457" s="188">
        <v>37970</v>
      </c>
      <c r="T457" s="185">
        <v>6934</v>
      </c>
      <c r="U457" s="185"/>
      <c r="V457" s="191">
        <v>31154370</v>
      </c>
      <c r="W457" s="191">
        <v>171563454</v>
      </c>
      <c r="X457" s="195">
        <v>44347</v>
      </c>
      <c r="Y457" s="188" t="s">
        <v>7732</v>
      </c>
      <c r="Z457" s="187" t="s">
        <v>7733</v>
      </c>
      <c r="AA457" s="187" t="s">
        <v>7764</v>
      </c>
      <c r="AB457" s="11"/>
    </row>
    <row r="458" spans="1:28" ht="24.75" customHeight="1" x14ac:dyDescent="0.2">
      <c r="A458" s="183" t="s">
        <v>1112</v>
      </c>
      <c r="B458" s="184">
        <v>725984006</v>
      </c>
      <c r="C458" s="185" t="s">
        <v>52</v>
      </c>
      <c r="D458" s="185" t="s">
        <v>1113</v>
      </c>
      <c r="E458" s="185" t="s">
        <v>1114</v>
      </c>
      <c r="F458" s="185" t="s">
        <v>1115</v>
      </c>
      <c r="G458" s="185" t="s">
        <v>6849</v>
      </c>
      <c r="H458" s="185" t="s">
        <v>1109</v>
      </c>
      <c r="I458" s="185" t="s">
        <v>6850</v>
      </c>
      <c r="J458" s="185" t="s">
        <v>1116</v>
      </c>
      <c r="K458" s="185" t="s">
        <v>1117</v>
      </c>
      <c r="L458" s="185" t="s">
        <v>49</v>
      </c>
      <c r="M458" s="185" t="s">
        <v>665</v>
      </c>
      <c r="N458" s="186" t="s">
        <v>1118</v>
      </c>
      <c r="O458" s="185">
        <v>0</v>
      </c>
      <c r="P458" s="187">
        <v>0</v>
      </c>
      <c r="Q458" s="185">
        <v>93401</v>
      </c>
      <c r="R458" s="185" t="s">
        <v>6854</v>
      </c>
      <c r="S458" s="188">
        <v>37970</v>
      </c>
      <c r="T458" s="185">
        <v>6935</v>
      </c>
      <c r="U458" s="185"/>
      <c r="V458" s="191">
        <v>38386584</v>
      </c>
      <c r="W458" s="191">
        <v>172725012</v>
      </c>
      <c r="X458" s="195">
        <v>44347</v>
      </c>
      <c r="Y458" s="188" t="s">
        <v>7732</v>
      </c>
      <c r="Z458" s="187" t="s">
        <v>7733</v>
      </c>
      <c r="AA458" s="187" t="s">
        <v>7799</v>
      </c>
      <c r="AB458" s="11"/>
    </row>
    <row r="459" spans="1:28" ht="24.75" customHeight="1" x14ac:dyDescent="0.2">
      <c r="A459" s="183" t="s">
        <v>1752</v>
      </c>
      <c r="B459" s="184">
        <v>712800003</v>
      </c>
      <c r="C459" s="185" t="s">
        <v>1568</v>
      </c>
      <c r="D459" s="185" t="s">
        <v>1753</v>
      </c>
      <c r="E459" s="185" t="s">
        <v>7109</v>
      </c>
      <c r="F459" s="185" t="s">
        <v>1754</v>
      </c>
      <c r="G459" s="185" t="s">
        <v>7110</v>
      </c>
      <c r="H459" s="185" t="s">
        <v>1755</v>
      </c>
      <c r="I459" s="185" t="s">
        <v>7111</v>
      </c>
      <c r="J459" s="185" t="s">
        <v>1756</v>
      </c>
      <c r="K459" s="185" t="s">
        <v>1758</v>
      </c>
      <c r="L459" s="185" t="s">
        <v>49</v>
      </c>
      <c r="M459" s="185" t="s">
        <v>845</v>
      </c>
      <c r="N459" s="186" t="s">
        <v>1759</v>
      </c>
      <c r="O459" s="185" t="s">
        <v>1757</v>
      </c>
      <c r="P459" s="187">
        <v>0</v>
      </c>
      <c r="Q459" s="185" t="s">
        <v>47</v>
      </c>
      <c r="R459" s="185" t="s">
        <v>7148</v>
      </c>
      <c r="S459" s="188">
        <v>37970</v>
      </c>
      <c r="T459" s="185">
        <v>6938</v>
      </c>
      <c r="U459" s="185"/>
      <c r="V459" s="191">
        <v>4274658</v>
      </c>
      <c r="W459" s="191">
        <v>25067978</v>
      </c>
      <c r="X459" s="195">
        <v>44347</v>
      </c>
      <c r="Y459" s="188" t="s">
        <v>7732</v>
      </c>
      <c r="Z459" s="187" t="s">
        <v>7733</v>
      </c>
      <c r="AA459" s="187" t="s">
        <v>75</v>
      </c>
      <c r="AB459" s="11"/>
    </row>
    <row r="460" spans="1:28" ht="24.75" customHeight="1" x14ac:dyDescent="0.2">
      <c r="A460" s="183" t="s">
        <v>6288</v>
      </c>
      <c r="B460" s="184">
        <v>726079005</v>
      </c>
      <c r="C460" s="185" t="s">
        <v>52</v>
      </c>
      <c r="D460" s="185" t="s">
        <v>1371</v>
      </c>
      <c r="E460" s="185" t="s">
        <v>7579</v>
      </c>
      <c r="F460" s="185" t="s">
        <v>1372</v>
      </c>
      <c r="G460" s="185" t="s">
        <v>6577</v>
      </c>
      <c r="H460" s="185" t="s">
        <v>1373</v>
      </c>
      <c r="I460" s="185" t="s">
        <v>7510</v>
      </c>
      <c r="J460" s="185" t="s">
        <v>6289</v>
      </c>
      <c r="K460" s="185" t="s">
        <v>1374</v>
      </c>
      <c r="L460" s="185" t="s">
        <v>339</v>
      </c>
      <c r="M460" s="185" t="s">
        <v>1376</v>
      </c>
      <c r="N460" s="186" t="s">
        <v>1375</v>
      </c>
      <c r="O460" s="185" t="s">
        <v>7509</v>
      </c>
      <c r="P460" s="187">
        <v>0</v>
      </c>
      <c r="Q460" s="185" t="s">
        <v>47</v>
      </c>
      <c r="R460" s="185" t="s">
        <v>7511</v>
      </c>
      <c r="S460" s="188">
        <v>37970</v>
      </c>
      <c r="T460" s="185">
        <v>6943</v>
      </c>
      <c r="U460" s="185"/>
      <c r="V460" s="191">
        <v>65039590</v>
      </c>
      <c r="W460" s="191">
        <v>157266221</v>
      </c>
      <c r="X460" s="195">
        <v>44347</v>
      </c>
      <c r="Y460" s="188" t="s">
        <v>7732</v>
      </c>
      <c r="Z460" s="187" t="s">
        <v>7733</v>
      </c>
      <c r="AA460" s="187" t="s">
        <v>7754</v>
      </c>
      <c r="AB460" s="11"/>
    </row>
    <row r="461" spans="1:28" ht="24.75" customHeight="1" x14ac:dyDescent="0.2">
      <c r="A461" s="183" t="s">
        <v>6288</v>
      </c>
      <c r="B461" s="184">
        <v>726079005</v>
      </c>
      <c r="C461" s="185" t="s">
        <v>52</v>
      </c>
      <c r="D461" s="185" t="s">
        <v>1371</v>
      </c>
      <c r="E461" s="185" t="s">
        <v>7579</v>
      </c>
      <c r="F461" s="185" t="s">
        <v>1372</v>
      </c>
      <c r="G461" s="185" t="s">
        <v>6577</v>
      </c>
      <c r="H461" s="185" t="s">
        <v>1373</v>
      </c>
      <c r="I461" s="185" t="s">
        <v>7510</v>
      </c>
      <c r="J461" s="185" t="s">
        <v>6289</v>
      </c>
      <c r="K461" s="185" t="s">
        <v>1374</v>
      </c>
      <c r="L461" s="185" t="s">
        <v>339</v>
      </c>
      <c r="M461" s="185" t="s">
        <v>1376</v>
      </c>
      <c r="N461" s="186" t="s">
        <v>1375</v>
      </c>
      <c r="O461" s="185" t="s">
        <v>7509</v>
      </c>
      <c r="P461" s="187">
        <v>0</v>
      </c>
      <c r="Q461" s="185" t="s">
        <v>47</v>
      </c>
      <c r="R461" s="185" t="s">
        <v>7511</v>
      </c>
      <c r="S461" s="188">
        <v>37970</v>
      </c>
      <c r="T461" s="185">
        <v>6943</v>
      </c>
      <c r="U461" s="185"/>
      <c r="V461" s="191">
        <v>36879981</v>
      </c>
      <c r="W461" s="191">
        <v>111966559</v>
      </c>
      <c r="X461" s="195">
        <v>44347</v>
      </c>
      <c r="Y461" s="188" t="s">
        <v>7732</v>
      </c>
      <c r="Z461" s="187" t="s">
        <v>7733</v>
      </c>
      <c r="AA461" s="187" t="s">
        <v>159</v>
      </c>
      <c r="AB461" s="11"/>
    </row>
    <row r="462" spans="1:28" ht="24.75" customHeight="1" x14ac:dyDescent="0.2">
      <c r="A462" s="183" t="s">
        <v>6288</v>
      </c>
      <c r="B462" s="184">
        <v>726079005</v>
      </c>
      <c r="C462" s="185" t="s">
        <v>52</v>
      </c>
      <c r="D462" s="185" t="s">
        <v>1371</v>
      </c>
      <c r="E462" s="185" t="s">
        <v>7579</v>
      </c>
      <c r="F462" s="185" t="s">
        <v>1372</v>
      </c>
      <c r="G462" s="185" t="s">
        <v>6577</v>
      </c>
      <c r="H462" s="185" t="s">
        <v>1373</v>
      </c>
      <c r="I462" s="185" t="s">
        <v>7510</v>
      </c>
      <c r="J462" s="185" t="s">
        <v>6289</v>
      </c>
      <c r="K462" s="185" t="s">
        <v>1374</v>
      </c>
      <c r="L462" s="185" t="s">
        <v>339</v>
      </c>
      <c r="M462" s="185" t="s">
        <v>1376</v>
      </c>
      <c r="N462" s="186" t="s">
        <v>1375</v>
      </c>
      <c r="O462" s="185" t="s">
        <v>7509</v>
      </c>
      <c r="P462" s="187">
        <v>0</v>
      </c>
      <c r="Q462" s="185" t="s">
        <v>47</v>
      </c>
      <c r="R462" s="185" t="s">
        <v>7511</v>
      </c>
      <c r="S462" s="188">
        <v>37970</v>
      </c>
      <c r="T462" s="185">
        <v>6943</v>
      </c>
      <c r="U462" s="185"/>
      <c r="V462" s="191">
        <v>29032228</v>
      </c>
      <c r="W462" s="191">
        <v>115033786</v>
      </c>
      <c r="X462" s="195">
        <v>44347</v>
      </c>
      <c r="Y462" s="188" t="s">
        <v>7732</v>
      </c>
      <c r="Z462" s="187" t="s">
        <v>7733</v>
      </c>
      <c r="AA462" s="187" t="s">
        <v>7756</v>
      </c>
      <c r="AB462" s="11"/>
    </row>
    <row r="463" spans="1:28" ht="24.75" customHeight="1" x14ac:dyDescent="0.2">
      <c r="A463" s="183" t="s">
        <v>6288</v>
      </c>
      <c r="B463" s="184">
        <v>726079005</v>
      </c>
      <c r="C463" s="185" t="s">
        <v>52</v>
      </c>
      <c r="D463" s="185" t="s">
        <v>1371</v>
      </c>
      <c r="E463" s="185" t="s">
        <v>7579</v>
      </c>
      <c r="F463" s="185" t="s">
        <v>1372</v>
      </c>
      <c r="G463" s="185" t="s">
        <v>6577</v>
      </c>
      <c r="H463" s="185" t="s">
        <v>1373</v>
      </c>
      <c r="I463" s="185" t="s">
        <v>7510</v>
      </c>
      <c r="J463" s="185" t="s">
        <v>6289</v>
      </c>
      <c r="K463" s="185" t="s">
        <v>1374</v>
      </c>
      <c r="L463" s="185" t="s">
        <v>339</v>
      </c>
      <c r="M463" s="185" t="s">
        <v>1376</v>
      </c>
      <c r="N463" s="186" t="s">
        <v>1375</v>
      </c>
      <c r="O463" s="185" t="s">
        <v>7509</v>
      </c>
      <c r="P463" s="187">
        <v>0</v>
      </c>
      <c r="Q463" s="185" t="s">
        <v>47</v>
      </c>
      <c r="R463" s="185" t="s">
        <v>7511</v>
      </c>
      <c r="S463" s="188">
        <v>37970</v>
      </c>
      <c r="T463" s="185">
        <v>6943</v>
      </c>
      <c r="U463" s="185"/>
      <c r="V463" s="191">
        <v>28052930</v>
      </c>
      <c r="W463" s="191">
        <v>117466983</v>
      </c>
      <c r="X463" s="195">
        <v>44347</v>
      </c>
      <c r="Y463" s="188" t="s">
        <v>7732</v>
      </c>
      <c r="Z463" s="187" t="s">
        <v>7733</v>
      </c>
      <c r="AA463" s="187" t="s">
        <v>7746</v>
      </c>
      <c r="AB463" s="11"/>
    </row>
    <row r="464" spans="1:28" ht="24.75" customHeight="1" x14ac:dyDescent="0.2">
      <c r="A464" s="183" t="s">
        <v>6288</v>
      </c>
      <c r="B464" s="184">
        <v>726079005</v>
      </c>
      <c r="C464" s="185" t="s">
        <v>52</v>
      </c>
      <c r="D464" s="185" t="s">
        <v>1371</v>
      </c>
      <c r="E464" s="185" t="s">
        <v>7579</v>
      </c>
      <c r="F464" s="185" t="s">
        <v>1372</v>
      </c>
      <c r="G464" s="185" t="s">
        <v>6577</v>
      </c>
      <c r="H464" s="185" t="s">
        <v>1373</v>
      </c>
      <c r="I464" s="185" t="s">
        <v>7510</v>
      </c>
      <c r="J464" s="185" t="s">
        <v>6289</v>
      </c>
      <c r="K464" s="185" t="s">
        <v>1374</v>
      </c>
      <c r="L464" s="185" t="s">
        <v>339</v>
      </c>
      <c r="M464" s="185" t="s">
        <v>1376</v>
      </c>
      <c r="N464" s="186" t="s">
        <v>1375</v>
      </c>
      <c r="O464" s="185" t="s">
        <v>7509</v>
      </c>
      <c r="P464" s="187">
        <v>0</v>
      </c>
      <c r="Q464" s="185" t="s">
        <v>47</v>
      </c>
      <c r="R464" s="185" t="s">
        <v>7511</v>
      </c>
      <c r="S464" s="188">
        <v>37970</v>
      </c>
      <c r="T464" s="185">
        <v>6943</v>
      </c>
      <c r="U464" s="185"/>
      <c r="V464" s="191">
        <v>35688351</v>
      </c>
      <c r="W464" s="191">
        <v>129568429</v>
      </c>
      <c r="X464" s="195">
        <v>44347</v>
      </c>
      <c r="Y464" s="188" t="s">
        <v>7732</v>
      </c>
      <c r="Z464" s="187" t="s">
        <v>7733</v>
      </c>
      <c r="AA464" s="187" t="s">
        <v>7788</v>
      </c>
      <c r="AB464" s="11"/>
    </row>
    <row r="465" spans="1:28" ht="24.75" customHeight="1" x14ac:dyDescent="0.2">
      <c r="A465" s="183" t="s">
        <v>6288</v>
      </c>
      <c r="B465" s="184">
        <v>726079005</v>
      </c>
      <c r="C465" s="185" t="s">
        <v>52</v>
      </c>
      <c r="D465" s="185" t="s">
        <v>1371</v>
      </c>
      <c r="E465" s="185" t="s">
        <v>7579</v>
      </c>
      <c r="F465" s="185" t="s">
        <v>1372</v>
      </c>
      <c r="G465" s="185" t="s">
        <v>6577</v>
      </c>
      <c r="H465" s="185" t="s">
        <v>1373</v>
      </c>
      <c r="I465" s="185" t="s">
        <v>7510</v>
      </c>
      <c r="J465" s="185" t="s">
        <v>6289</v>
      </c>
      <c r="K465" s="185" t="s">
        <v>1374</v>
      </c>
      <c r="L465" s="185" t="s">
        <v>339</v>
      </c>
      <c r="M465" s="185" t="s">
        <v>1376</v>
      </c>
      <c r="N465" s="186" t="s">
        <v>1375</v>
      </c>
      <c r="O465" s="185" t="s">
        <v>7509</v>
      </c>
      <c r="P465" s="187">
        <v>0</v>
      </c>
      <c r="Q465" s="185" t="s">
        <v>47</v>
      </c>
      <c r="R465" s="185" t="s">
        <v>7511</v>
      </c>
      <c r="S465" s="188">
        <v>37970</v>
      </c>
      <c r="T465" s="185">
        <v>6943</v>
      </c>
      <c r="U465" s="185"/>
      <c r="V465" s="191">
        <v>40736017</v>
      </c>
      <c r="W465" s="191">
        <v>207695957</v>
      </c>
      <c r="X465" s="195">
        <v>44347</v>
      </c>
      <c r="Y465" s="188" t="s">
        <v>7732</v>
      </c>
      <c r="Z465" s="187" t="s">
        <v>7733</v>
      </c>
      <c r="AA465" s="187" t="s">
        <v>7884</v>
      </c>
      <c r="AB465" s="11"/>
    </row>
    <row r="466" spans="1:28" ht="24.75" customHeight="1" x14ac:dyDescent="0.2">
      <c r="A466" s="183" t="s">
        <v>5778</v>
      </c>
      <c r="B466" s="184">
        <v>653716907</v>
      </c>
      <c r="C466" s="185" t="s">
        <v>5779</v>
      </c>
      <c r="D466" s="185" t="s">
        <v>150</v>
      </c>
      <c r="E466" s="185" t="s">
        <v>1685</v>
      </c>
      <c r="F466" s="185" t="s">
        <v>5729</v>
      </c>
      <c r="G466" s="185" t="s">
        <v>29</v>
      </c>
      <c r="H466" s="185">
        <v>0</v>
      </c>
      <c r="I466" s="185">
        <v>0</v>
      </c>
      <c r="J466" s="185" t="s">
        <v>5780</v>
      </c>
      <c r="K466" s="185" t="s">
        <v>5781</v>
      </c>
      <c r="L466" s="185" t="s">
        <v>623</v>
      </c>
      <c r="M466" s="185" t="s">
        <v>3630</v>
      </c>
      <c r="N466" s="186" t="s">
        <v>7484</v>
      </c>
      <c r="O466" s="185" t="s">
        <v>7485</v>
      </c>
      <c r="P466" s="187">
        <v>0</v>
      </c>
      <c r="Q466" s="185" t="s">
        <v>248</v>
      </c>
      <c r="R466" s="185" t="s">
        <v>7564</v>
      </c>
      <c r="S466" s="188">
        <v>37970</v>
      </c>
      <c r="T466" s="185">
        <v>6945</v>
      </c>
      <c r="U466" s="185"/>
      <c r="V466" s="191">
        <v>0</v>
      </c>
      <c r="W466" s="191">
        <v>14817780</v>
      </c>
      <c r="X466" s="195">
        <v>44347</v>
      </c>
      <c r="Y466" s="188" t="s">
        <v>7732</v>
      </c>
      <c r="Z466" s="187" t="s">
        <v>7733</v>
      </c>
      <c r="AA466" s="187" t="s">
        <v>7898</v>
      </c>
      <c r="AB466" s="11"/>
    </row>
    <row r="467" spans="1:28" ht="24.75" customHeight="1" x14ac:dyDescent="0.2">
      <c r="A467" s="183" t="s">
        <v>5551</v>
      </c>
      <c r="B467" s="184">
        <v>728857005</v>
      </c>
      <c r="C467" s="185" t="s">
        <v>52</v>
      </c>
      <c r="D467" s="185" t="s">
        <v>5552</v>
      </c>
      <c r="E467" s="185" t="s">
        <v>7296</v>
      </c>
      <c r="F467" s="185" t="s">
        <v>5428</v>
      </c>
      <c r="G467" s="185" t="s">
        <v>7299</v>
      </c>
      <c r="H467" s="185" t="s">
        <v>5553</v>
      </c>
      <c r="I467" s="185" t="s">
        <v>7300</v>
      </c>
      <c r="J467" s="185" t="s">
        <v>5554</v>
      </c>
      <c r="K467" s="185" t="s">
        <v>7297</v>
      </c>
      <c r="L467" s="185" t="s">
        <v>623</v>
      </c>
      <c r="M467" s="185" t="s">
        <v>3686</v>
      </c>
      <c r="N467" s="186" t="s">
        <v>7298</v>
      </c>
      <c r="O467" s="185" t="s">
        <v>6560</v>
      </c>
      <c r="P467" s="187">
        <v>0</v>
      </c>
      <c r="Q467" s="185" t="s">
        <v>47</v>
      </c>
      <c r="R467" s="185" t="s">
        <v>7301</v>
      </c>
      <c r="S467" s="188">
        <v>37970</v>
      </c>
      <c r="T467" s="185">
        <v>6950</v>
      </c>
      <c r="U467" s="185"/>
      <c r="V467" s="191">
        <v>37977996</v>
      </c>
      <c r="W467" s="191">
        <v>123222900</v>
      </c>
      <c r="X467" s="195">
        <v>44347</v>
      </c>
      <c r="Y467" s="188" t="s">
        <v>7732</v>
      </c>
      <c r="Z467" s="187" t="s">
        <v>7733</v>
      </c>
      <c r="AA467" s="187" t="s">
        <v>7863</v>
      </c>
      <c r="AB467" s="11"/>
    </row>
    <row r="468" spans="1:28" ht="24.75" customHeight="1" x14ac:dyDescent="0.2">
      <c r="A468" s="183" t="s">
        <v>5551</v>
      </c>
      <c r="B468" s="184">
        <v>728857005</v>
      </c>
      <c r="C468" s="185" t="s">
        <v>52</v>
      </c>
      <c r="D468" s="185" t="s">
        <v>5552</v>
      </c>
      <c r="E468" s="185" t="s">
        <v>7296</v>
      </c>
      <c r="F468" s="185" t="s">
        <v>5428</v>
      </c>
      <c r="G468" s="185" t="s">
        <v>7299</v>
      </c>
      <c r="H468" s="185" t="s">
        <v>5553</v>
      </c>
      <c r="I468" s="185" t="s">
        <v>7300</v>
      </c>
      <c r="J468" s="185" t="s">
        <v>5554</v>
      </c>
      <c r="K468" s="185" t="s">
        <v>7297</v>
      </c>
      <c r="L468" s="185" t="s">
        <v>623</v>
      </c>
      <c r="M468" s="185" t="s">
        <v>3686</v>
      </c>
      <c r="N468" s="186" t="s">
        <v>7298</v>
      </c>
      <c r="O468" s="185" t="s">
        <v>6560</v>
      </c>
      <c r="P468" s="187">
        <v>0</v>
      </c>
      <c r="Q468" s="185" t="s">
        <v>47</v>
      </c>
      <c r="R468" s="185" t="s">
        <v>7301</v>
      </c>
      <c r="S468" s="188">
        <v>37970</v>
      </c>
      <c r="T468" s="185">
        <v>6950</v>
      </c>
      <c r="U468" s="185"/>
      <c r="V468" s="191">
        <v>85679352</v>
      </c>
      <c r="W468" s="191">
        <v>287229256</v>
      </c>
      <c r="X468" s="195">
        <v>44347</v>
      </c>
      <c r="Y468" s="188" t="s">
        <v>7732</v>
      </c>
      <c r="Z468" s="187" t="s">
        <v>7733</v>
      </c>
      <c r="AA468" s="187" t="s">
        <v>7741</v>
      </c>
      <c r="AB468" s="11"/>
    </row>
    <row r="469" spans="1:28" ht="24.75" customHeight="1" x14ac:dyDescent="0.2">
      <c r="A469" s="183" t="s">
        <v>5551</v>
      </c>
      <c r="B469" s="184">
        <v>728857005</v>
      </c>
      <c r="C469" s="185" t="s">
        <v>52</v>
      </c>
      <c r="D469" s="185" t="s">
        <v>5552</v>
      </c>
      <c r="E469" s="185" t="s">
        <v>7296</v>
      </c>
      <c r="F469" s="185" t="s">
        <v>5428</v>
      </c>
      <c r="G469" s="185" t="s">
        <v>7299</v>
      </c>
      <c r="H469" s="185" t="s">
        <v>5553</v>
      </c>
      <c r="I469" s="185" t="s">
        <v>7300</v>
      </c>
      <c r="J469" s="185" t="s">
        <v>5554</v>
      </c>
      <c r="K469" s="185" t="s">
        <v>7297</v>
      </c>
      <c r="L469" s="185" t="s">
        <v>623</v>
      </c>
      <c r="M469" s="185" t="s">
        <v>3686</v>
      </c>
      <c r="N469" s="186" t="s">
        <v>7298</v>
      </c>
      <c r="O469" s="185" t="s">
        <v>6560</v>
      </c>
      <c r="P469" s="187">
        <v>0</v>
      </c>
      <c r="Q469" s="185" t="s">
        <v>47</v>
      </c>
      <c r="R469" s="185" t="s">
        <v>7301</v>
      </c>
      <c r="S469" s="188">
        <v>37970</v>
      </c>
      <c r="T469" s="185">
        <v>6950</v>
      </c>
      <c r="U469" s="185"/>
      <c r="V469" s="191">
        <v>37760772</v>
      </c>
      <c r="W469" s="191">
        <v>177629754</v>
      </c>
      <c r="X469" s="195">
        <v>44347</v>
      </c>
      <c r="Y469" s="188" t="s">
        <v>7732</v>
      </c>
      <c r="Z469" s="187" t="s">
        <v>7733</v>
      </c>
      <c r="AA469" s="187" t="s">
        <v>7792</v>
      </c>
      <c r="AB469" s="11"/>
    </row>
    <row r="470" spans="1:28" ht="24.75" customHeight="1" x14ac:dyDescent="0.2">
      <c r="A470" s="183" t="s">
        <v>5551</v>
      </c>
      <c r="B470" s="184">
        <v>728857005</v>
      </c>
      <c r="C470" s="185" t="s">
        <v>52</v>
      </c>
      <c r="D470" s="185" t="s">
        <v>5552</v>
      </c>
      <c r="E470" s="185" t="s">
        <v>7296</v>
      </c>
      <c r="F470" s="185" t="s">
        <v>5428</v>
      </c>
      <c r="G470" s="185" t="s">
        <v>7299</v>
      </c>
      <c r="H470" s="185" t="s">
        <v>5553</v>
      </c>
      <c r="I470" s="185" t="s">
        <v>7300</v>
      </c>
      <c r="J470" s="185" t="s">
        <v>5554</v>
      </c>
      <c r="K470" s="185" t="s">
        <v>7297</v>
      </c>
      <c r="L470" s="185" t="s">
        <v>623</v>
      </c>
      <c r="M470" s="185" t="s">
        <v>3686</v>
      </c>
      <c r="N470" s="186" t="s">
        <v>7298</v>
      </c>
      <c r="O470" s="185" t="s">
        <v>6560</v>
      </c>
      <c r="P470" s="187">
        <v>0</v>
      </c>
      <c r="Q470" s="185" t="s">
        <v>47</v>
      </c>
      <c r="R470" s="185" t="s">
        <v>7301</v>
      </c>
      <c r="S470" s="188">
        <v>37970</v>
      </c>
      <c r="T470" s="185">
        <v>6950</v>
      </c>
      <c r="U470" s="185"/>
      <c r="V470" s="191">
        <v>6573612</v>
      </c>
      <c r="W470" s="191">
        <v>32066400</v>
      </c>
      <c r="X470" s="195">
        <v>44347</v>
      </c>
      <c r="Y470" s="188" t="s">
        <v>7732</v>
      </c>
      <c r="Z470" s="187" t="s">
        <v>7733</v>
      </c>
      <c r="AA470" s="187" t="s">
        <v>7742</v>
      </c>
      <c r="AB470" s="11"/>
    </row>
    <row r="471" spans="1:28" ht="24.75" customHeight="1" x14ac:dyDescent="0.2">
      <c r="A471" s="183" t="s">
        <v>2641</v>
      </c>
      <c r="B471" s="184">
        <v>727783008</v>
      </c>
      <c r="C471" s="185" t="s">
        <v>2642</v>
      </c>
      <c r="D471" s="185" t="s">
        <v>2643</v>
      </c>
      <c r="E471" s="185" t="s">
        <v>6422</v>
      </c>
      <c r="F471" s="185" t="s">
        <v>2644</v>
      </c>
      <c r="G471" s="185" t="s">
        <v>8624</v>
      </c>
      <c r="H471" s="185" t="s">
        <v>2645</v>
      </c>
      <c r="I471" s="185" t="s">
        <v>8625</v>
      </c>
      <c r="J471" s="185" t="s">
        <v>8626</v>
      </c>
      <c r="K471" s="185" t="s">
        <v>2646</v>
      </c>
      <c r="L471" s="185" t="s">
        <v>49</v>
      </c>
      <c r="M471" s="185" t="s">
        <v>2647</v>
      </c>
      <c r="N471" s="186">
        <v>0</v>
      </c>
      <c r="O471" s="185" t="s">
        <v>6423</v>
      </c>
      <c r="P471" s="187">
        <v>0</v>
      </c>
      <c r="Q471" s="185">
        <v>93401</v>
      </c>
      <c r="R471" s="185" t="s">
        <v>8627</v>
      </c>
      <c r="S471" s="188">
        <v>37970</v>
      </c>
      <c r="T471" s="185">
        <v>6959</v>
      </c>
      <c r="U471" s="185"/>
      <c r="V471" s="191">
        <v>31877450</v>
      </c>
      <c r="W471" s="191">
        <v>157872761</v>
      </c>
      <c r="X471" s="195">
        <v>44347</v>
      </c>
      <c r="Y471" s="188" t="s">
        <v>7732</v>
      </c>
      <c r="Z471" s="187" t="s">
        <v>7733</v>
      </c>
      <c r="AA471" s="187" t="s">
        <v>69</v>
      </c>
      <c r="AB471" s="11"/>
    </row>
    <row r="472" spans="1:28" ht="24.75" customHeight="1" x14ac:dyDescent="0.2">
      <c r="A472" s="183" t="s">
        <v>2641</v>
      </c>
      <c r="B472" s="184">
        <v>727783008</v>
      </c>
      <c r="C472" s="185" t="s">
        <v>2642</v>
      </c>
      <c r="D472" s="185" t="s">
        <v>2643</v>
      </c>
      <c r="E472" s="185" t="s">
        <v>6422</v>
      </c>
      <c r="F472" s="185" t="s">
        <v>2644</v>
      </c>
      <c r="G472" s="185" t="s">
        <v>8624</v>
      </c>
      <c r="H472" s="185" t="s">
        <v>2645</v>
      </c>
      <c r="I472" s="185" t="s">
        <v>8625</v>
      </c>
      <c r="J472" s="185" t="s">
        <v>8626</v>
      </c>
      <c r="K472" s="185" t="s">
        <v>2646</v>
      </c>
      <c r="L472" s="185" t="s">
        <v>49</v>
      </c>
      <c r="M472" s="185" t="s">
        <v>2647</v>
      </c>
      <c r="N472" s="186">
        <v>0</v>
      </c>
      <c r="O472" s="185" t="s">
        <v>6423</v>
      </c>
      <c r="P472" s="187">
        <v>0</v>
      </c>
      <c r="Q472" s="185">
        <v>93401</v>
      </c>
      <c r="R472" s="185" t="s">
        <v>8627</v>
      </c>
      <c r="S472" s="188">
        <v>37970</v>
      </c>
      <c r="T472" s="185">
        <v>6959</v>
      </c>
      <c r="U472" s="185"/>
      <c r="V472" s="191">
        <v>20516806</v>
      </c>
      <c r="W472" s="191">
        <v>96725754</v>
      </c>
      <c r="X472" s="195">
        <v>44347</v>
      </c>
      <c r="Y472" s="188" t="s">
        <v>7732</v>
      </c>
      <c r="Z472" s="187" t="s">
        <v>7733</v>
      </c>
      <c r="AA472" s="187" t="s">
        <v>6414</v>
      </c>
      <c r="AB472" s="11"/>
    </row>
    <row r="473" spans="1:28" ht="24.75" customHeight="1" x14ac:dyDescent="0.2">
      <c r="A473" s="183" t="s">
        <v>7571</v>
      </c>
      <c r="B473" s="184">
        <v>720434008</v>
      </c>
      <c r="C473" s="185" t="s">
        <v>78</v>
      </c>
      <c r="D473" s="185" t="s">
        <v>1102</v>
      </c>
      <c r="E473" s="185" t="s">
        <v>6996</v>
      </c>
      <c r="F473" s="185" t="s">
        <v>1103</v>
      </c>
      <c r="G473" s="185" t="s">
        <v>6997</v>
      </c>
      <c r="H473" s="185" t="s">
        <v>1104</v>
      </c>
      <c r="I473" s="185" t="s">
        <v>6819</v>
      </c>
      <c r="J473" s="185" t="s">
        <v>6998</v>
      </c>
      <c r="K473" s="185" t="s">
        <v>6818</v>
      </c>
      <c r="L473" s="185" t="s">
        <v>6111</v>
      </c>
      <c r="M473" s="185" t="s">
        <v>1105</v>
      </c>
      <c r="N473" s="186" t="s">
        <v>7000</v>
      </c>
      <c r="O473" s="185" t="s">
        <v>6999</v>
      </c>
      <c r="P473" s="187">
        <v>0</v>
      </c>
      <c r="Q473" s="185">
        <v>93401</v>
      </c>
      <c r="R473" s="185" t="s">
        <v>7043</v>
      </c>
      <c r="S473" s="188">
        <v>37970</v>
      </c>
      <c r="T473" s="185">
        <v>6968</v>
      </c>
      <c r="U473" s="185" t="s">
        <v>8530</v>
      </c>
      <c r="V473" s="191">
        <v>21405874</v>
      </c>
      <c r="W473" s="191">
        <v>94724224</v>
      </c>
      <c r="X473" s="195">
        <v>44347</v>
      </c>
      <c r="Y473" s="188" t="s">
        <v>7732</v>
      </c>
      <c r="Z473" s="187" t="s">
        <v>7733</v>
      </c>
      <c r="AA473" s="187" t="s">
        <v>7899</v>
      </c>
      <c r="AB473" s="11"/>
    </row>
    <row r="474" spans="1:28" ht="24.75" customHeight="1" x14ac:dyDescent="0.2">
      <c r="A474" s="183" t="s">
        <v>5890</v>
      </c>
      <c r="B474" s="184">
        <v>722703006</v>
      </c>
      <c r="C474" s="185" t="s">
        <v>78</v>
      </c>
      <c r="D474" s="185" t="s">
        <v>5891</v>
      </c>
      <c r="E474" s="185" t="s">
        <v>7580</v>
      </c>
      <c r="F474" s="185" t="s">
        <v>5892</v>
      </c>
      <c r="G474" s="185" t="s">
        <v>6532</v>
      </c>
      <c r="H474" s="185" t="s">
        <v>5438</v>
      </c>
      <c r="I474" s="185" t="s">
        <v>6533</v>
      </c>
      <c r="J474" s="185" t="s">
        <v>5893</v>
      </c>
      <c r="K474" s="185" t="s">
        <v>5894</v>
      </c>
      <c r="L474" s="185" t="s">
        <v>623</v>
      </c>
      <c r="M474" s="185" t="s">
        <v>1339</v>
      </c>
      <c r="N474" s="186" t="s">
        <v>5895</v>
      </c>
      <c r="O474" s="185" t="s">
        <v>5896</v>
      </c>
      <c r="P474" s="187">
        <v>0</v>
      </c>
      <c r="Q474" s="185" t="s">
        <v>5897</v>
      </c>
      <c r="R474" s="185" t="s">
        <v>7592</v>
      </c>
      <c r="S474" s="188">
        <v>37970</v>
      </c>
      <c r="T474" s="185">
        <v>6969</v>
      </c>
      <c r="U474" s="185" t="s">
        <v>8530</v>
      </c>
      <c r="V474" s="191">
        <v>23370200</v>
      </c>
      <c r="W474" s="191">
        <v>91336791</v>
      </c>
      <c r="X474" s="195">
        <v>44347</v>
      </c>
      <c r="Y474" s="188" t="s">
        <v>7732</v>
      </c>
      <c r="Z474" s="187" t="s">
        <v>7733</v>
      </c>
      <c r="AA474" s="187" t="s">
        <v>7738</v>
      </c>
      <c r="AB474" s="11"/>
    </row>
    <row r="475" spans="1:28" ht="24.75" customHeight="1" x14ac:dyDescent="0.2">
      <c r="A475" s="183" t="s">
        <v>506</v>
      </c>
      <c r="B475" s="184">
        <v>735534009</v>
      </c>
      <c r="C475" s="185" t="s">
        <v>78</v>
      </c>
      <c r="D475" s="185" t="s">
        <v>507</v>
      </c>
      <c r="E475" s="185" t="s">
        <v>6593</v>
      </c>
      <c r="F475" s="185" t="s">
        <v>508</v>
      </c>
      <c r="G475" s="185" t="s">
        <v>6085</v>
      </c>
      <c r="H475" s="185" t="s">
        <v>509</v>
      </c>
      <c r="I475" s="185" t="s">
        <v>7247</v>
      </c>
      <c r="J475" s="185" t="s">
        <v>6086</v>
      </c>
      <c r="K475" s="185" t="s">
        <v>510</v>
      </c>
      <c r="L475" s="185" t="s">
        <v>50</v>
      </c>
      <c r="M475" s="185" t="s">
        <v>6088</v>
      </c>
      <c r="N475" s="186" t="s">
        <v>6100</v>
      </c>
      <c r="O475" s="185" t="s">
        <v>6087</v>
      </c>
      <c r="P475" s="187">
        <v>0</v>
      </c>
      <c r="Q475" s="185" t="s">
        <v>414</v>
      </c>
      <c r="R475" s="185" t="s">
        <v>7248</v>
      </c>
      <c r="S475" s="188">
        <v>37970</v>
      </c>
      <c r="T475" s="185">
        <v>6971</v>
      </c>
      <c r="U475" s="185" t="s">
        <v>8530</v>
      </c>
      <c r="V475" s="191">
        <v>1503501</v>
      </c>
      <c r="W475" s="191">
        <v>31485068</v>
      </c>
      <c r="X475" s="195">
        <v>44347</v>
      </c>
      <c r="Y475" s="188" t="s">
        <v>7732</v>
      </c>
      <c r="Z475" s="187" t="s">
        <v>7733</v>
      </c>
      <c r="AA475" s="187" t="s">
        <v>7861</v>
      </c>
      <c r="AB475" s="11"/>
    </row>
    <row r="476" spans="1:28" ht="24.75" customHeight="1" x14ac:dyDescent="0.2">
      <c r="A476" s="183" t="s">
        <v>506</v>
      </c>
      <c r="B476" s="184">
        <v>735534009</v>
      </c>
      <c r="C476" s="185" t="s">
        <v>78</v>
      </c>
      <c r="D476" s="185" t="s">
        <v>507</v>
      </c>
      <c r="E476" s="185" t="s">
        <v>6593</v>
      </c>
      <c r="F476" s="185" t="s">
        <v>508</v>
      </c>
      <c r="G476" s="185" t="s">
        <v>6085</v>
      </c>
      <c r="H476" s="185" t="s">
        <v>509</v>
      </c>
      <c r="I476" s="185" t="s">
        <v>7247</v>
      </c>
      <c r="J476" s="185" t="s">
        <v>6086</v>
      </c>
      <c r="K476" s="185" t="s">
        <v>510</v>
      </c>
      <c r="L476" s="185" t="s">
        <v>50</v>
      </c>
      <c r="M476" s="185" t="s">
        <v>6088</v>
      </c>
      <c r="N476" s="186" t="s">
        <v>6100</v>
      </c>
      <c r="O476" s="185" t="s">
        <v>6087</v>
      </c>
      <c r="P476" s="187">
        <v>0</v>
      </c>
      <c r="Q476" s="185" t="s">
        <v>414</v>
      </c>
      <c r="R476" s="185" t="s">
        <v>7248</v>
      </c>
      <c r="S476" s="188">
        <v>37970</v>
      </c>
      <c r="T476" s="185">
        <v>6971</v>
      </c>
      <c r="U476" s="185" t="s">
        <v>8530</v>
      </c>
      <c r="V476" s="191">
        <v>365556</v>
      </c>
      <c r="W476" s="191">
        <v>37652365</v>
      </c>
      <c r="X476" s="195">
        <v>44347</v>
      </c>
      <c r="Y476" s="188" t="s">
        <v>7732</v>
      </c>
      <c r="Z476" s="187" t="s">
        <v>7733</v>
      </c>
      <c r="AA476" s="187" t="s">
        <v>7900</v>
      </c>
      <c r="AB476" s="11"/>
    </row>
    <row r="477" spans="1:28" ht="24.75" customHeight="1" x14ac:dyDescent="0.2">
      <c r="A477" s="183" t="s">
        <v>506</v>
      </c>
      <c r="B477" s="184">
        <v>735534009</v>
      </c>
      <c r="C477" s="185" t="s">
        <v>78</v>
      </c>
      <c r="D477" s="185" t="s">
        <v>507</v>
      </c>
      <c r="E477" s="185" t="s">
        <v>6593</v>
      </c>
      <c r="F477" s="185" t="s">
        <v>508</v>
      </c>
      <c r="G477" s="185" t="s">
        <v>6085</v>
      </c>
      <c r="H477" s="185" t="s">
        <v>509</v>
      </c>
      <c r="I477" s="185" t="s">
        <v>7247</v>
      </c>
      <c r="J477" s="185" t="s">
        <v>6086</v>
      </c>
      <c r="K477" s="185" t="s">
        <v>510</v>
      </c>
      <c r="L477" s="185" t="s">
        <v>50</v>
      </c>
      <c r="M477" s="185" t="s">
        <v>6088</v>
      </c>
      <c r="N477" s="186" t="s">
        <v>6100</v>
      </c>
      <c r="O477" s="185" t="s">
        <v>6087</v>
      </c>
      <c r="P477" s="187">
        <v>0</v>
      </c>
      <c r="Q477" s="185" t="s">
        <v>414</v>
      </c>
      <c r="R477" s="185" t="s">
        <v>7248</v>
      </c>
      <c r="S477" s="188">
        <v>37970</v>
      </c>
      <c r="T477" s="185">
        <v>6971</v>
      </c>
      <c r="U477" s="185" t="s">
        <v>8530</v>
      </c>
      <c r="V477" s="191">
        <v>12558650</v>
      </c>
      <c r="W477" s="191">
        <v>50499923</v>
      </c>
      <c r="X477" s="195">
        <v>44347</v>
      </c>
      <c r="Y477" s="188" t="s">
        <v>7732</v>
      </c>
      <c r="Z477" s="187" t="s">
        <v>7733</v>
      </c>
      <c r="AA477" s="187" t="s">
        <v>7901</v>
      </c>
      <c r="AB477" s="11"/>
    </row>
    <row r="478" spans="1:28" ht="24.75" customHeight="1" x14ac:dyDescent="0.2">
      <c r="A478" s="183" t="s">
        <v>506</v>
      </c>
      <c r="B478" s="184">
        <v>735534009</v>
      </c>
      <c r="C478" s="185" t="s">
        <v>78</v>
      </c>
      <c r="D478" s="185" t="s">
        <v>507</v>
      </c>
      <c r="E478" s="185" t="s">
        <v>6593</v>
      </c>
      <c r="F478" s="185" t="s">
        <v>508</v>
      </c>
      <c r="G478" s="185" t="s">
        <v>6085</v>
      </c>
      <c r="H478" s="185" t="s">
        <v>509</v>
      </c>
      <c r="I478" s="185" t="s">
        <v>7247</v>
      </c>
      <c r="J478" s="185" t="s">
        <v>6086</v>
      </c>
      <c r="K478" s="185" t="s">
        <v>510</v>
      </c>
      <c r="L478" s="185" t="s">
        <v>50</v>
      </c>
      <c r="M478" s="185" t="s">
        <v>6088</v>
      </c>
      <c r="N478" s="186" t="s">
        <v>6100</v>
      </c>
      <c r="O478" s="185" t="s">
        <v>6087</v>
      </c>
      <c r="P478" s="187">
        <v>0</v>
      </c>
      <c r="Q478" s="185" t="s">
        <v>414</v>
      </c>
      <c r="R478" s="185" t="s">
        <v>7248</v>
      </c>
      <c r="S478" s="188">
        <v>37970</v>
      </c>
      <c r="T478" s="185">
        <v>6971</v>
      </c>
      <c r="U478" s="185" t="s">
        <v>8530</v>
      </c>
      <c r="V478" s="191">
        <v>30706786</v>
      </c>
      <c r="W478" s="191">
        <v>120633790</v>
      </c>
      <c r="X478" s="195">
        <v>44347</v>
      </c>
      <c r="Y478" s="188" t="s">
        <v>7732</v>
      </c>
      <c r="Z478" s="187" t="s">
        <v>7733</v>
      </c>
      <c r="AA478" s="187" t="s">
        <v>7902</v>
      </c>
      <c r="AB478" s="11"/>
    </row>
    <row r="479" spans="1:28" ht="24.75" customHeight="1" x14ac:dyDescent="0.2">
      <c r="A479" s="183" t="s">
        <v>506</v>
      </c>
      <c r="B479" s="184">
        <v>735534009</v>
      </c>
      <c r="C479" s="185" t="s">
        <v>78</v>
      </c>
      <c r="D479" s="185" t="s">
        <v>507</v>
      </c>
      <c r="E479" s="185" t="s">
        <v>6593</v>
      </c>
      <c r="F479" s="185" t="s">
        <v>508</v>
      </c>
      <c r="G479" s="185" t="s">
        <v>6085</v>
      </c>
      <c r="H479" s="185" t="s">
        <v>509</v>
      </c>
      <c r="I479" s="185" t="s">
        <v>7247</v>
      </c>
      <c r="J479" s="185" t="s">
        <v>6086</v>
      </c>
      <c r="K479" s="185" t="s">
        <v>510</v>
      </c>
      <c r="L479" s="185" t="s">
        <v>50</v>
      </c>
      <c r="M479" s="185" t="s">
        <v>6088</v>
      </c>
      <c r="N479" s="186" t="s">
        <v>6100</v>
      </c>
      <c r="O479" s="185" t="s">
        <v>6087</v>
      </c>
      <c r="P479" s="187">
        <v>0</v>
      </c>
      <c r="Q479" s="185" t="s">
        <v>414</v>
      </c>
      <c r="R479" s="185" t="s">
        <v>7248</v>
      </c>
      <c r="S479" s="188">
        <v>37970</v>
      </c>
      <c r="T479" s="185">
        <v>6971</v>
      </c>
      <c r="U479" s="185" t="s">
        <v>8530</v>
      </c>
      <c r="V479" s="191">
        <v>4657118</v>
      </c>
      <c r="W479" s="191">
        <v>70808974</v>
      </c>
      <c r="X479" s="195">
        <v>44347</v>
      </c>
      <c r="Y479" s="188" t="s">
        <v>7732</v>
      </c>
      <c r="Z479" s="187" t="s">
        <v>7733</v>
      </c>
      <c r="AA479" s="187" t="s">
        <v>195</v>
      </c>
      <c r="AB479" s="11"/>
    </row>
    <row r="480" spans="1:28" ht="24.75" customHeight="1" x14ac:dyDescent="0.2">
      <c r="A480" s="183" t="s">
        <v>506</v>
      </c>
      <c r="B480" s="184">
        <v>735534009</v>
      </c>
      <c r="C480" s="185" t="s">
        <v>78</v>
      </c>
      <c r="D480" s="185" t="s">
        <v>507</v>
      </c>
      <c r="E480" s="185" t="s">
        <v>6593</v>
      </c>
      <c r="F480" s="185" t="s">
        <v>508</v>
      </c>
      <c r="G480" s="185" t="s">
        <v>6085</v>
      </c>
      <c r="H480" s="185" t="s">
        <v>509</v>
      </c>
      <c r="I480" s="185" t="s">
        <v>7247</v>
      </c>
      <c r="J480" s="185" t="s">
        <v>6086</v>
      </c>
      <c r="K480" s="185" t="s">
        <v>510</v>
      </c>
      <c r="L480" s="185" t="s">
        <v>50</v>
      </c>
      <c r="M480" s="185" t="s">
        <v>6088</v>
      </c>
      <c r="N480" s="186" t="s">
        <v>6100</v>
      </c>
      <c r="O480" s="185" t="s">
        <v>6087</v>
      </c>
      <c r="P480" s="187">
        <v>0</v>
      </c>
      <c r="Q480" s="185" t="s">
        <v>414</v>
      </c>
      <c r="R480" s="185" t="s">
        <v>7248</v>
      </c>
      <c r="S480" s="188">
        <v>37970</v>
      </c>
      <c r="T480" s="185">
        <v>6971</v>
      </c>
      <c r="U480" s="185" t="s">
        <v>8530</v>
      </c>
      <c r="V480" s="191">
        <v>39098852</v>
      </c>
      <c r="W480" s="191">
        <v>265981517</v>
      </c>
      <c r="X480" s="195">
        <v>44347</v>
      </c>
      <c r="Y480" s="188" t="s">
        <v>7732</v>
      </c>
      <c r="Z480" s="187" t="s">
        <v>7733</v>
      </c>
      <c r="AA480" s="187" t="s">
        <v>7841</v>
      </c>
      <c r="AB480" s="11"/>
    </row>
    <row r="481" spans="1:28" ht="24.75" customHeight="1" x14ac:dyDescent="0.2">
      <c r="A481" s="183" t="s">
        <v>1437</v>
      </c>
      <c r="B481" s="184">
        <v>732420002</v>
      </c>
      <c r="C481" s="185" t="s">
        <v>78</v>
      </c>
      <c r="D481" s="185" t="s">
        <v>1438</v>
      </c>
      <c r="E481" s="185" t="s">
        <v>6553</v>
      </c>
      <c r="F481" s="185" t="s">
        <v>1439</v>
      </c>
      <c r="G481" s="185" t="s">
        <v>1440</v>
      </c>
      <c r="H481" s="185" t="s">
        <v>1222</v>
      </c>
      <c r="I481" s="185" t="s">
        <v>6554</v>
      </c>
      <c r="J481" s="185" t="s">
        <v>8030</v>
      </c>
      <c r="K481" s="185" t="s">
        <v>6916</v>
      </c>
      <c r="L481" s="185" t="s">
        <v>49</v>
      </c>
      <c r="M481" s="185" t="s">
        <v>1443</v>
      </c>
      <c r="N481" s="186" t="s">
        <v>1442</v>
      </c>
      <c r="O481" s="185" t="s">
        <v>1441</v>
      </c>
      <c r="P481" s="187">
        <v>0</v>
      </c>
      <c r="Q481" s="185">
        <v>93401</v>
      </c>
      <c r="R481" s="185" t="s">
        <v>6917</v>
      </c>
      <c r="S481" s="188">
        <v>37970</v>
      </c>
      <c r="T481" s="185">
        <v>6972</v>
      </c>
      <c r="U481" s="185"/>
      <c r="V481" s="191">
        <v>0</v>
      </c>
      <c r="W481" s="191">
        <v>0</v>
      </c>
      <c r="X481" s="195">
        <v>44347</v>
      </c>
      <c r="Y481" s="188" t="s">
        <v>7732</v>
      </c>
      <c r="Z481" s="187" t="s">
        <v>7733</v>
      </c>
      <c r="AA481" s="187" t="s">
        <v>7778</v>
      </c>
      <c r="AB481" s="11"/>
    </row>
    <row r="482" spans="1:28" ht="24.75" customHeight="1" x14ac:dyDescent="0.2">
      <c r="A482" s="183" t="s">
        <v>1437</v>
      </c>
      <c r="B482" s="184">
        <v>732420002</v>
      </c>
      <c r="C482" s="185" t="s">
        <v>78</v>
      </c>
      <c r="D482" s="185" t="s">
        <v>1438</v>
      </c>
      <c r="E482" s="185" t="s">
        <v>6553</v>
      </c>
      <c r="F482" s="185" t="s">
        <v>1439</v>
      </c>
      <c r="G482" s="185" t="s">
        <v>1440</v>
      </c>
      <c r="H482" s="185" t="s">
        <v>1222</v>
      </c>
      <c r="I482" s="185" t="s">
        <v>6554</v>
      </c>
      <c r="J482" s="185" t="s">
        <v>8030</v>
      </c>
      <c r="K482" s="185" t="s">
        <v>6916</v>
      </c>
      <c r="L482" s="185" t="s">
        <v>49</v>
      </c>
      <c r="M482" s="185" t="s">
        <v>1443</v>
      </c>
      <c r="N482" s="186" t="s">
        <v>1442</v>
      </c>
      <c r="O482" s="185" t="s">
        <v>1441</v>
      </c>
      <c r="P482" s="187">
        <v>0</v>
      </c>
      <c r="Q482" s="185">
        <v>93401</v>
      </c>
      <c r="R482" s="185" t="s">
        <v>6917</v>
      </c>
      <c r="S482" s="188">
        <v>37970</v>
      </c>
      <c r="T482" s="185">
        <v>6972</v>
      </c>
      <c r="U482" s="185"/>
      <c r="V482" s="191">
        <v>8533800</v>
      </c>
      <c r="W482" s="191">
        <v>35609220</v>
      </c>
      <c r="X482" s="195">
        <v>44347</v>
      </c>
      <c r="Y482" s="188" t="s">
        <v>7732</v>
      </c>
      <c r="Z482" s="187" t="s">
        <v>7733</v>
      </c>
      <c r="AA482" s="187" t="s">
        <v>7822</v>
      </c>
      <c r="AB482" s="11"/>
    </row>
    <row r="483" spans="1:28" ht="24.75" customHeight="1" x14ac:dyDescent="0.2">
      <c r="A483" s="183" t="s">
        <v>1437</v>
      </c>
      <c r="B483" s="184">
        <v>732420002</v>
      </c>
      <c r="C483" s="185" t="s">
        <v>78</v>
      </c>
      <c r="D483" s="185" t="s">
        <v>1438</v>
      </c>
      <c r="E483" s="185" t="s">
        <v>6553</v>
      </c>
      <c r="F483" s="185" t="s">
        <v>1439</v>
      </c>
      <c r="G483" s="185" t="s">
        <v>1440</v>
      </c>
      <c r="H483" s="185" t="s">
        <v>1222</v>
      </c>
      <c r="I483" s="185" t="s">
        <v>6554</v>
      </c>
      <c r="J483" s="185" t="s">
        <v>8030</v>
      </c>
      <c r="K483" s="185" t="s">
        <v>6916</v>
      </c>
      <c r="L483" s="185" t="s">
        <v>49</v>
      </c>
      <c r="M483" s="185" t="s">
        <v>1443</v>
      </c>
      <c r="N483" s="186" t="s">
        <v>1442</v>
      </c>
      <c r="O483" s="185" t="s">
        <v>1441</v>
      </c>
      <c r="P483" s="187">
        <v>0</v>
      </c>
      <c r="Q483" s="185">
        <v>93401</v>
      </c>
      <c r="R483" s="185" t="s">
        <v>6917</v>
      </c>
      <c r="S483" s="188">
        <v>37970</v>
      </c>
      <c r="T483" s="185">
        <v>6972</v>
      </c>
      <c r="U483" s="185"/>
      <c r="V483" s="191">
        <v>7075296</v>
      </c>
      <c r="W483" s="191">
        <v>35376480</v>
      </c>
      <c r="X483" s="195">
        <v>44347</v>
      </c>
      <c r="Y483" s="188" t="s">
        <v>7732</v>
      </c>
      <c r="Z483" s="187" t="s">
        <v>7733</v>
      </c>
      <c r="AA483" s="187" t="s">
        <v>195</v>
      </c>
      <c r="AB483" s="11"/>
    </row>
    <row r="484" spans="1:28" ht="24.75" customHeight="1" x14ac:dyDescent="0.2">
      <c r="A484" s="183" t="s">
        <v>999</v>
      </c>
      <c r="B484" s="184">
        <v>727581006</v>
      </c>
      <c r="C484" s="185" t="s">
        <v>78</v>
      </c>
      <c r="D484" s="185" t="s">
        <v>1000</v>
      </c>
      <c r="E484" s="185" t="s">
        <v>7028</v>
      </c>
      <c r="F484" s="185" t="s">
        <v>1001</v>
      </c>
      <c r="G484" s="185" t="s">
        <v>7029</v>
      </c>
      <c r="H484" s="185" t="s">
        <v>1002</v>
      </c>
      <c r="I484" s="185" t="s">
        <v>6539</v>
      </c>
      <c r="J484" s="185" t="s">
        <v>6540</v>
      </c>
      <c r="K484" s="185" t="s">
        <v>6808</v>
      </c>
      <c r="L484" s="185" t="s">
        <v>6110</v>
      </c>
      <c r="M484" s="185" t="s">
        <v>1005</v>
      </c>
      <c r="N484" s="186" t="s">
        <v>1004</v>
      </c>
      <c r="O484" s="185" t="s">
        <v>1003</v>
      </c>
      <c r="P484" s="187">
        <v>0</v>
      </c>
      <c r="Q484" s="185" t="s">
        <v>414</v>
      </c>
      <c r="R484" s="185" t="s">
        <v>7031</v>
      </c>
      <c r="S484" s="188">
        <v>37970</v>
      </c>
      <c r="T484" s="185">
        <v>6973</v>
      </c>
      <c r="U484" s="185"/>
      <c r="V484" s="191">
        <v>14783386</v>
      </c>
      <c r="W484" s="191">
        <v>64879037</v>
      </c>
      <c r="X484" s="195">
        <v>44347</v>
      </c>
      <c r="Y484" s="188" t="s">
        <v>7732</v>
      </c>
      <c r="Z484" s="187" t="s">
        <v>7733</v>
      </c>
      <c r="AA484" s="187" t="s">
        <v>7752</v>
      </c>
      <c r="AB484" s="11"/>
    </row>
    <row r="485" spans="1:28" ht="24.75" customHeight="1" x14ac:dyDescent="0.2">
      <c r="A485" s="183" t="s">
        <v>5735</v>
      </c>
      <c r="B485" s="184">
        <v>605060005</v>
      </c>
      <c r="C485" s="185" t="s">
        <v>136</v>
      </c>
      <c r="D485" s="185" t="s">
        <v>8724</v>
      </c>
      <c r="E485" s="185" t="s">
        <v>5702</v>
      </c>
      <c r="F485" s="185" t="s">
        <v>5736</v>
      </c>
      <c r="G485" s="185" t="s">
        <v>29</v>
      </c>
      <c r="H485" s="185">
        <v>0</v>
      </c>
      <c r="I485" s="185">
        <v>0</v>
      </c>
      <c r="J485" s="185" t="s">
        <v>5737</v>
      </c>
      <c r="K485" s="185" t="s">
        <v>5738</v>
      </c>
      <c r="L485" s="185" t="s">
        <v>49</v>
      </c>
      <c r="M485" s="185" t="s">
        <v>723</v>
      </c>
      <c r="N485" s="186" t="s">
        <v>6253</v>
      </c>
      <c r="O485" s="185" t="s">
        <v>6254</v>
      </c>
      <c r="P485" s="187">
        <v>0</v>
      </c>
      <c r="Q485" s="185" t="s">
        <v>5739</v>
      </c>
      <c r="R485" s="185" t="s">
        <v>600</v>
      </c>
      <c r="S485" s="188">
        <v>37970</v>
      </c>
      <c r="T485" s="185">
        <v>6974</v>
      </c>
      <c r="U485" s="185"/>
      <c r="V485" s="191">
        <v>480996</v>
      </c>
      <c r="W485" s="191">
        <v>13628220</v>
      </c>
      <c r="X485" s="195">
        <v>44347</v>
      </c>
      <c r="Y485" s="188" t="s">
        <v>7732</v>
      </c>
      <c r="Z485" s="187" t="s">
        <v>7733</v>
      </c>
      <c r="AA485" s="187" t="s">
        <v>6414</v>
      </c>
      <c r="AB485" s="11"/>
    </row>
    <row r="486" spans="1:28" ht="24.75" customHeight="1" x14ac:dyDescent="0.2">
      <c r="A486" s="183" t="s">
        <v>5735</v>
      </c>
      <c r="B486" s="184">
        <v>605060005</v>
      </c>
      <c r="C486" s="185" t="s">
        <v>136</v>
      </c>
      <c r="D486" s="185" t="s">
        <v>8724</v>
      </c>
      <c r="E486" s="185" t="s">
        <v>5702</v>
      </c>
      <c r="F486" s="185" t="s">
        <v>5736</v>
      </c>
      <c r="G486" s="185" t="s">
        <v>29</v>
      </c>
      <c r="H486" s="185">
        <v>0</v>
      </c>
      <c r="I486" s="185">
        <v>0</v>
      </c>
      <c r="J486" s="185" t="s">
        <v>5737</v>
      </c>
      <c r="K486" s="185" t="s">
        <v>5738</v>
      </c>
      <c r="L486" s="185" t="s">
        <v>49</v>
      </c>
      <c r="M486" s="185" t="s">
        <v>723</v>
      </c>
      <c r="N486" s="186" t="s">
        <v>6253</v>
      </c>
      <c r="O486" s="185" t="s">
        <v>6254</v>
      </c>
      <c r="P486" s="187">
        <v>0</v>
      </c>
      <c r="Q486" s="185" t="s">
        <v>5739</v>
      </c>
      <c r="R486" s="185" t="s">
        <v>600</v>
      </c>
      <c r="S486" s="188">
        <v>37970</v>
      </c>
      <c r="T486" s="185">
        <v>6974</v>
      </c>
      <c r="U486" s="185"/>
      <c r="V486" s="191">
        <v>14429880</v>
      </c>
      <c r="W486" s="191">
        <v>72149400</v>
      </c>
      <c r="X486" s="195">
        <v>44347</v>
      </c>
      <c r="Y486" s="188" t="s">
        <v>7732</v>
      </c>
      <c r="Z486" s="187" t="s">
        <v>7733</v>
      </c>
      <c r="AA486" s="187" t="s">
        <v>7742</v>
      </c>
      <c r="AB486" s="11"/>
    </row>
    <row r="487" spans="1:28" ht="24.75" customHeight="1" x14ac:dyDescent="0.2">
      <c r="A487" s="183" t="s">
        <v>8771</v>
      </c>
      <c r="B487" s="184">
        <v>729097004</v>
      </c>
      <c r="C487" s="185" t="s">
        <v>5259</v>
      </c>
      <c r="D487" s="185" t="s">
        <v>5260</v>
      </c>
      <c r="E487" s="185" t="s">
        <v>7099</v>
      </c>
      <c r="F487" s="185" t="s">
        <v>4733</v>
      </c>
      <c r="G487" s="185" t="s">
        <v>5261</v>
      </c>
      <c r="H487" s="185" t="s">
        <v>5262</v>
      </c>
      <c r="I487" s="185" t="s">
        <v>5263</v>
      </c>
      <c r="J487" s="185" t="s">
        <v>5264</v>
      </c>
      <c r="K487" s="185" t="s">
        <v>5265</v>
      </c>
      <c r="L487" s="185" t="s">
        <v>623</v>
      </c>
      <c r="M487" s="185" t="s">
        <v>3441</v>
      </c>
      <c r="N487" s="186" t="s">
        <v>5266</v>
      </c>
      <c r="O487" s="185" t="s">
        <v>7100</v>
      </c>
      <c r="P487" s="187">
        <v>0</v>
      </c>
      <c r="Q487" s="185" t="s">
        <v>414</v>
      </c>
      <c r="R487" s="185" t="s">
        <v>7153</v>
      </c>
      <c r="S487" s="188">
        <v>37970</v>
      </c>
      <c r="T487" s="185">
        <v>6975</v>
      </c>
      <c r="U487" s="185" t="s">
        <v>8630</v>
      </c>
      <c r="V487" s="191">
        <v>19472580</v>
      </c>
      <c r="W487" s="191">
        <v>76493880</v>
      </c>
      <c r="X487" s="195">
        <v>44347</v>
      </c>
      <c r="Y487" s="188" t="s">
        <v>7732</v>
      </c>
      <c r="Z487" s="187" t="s">
        <v>7733</v>
      </c>
      <c r="AA487" s="187" t="s">
        <v>7863</v>
      </c>
      <c r="AB487" s="11"/>
    </row>
    <row r="488" spans="1:28" ht="24.75" customHeight="1" x14ac:dyDescent="0.2">
      <c r="A488" s="183" t="s">
        <v>8771</v>
      </c>
      <c r="B488" s="184">
        <v>729097004</v>
      </c>
      <c r="C488" s="185" t="s">
        <v>5259</v>
      </c>
      <c r="D488" s="185" t="s">
        <v>5260</v>
      </c>
      <c r="E488" s="185" t="s">
        <v>7099</v>
      </c>
      <c r="F488" s="185" t="s">
        <v>4733</v>
      </c>
      <c r="G488" s="185" t="s">
        <v>5261</v>
      </c>
      <c r="H488" s="185" t="s">
        <v>5262</v>
      </c>
      <c r="I488" s="185" t="s">
        <v>5263</v>
      </c>
      <c r="J488" s="185" t="s">
        <v>5264</v>
      </c>
      <c r="K488" s="185" t="s">
        <v>5265</v>
      </c>
      <c r="L488" s="185" t="s">
        <v>623</v>
      </c>
      <c r="M488" s="185" t="s">
        <v>3441</v>
      </c>
      <c r="N488" s="186" t="s">
        <v>5266</v>
      </c>
      <c r="O488" s="185" t="s">
        <v>7100</v>
      </c>
      <c r="P488" s="187">
        <v>0</v>
      </c>
      <c r="Q488" s="185" t="s">
        <v>414</v>
      </c>
      <c r="R488" s="185" t="s">
        <v>7153</v>
      </c>
      <c r="S488" s="188">
        <v>37970</v>
      </c>
      <c r="T488" s="185">
        <v>6975</v>
      </c>
      <c r="U488" s="185" t="s">
        <v>8630</v>
      </c>
      <c r="V488" s="191">
        <v>14662620</v>
      </c>
      <c r="W488" s="191">
        <v>55935180</v>
      </c>
      <c r="X488" s="195">
        <v>44347</v>
      </c>
      <c r="Y488" s="188" t="s">
        <v>7732</v>
      </c>
      <c r="Z488" s="187" t="s">
        <v>7733</v>
      </c>
      <c r="AA488" s="187" t="s">
        <v>7740</v>
      </c>
      <c r="AB488" s="11"/>
    </row>
    <row r="489" spans="1:28" ht="24.75" customHeight="1" x14ac:dyDescent="0.2">
      <c r="A489" s="183" t="s">
        <v>2699</v>
      </c>
      <c r="B489" s="184">
        <v>738689003</v>
      </c>
      <c r="C489" s="185" t="s">
        <v>1555</v>
      </c>
      <c r="D489" s="185" t="s">
        <v>2700</v>
      </c>
      <c r="E489" s="185" t="s">
        <v>6912</v>
      </c>
      <c r="F489" s="185" t="s">
        <v>2701</v>
      </c>
      <c r="G489" s="185" t="s">
        <v>6913</v>
      </c>
      <c r="H489" s="185" t="s">
        <v>2702</v>
      </c>
      <c r="I489" s="185" t="s">
        <v>2703</v>
      </c>
      <c r="J489" s="185" t="s">
        <v>6887</v>
      </c>
      <c r="K489" s="185" t="s">
        <v>2704</v>
      </c>
      <c r="L489" s="185" t="s">
        <v>339</v>
      </c>
      <c r="M489" s="185" t="s">
        <v>2705</v>
      </c>
      <c r="N489" s="186" t="s">
        <v>7197</v>
      </c>
      <c r="O489" s="185" t="s">
        <v>6514</v>
      </c>
      <c r="P489" s="187">
        <v>0</v>
      </c>
      <c r="Q489" s="185" t="s">
        <v>2706</v>
      </c>
      <c r="R489" s="185" t="s">
        <v>7196</v>
      </c>
      <c r="S489" s="188">
        <v>37970</v>
      </c>
      <c r="T489" s="185">
        <v>6979</v>
      </c>
      <c r="U489" s="185" t="s">
        <v>8630</v>
      </c>
      <c r="V489" s="191">
        <v>11697823</v>
      </c>
      <c r="W489" s="191">
        <v>54179390</v>
      </c>
      <c r="X489" s="195">
        <v>44347</v>
      </c>
      <c r="Y489" s="188" t="s">
        <v>7732</v>
      </c>
      <c r="Z489" s="187" t="s">
        <v>7733</v>
      </c>
      <c r="AA489" s="187" t="s">
        <v>7865</v>
      </c>
      <c r="AB489" s="11"/>
    </row>
    <row r="490" spans="1:28" ht="24.75" customHeight="1" x14ac:dyDescent="0.2">
      <c r="A490" s="183" t="s">
        <v>2699</v>
      </c>
      <c r="B490" s="184">
        <v>738689003</v>
      </c>
      <c r="C490" s="185" t="s">
        <v>1555</v>
      </c>
      <c r="D490" s="185" t="s">
        <v>2700</v>
      </c>
      <c r="E490" s="185" t="s">
        <v>6912</v>
      </c>
      <c r="F490" s="185" t="s">
        <v>2701</v>
      </c>
      <c r="G490" s="185" t="s">
        <v>6913</v>
      </c>
      <c r="H490" s="185" t="s">
        <v>2702</v>
      </c>
      <c r="I490" s="185" t="s">
        <v>2703</v>
      </c>
      <c r="J490" s="185" t="s">
        <v>6887</v>
      </c>
      <c r="K490" s="185" t="s">
        <v>2704</v>
      </c>
      <c r="L490" s="185" t="s">
        <v>339</v>
      </c>
      <c r="M490" s="185" t="s">
        <v>2705</v>
      </c>
      <c r="N490" s="186" t="s">
        <v>7197</v>
      </c>
      <c r="O490" s="185" t="s">
        <v>6514</v>
      </c>
      <c r="P490" s="187">
        <v>0</v>
      </c>
      <c r="Q490" s="185" t="s">
        <v>2706</v>
      </c>
      <c r="R490" s="185" t="s">
        <v>7196</v>
      </c>
      <c r="S490" s="188">
        <v>37970</v>
      </c>
      <c r="T490" s="185">
        <v>6979</v>
      </c>
      <c r="U490" s="185" t="s">
        <v>8630</v>
      </c>
      <c r="V490" s="191">
        <v>0</v>
      </c>
      <c r="W490" s="191">
        <v>38933448</v>
      </c>
      <c r="X490" s="195">
        <v>44347</v>
      </c>
      <c r="Y490" s="188" t="s">
        <v>7732</v>
      </c>
      <c r="Z490" s="187" t="s">
        <v>7733</v>
      </c>
      <c r="AA490" s="187" t="s">
        <v>227</v>
      </c>
      <c r="AB490" s="11"/>
    </row>
    <row r="491" spans="1:28" ht="24.75" customHeight="1" x14ac:dyDescent="0.2">
      <c r="A491" s="183" t="s">
        <v>2699</v>
      </c>
      <c r="B491" s="184">
        <v>738689003</v>
      </c>
      <c r="C491" s="185" t="s">
        <v>1555</v>
      </c>
      <c r="D491" s="185" t="s">
        <v>2700</v>
      </c>
      <c r="E491" s="185" t="s">
        <v>6912</v>
      </c>
      <c r="F491" s="185" t="s">
        <v>2701</v>
      </c>
      <c r="G491" s="185" t="s">
        <v>6913</v>
      </c>
      <c r="H491" s="185" t="s">
        <v>2702</v>
      </c>
      <c r="I491" s="185" t="s">
        <v>2703</v>
      </c>
      <c r="J491" s="185" t="s">
        <v>6887</v>
      </c>
      <c r="K491" s="185" t="s">
        <v>2704</v>
      </c>
      <c r="L491" s="185" t="s">
        <v>339</v>
      </c>
      <c r="M491" s="185" t="s">
        <v>2705</v>
      </c>
      <c r="N491" s="186" t="s">
        <v>7197</v>
      </c>
      <c r="O491" s="185" t="s">
        <v>6514</v>
      </c>
      <c r="P491" s="187">
        <v>0</v>
      </c>
      <c r="Q491" s="185" t="s">
        <v>2706</v>
      </c>
      <c r="R491" s="185" t="s">
        <v>7196</v>
      </c>
      <c r="S491" s="188">
        <v>37970</v>
      </c>
      <c r="T491" s="185">
        <v>6979</v>
      </c>
      <c r="U491" s="185" t="s">
        <v>8630</v>
      </c>
      <c r="V491" s="191">
        <v>212149457</v>
      </c>
      <c r="W491" s="191">
        <v>1003695581</v>
      </c>
      <c r="X491" s="195">
        <v>44347</v>
      </c>
      <c r="Y491" s="188" t="s">
        <v>7732</v>
      </c>
      <c r="Z491" s="187" t="s">
        <v>7733</v>
      </c>
      <c r="AA491" s="187" t="s">
        <v>7735</v>
      </c>
      <c r="AB491" s="11"/>
    </row>
    <row r="492" spans="1:28" ht="24.75" customHeight="1" x14ac:dyDescent="0.2">
      <c r="A492" s="183" t="s">
        <v>2699</v>
      </c>
      <c r="B492" s="184">
        <v>738689003</v>
      </c>
      <c r="C492" s="185" t="s">
        <v>1555</v>
      </c>
      <c r="D492" s="185" t="s">
        <v>2700</v>
      </c>
      <c r="E492" s="185" t="s">
        <v>6912</v>
      </c>
      <c r="F492" s="185" t="s">
        <v>2701</v>
      </c>
      <c r="G492" s="185" t="s">
        <v>6913</v>
      </c>
      <c r="H492" s="185" t="s">
        <v>2702</v>
      </c>
      <c r="I492" s="185" t="s">
        <v>2703</v>
      </c>
      <c r="J492" s="185" t="s">
        <v>6887</v>
      </c>
      <c r="K492" s="185" t="s">
        <v>2704</v>
      </c>
      <c r="L492" s="185" t="s">
        <v>339</v>
      </c>
      <c r="M492" s="185" t="s">
        <v>2705</v>
      </c>
      <c r="N492" s="186" t="s">
        <v>7197</v>
      </c>
      <c r="O492" s="185" t="s">
        <v>6514</v>
      </c>
      <c r="P492" s="187">
        <v>0</v>
      </c>
      <c r="Q492" s="185" t="s">
        <v>2706</v>
      </c>
      <c r="R492" s="185" t="s">
        <v>7196</v>
      </c>
      <c r="S492" s="188">
        <v>37970</v>
      </c>
      <c r="T492" s="185">
        <v>6979</v>
      </c>
      <c r="U492" s="185" t="s">
        <v>8630</v>
      </c>
      <c r="V492" s="191">
        <v>68784704</v>
      </c>
      <c r="W492" s="191">
        <v>343482554</v>
      </c>
      <c r="X492" s="195">
        <v>44347</v>
      </c>
      <c r="Y492" s="188" t="s">
        <v>7732</v>
      </c>
      <c r="Z492" s="187" t="s">
        <v>7733</v>
      </c>
      <c r="AA492" s="187" t="s">
        <v>7736</v>
      </c>
      <c r="AB492" s="11"/>
    </row>
    <row r="493" spans="1:28" ht="24.75" customHeight="1" x14ac:dyDescent="0.2">
      <c r="A493" s="183" t="s">
        <v>2699</v>
      </c>
      <c r="B493" s="184">
        <v>738689003</v>
      </c>
      <c r="C493" s="185" t="s">
        <v>1555</v>
      </c>
      <c r="D493" s="185" t="s">
        <v>2700</v>
      </c>
      <c r="E493" s="185" t="s">
        <v>6912</v>
      </c>
      <c r="F493" s="185" t="s">
        <v>2701</v>
      </c>
      <c r="G493" s="185" t="s">
        <v>6913</v>
      </c>
      <c r="H493" s="185" t="s">
        <v>2702</v>
      </c>
      <c r="I493" s="185" t="s">
        <v>2703</v>
      </c>
      <c r="J493" s="185" t="s">
        <v>6887</v>
      </c>
      <c r="K493" s="185" t="s">
        <v>2704</v>
      </c>
      <c r="L493" s="185" t="s">
        <v>339</v>
      </c>
      <c r="M493" s="185" t="s">
        <v>2705</v>
      </c>
      <c r="N493" s="186" t="s">
        <v>7197</v>
      </c>
      <c r="O493" s="185" t="s">
        <v>6514</v>
      </c>
      <c r="P493" s="187">
        <v>0</v>
      </c>
      <c r="Q493" s="185" t="s">
        <v>2706</v>
      </c>
      <c r="R493" s="185" t="s">
        <v>7196</v>
      </c>
      <c r="S493" s="188">
        <v>37970</v>
      </c>
      <c r="T493" s="185">
        <v>6979</v>
      </c>
      <c r="U493" s="185" t="s">
        <v>8630</v>
      </c>
      <c r="V493" s="191">
        <v>12381768</v>
      </c>
      <c r="W493" s="191">
        <v>52357191</v>
      </c>
      <c r="X493" s="195">
        <v>44347</v>
      </c>
      <c r="Y493" s="188" t="s">
        <v>7732</v>
      </c>
      <c r="Z493" s="187" t="s">
        <v>7733</v>
      </c>
      <c r="AA493" s="187" t="s">
        <v>7763</v>
      </c>
      <c r="AB493" s="11"/>
    </row>
    <row r="494" spans="1:28" ht="24.75" customHeight="1" x14ac:dyDescent="0.2">
      <c r="A494" s="183" t="s">
        <v>2699</v>
      </c>
      <c r="B494" s="184">
        <v>738689003</v>
      </c>
      <c r="C494" s="185" t="s">
        <v>1555</v>
      </c>
      <c r="D494" s="185" t="s">
        <v>2700</v>
      </c>
      <c r="E494" s="185" t="s">
        <v>6912</v>
      </c>
      <c r="F494" s="185" t="s">
        <v>2701</v>
      </c>
      <c r="G494" s="185" t="s">
        <v>6913</v>
      </c>
      <c r="H494" s="185" t="s">
        <v>2702</v>
      </c>
      <c r="I494" s="185" t="s">
        <v>2703</v>
      </c>
      <c r="J494" s="185" t="s">
        <v>6887</v>
      </c>
      <c r="K494" s="185" t="s">
        <v>2704</v>
      </c>
      <c r="L494" s="185" t="s">
        <v>339</v>
      </c>
      <c r="M494" s="185" t="s">
        <v>2705</v>
      </c>
      <c r="N494" s="186" t="s">
        <v>7197</v>
      </c>
      <c r="O494" s="185" t="s">
        <v>6514</v>
      </c>
      <c r="P494" s="187">
        <v>0</v>
      </c>
      <c r="Q494" s="185" t="s">
        <v>2706</v>
      </c>
      <c r="R494" s="185" t="s">
        <v>7196</v>
      </c>
      <c r="S494" s="188">
        <v>37970</v>
      </c>
      <c r="T494" s="185">
        <v>6979</v>
      </c>
      <c r="U494" s="185" t="s">
        <v>8630</v>
      </c>
      <c r="V494" s="191">
        <v>25225789</v>
      </c>
      <c r="W494" s="191">
        <v>166113801</v>
      </c>
      <c r="X494" s="195">
        <v>44347</v>
      </c>
      <c r="Y494" s="188" t="s">
        <v>7732</v>
      </c>
      <c r="Z494" s="187" t="s">
        <v>7733</v>
      </c>
      <c r="AA494" s="187" t="s">
        <v>159</v>
      </c>
      <c r="AB494" s="11"/>
    </row>
    <row r="495" spans="1:28" ht="24.75" customHeight="1" x14ac:dyDescent="0.2">
      <c r="A495" s="183" t="s">
        <v>2699</v>
      </c>
      <c r="B495" s="184">
        <v>738689003</v>
      </c>
      <c r="C495" s="185" t="s">
        <v>1555</v>
      </c>
      <c r="D495" s="185" t="s">
        <v>2700</v>
      </c>
      <c r="E495" s="185" t="s">
        <v>6912</v>
      </c>
      <c r="F495" s="185" t="s">
        <v>2701</v>
      </c>
      <c r="G495" s="185" t="s">
        <v>6913</v>
      </c>
      <c r="H495" s="185" t="s">
        <v>2702</v>
      </c>
      <c r="I495" s="185" t="s">
        <v>2703</v>
      </c>
      <c r="J495" s="185" t="s">
        <v>6887</v>
      </c>
      <c r="K495" s="185" t="s">
        <v>2704</v>
      </c>
      <c r="L495" s="185" t="s">
        <v>339</v>
      </c>
      <c r="M495" s="185" t="s">
        <v>2705</v>
      </c>
      <c r="N495" s="186" t="s">
        <v>7197</v>
      </c>
      <c r="O495" s="185" t="s">
        <v>6514</v>
      </c>
      <c r="P495" s="187">
        <v>0</v>
      </c>
      <c r="Q495" s="185" t="s">
        <v>2706</v>
      </c>
      <c r="R495" s="185" t="s">
        <v>7196</v>
      </c>
      <c r="S495" s="188">
        <v>37970</v>
      </c>
      <c r="T495" s="185">
        <v>6979</v>
      </c>
      <c r="U495" s="185" t="s">
        <v>8630</v>
      </c>
      <c r="V495" s="191">
        <v>5967226</v>
      </c>
      <c r="W495" s="191">
        <v>16802452</v>
      </c>
      <c r="X495" s="195">
        <v>44347</v>
      </c>
      <c r="Y495" s="188" t="s">
        <v>7732</v>
      </c>
      <c r="Z495" s="187" t="s">
        <v>7733</v>
      </c>
      <c r="AA495" s="187" t="s">
        <v>7766</v>
      </c>
      <c r="AB495" s="11"/>
    </row>
    <row r="496" spans="1:28" ht="24.75" customHeight="1" x14ac:dyDescent="0.2">
      <c r="A496" s="183" t="s">
        <v>2699</v>
      </c>
      <c r="B496" s="184">
        <v>738689003</v>
      </c>
      <c r="C496" s="185" t="s">
        <v>1555</v>
      </c>
      <c r="D496" s="185" t="s">
        <v>2700</v>
      </c>
      <c r="E496" s="185" t="s">
        <v>6912</v>
      </c>
      <c r="F496" s="185" t="s">
        <v>2701</v>
      </c>
      <c r="G496" s="185" t="s">
        <v>6913</v>
      </c>
      <c r="H496" s="185" t="s">
        <v>2702</v>
      </c>
      <c r="I496" s="185" t="s">
        <v>2703</v>
      </c>
      <c r="J496" s="185" t="s">
        <v>6887</v>
      </c>
      <c r="K496" s="185" t="s">
        <v>2704</v>
      </c>
      <c r="L496" s="185" t="s">
        <v>339</v>
      </c>
      <c r="M496" s="185" t="s">
        <v>2705</v>
      </c>
      <c r="N496" s="186" t="s">
        <v>7197</v>
      </c>
      <c r="O496" s="185" t="s">
        <v>6514</v>
      </c>
      <c r="P496" s="187">
        <v>0</v>
      </c>
      <c r="Q496" s="185" t="s">
        <v>2706</v>
      </c>
      <c r="R496" s="185" t="s">
        <v>7196</v>
      </c>
      <c r="S496" s="188">
        <v>37970</v>
      </c>
      <c r="T496" s="185">
        <v>6979</v>
      </c>
      <c r="U496" s="185" t="s">
        <v>8630</v>
      </c>
      <c r="V496" s="191">
        <v>38020200</v>
      </c>
      <c r="W496" s="191">
        <v>264702960</v>
      </c>
      <c r="X496" s="195">
        <v>44347</v>
      </c>
      <c r="Y496" s="188" t="s">
        <v>7732</v>
      </c>
      <c r="Z496" s="187" t="s">
        <v>7733</v>
      </c>
      <c r="AA496" s="187" t="s">
        <v>184</v>
      </c>
      <c r="AB496" s="11"/>
    </row>
    <row r="497" spans="1:28" ht="24.75" customHeight="1" x14ac:dyDescent="0.2">
      <c r="A497" s="183" t="s">
        <v>2699</v>
      </c>
      <c r="B497" s="184">
        <v>738689003</v>
      </c>
      <c r="C497" s="185" t="s">
        <v>1555</v>
      </c>
      <c r="D497" s="185" t="s">
        <v>2700</v>
      </c>
      <c r="E497" s="185" t="s">
        <v>6912</v>
      </c>
      <c r="F497" s="185" t="s">
        <v>2701</v>
      </c>
      <c r="G497" s="185" t="s">
        <v>6913</v>
      </c>
      <c r="H497" s="185" t="s">
        <v>2702</v>
      </c>
      <c r="I497" s="185" t="s">
        <v>2703</v>
      </c>
      <c r="J497" s="185" t="s">
        <v>6887</v>
      </c>
      <c r="K497" s="185" t="s">
        <v>2704</v>
      </c>
      <c r="L497" s="185" t="s">
        <v>339</v>
      </c>
      <c r="M497" s="185" t="s">
        <v>2705</v>
      </c>
      <c r="N497" s="186" t="s">
        <v>7197</v>
      </c>
      <c r="O497" s="185" t="s">
        <v>6514</v>
      </c>
      <c r="P497" s="187">
        <v>0</v>
      </c>
      <c r="Q497" s="185" t="s">
        <v>2706</v>
      </c>
      <c r="R497" s="185" t="s">
        <v>7196</v>
      </c>
      <c r="S497" s="188">
        <v>37970</v>
      </c>
      <c r="T497" s="185">
        <v>6979</v>
      </c>
      <c r="U497" s="185" t="s">
        <v>8630</v>
      </c>
      <c r="V497" s="191">
        <v>12397284</v>
      </c>
      <c r="W497" s="191">
        <v>57399663</v>
      </c>
      <c r="X497" s="195">
        <v>44347</v>
      </c>
      <c r="Y497" s="188" t="s">
        <v>7732</v>
      </c>
      <c r="Z497" s="187" t="s">
        <v>7733</v>
      </c>
      <c r="AA497" s="187" t="s">
        <v>7797</v>
      </c>
      <c r="AB497" s="11"/>
    </row>
    <row r="498" spans="1:28" ht="24.75" customHeight="1" x14ac:dyDescent="0.2">
      <c r="A498" s="183" t="s">
        <v>2699</v>
      </c>
      <c r="B498" s="184">
        <v>738689003</v>
      </c>
      <c r="C498" s="185" t="s">
        <v>1555</v>
      </c>
      <c r="D498" s="185" t="s">
        <v>2700</v>
      </c>
      <c r="E498" s="185" t="s">
        <v>6912</v>
      </c>
      <c r="F498" s="185" t="s">
        <v>2701</v>
      </c>
      <c r="G498" s="185" t="s">
        <v>6913</v>
      </c>
      <c r="H498" s="185" t="s">
        <v>2702</v>
      </c>
      <c r="I498" s="185" t="s">
        <v>2703</v>
      </c>
      <c r="J498" s="185" t="s">
        <v>6887</v>
      </c>
      <c r="K498" s="185" t="s">
        <v>2704</v>
      </c>
      <c r="L498" s="185" t="s">
        <v>339</v>
      </c>
      <c r="M498" s="185" t="s">
        <v>2705</v>
      </c>
      <c r="N498" s="186" t="s">
        <v>7197</v>
      </c>
      <c r="O498" s="185" t="s">
        <v>6514</v>
      </c>
      <c r="P498" s="187">
        <v>0</v>
      </c>
      <c r="Q498" s="185" t="s">
        <v>2706</v>
      </c>
      <c r="R498" s="185" t="s">
        <v>7196</v>
      </c>
      <c r="S498" s="188">
        <v>37970</v>
      </c>
      <c r="T498" s="185">
        <v>6979</v>
      </c>
      <c r="U498" s="185" t="s">
        <v>8630</v>
      </c>
      <c r="V498" s="191">
        <v>8016600</v>
      </c>
      <c r="W498" s="191">
        <v>40083000</v>
      </c>
      <c r="X498" s="195">
        <v>44347</v>
      </c>
      <c r="Y498" s="188" t="s">
        <v>7732</v>
      </c>
      <c r="Z498" s="187" t="s">
        <v>7733</v>
      </c>
      <c r="AA498" s="187" t="s">
        <v>7813</v>
      </c>
      <c r="AB498" s="11"/>
    </row>
    <row r="499" spans="1:28" ht="24.75" customHeight="1" x14ac:dyDescent="0.2">
      <c r="A499" s="183" t="s">
        <v>2699</v>
      </c>
      <c r="B499" s="184">
        <v>738689003</v>
      </c>
      <c r="C499" s="185" t="s">
        <v>1555</v>
      </c>
      <c r="D499" s="185" t="s">
        <v>2700</v>
      </c>
      <c r="E499" s="185" t="s">
        <v>6912</v>
      </c>
      <c r="F499" s="185" t="s">
        <v>2701</v>
      </c>
      <c r="G499" s="185" t="s">
        <v>6913</v>
      </c>
      <c r="H499" s="185" t="s">
        <v>2702</v>
      </c>
      <c r="I499" s="185" t="s">
        <v>2703</v>
      </c>
      <c r="J499" s="185" t="s">
        <v>6887</v>
      </c>
      <c r="K499" s="185" t="s">
        <v>2704</v>
      </c>
      <c r="L499" s="185" t="s">
        <v>339</v>
      </c>
      <c r="M499" s="185" t="s">
        <v>2705</v>
      </c>
      <c r="N499" s="186" t="s">
        <v>7197</v>
      </c>
      <c r="O499" s="185" t="s">
        <v>6514</v>
      </c>
      <c r="P499" s="187">
        <v>0</v>
      </c>
      <c r="Q499" s="185" t="s">
        <v>2706</v>
      </c>
      <c r="R499" s="185" t="s">
        <v>7196</v>
      </c>
      <c r="S499" s="188">
        <v>37970</v>
      </c>
      <c r="T499" s="185">
        <v>6979</v>
      </c>
      <c r="U499" s="185" t="s">
        <v>8630</v>
      </c>
      <c r="V499" s="191">
        <v>8016600</v>
      </c>
      <c r="W499" s="191">
        <v>40083000</v>
      </c>
      <c r="X499" s="195">
        <v>44347</v>
      </c>
      <c r="Y499" s="188" t="s">
        <v>7732</v>
      </c>
      <c r="Z499" s="187" t="s">
        <v>7733</v>
      </c>
      <c r="AA499" s="187" t="s">
        <v>7847</v>
      </c>
      <c r="AB499" s="11"/>
    </row>
    <row r="500" spans="1:28" ht="24.75" customHeight="1" x14ac:dyDescent="0.2">
      <c r="A500" s="183" t="s">
        <v>2699</v>
      </c>
      <c r="B500" s="184">
        <v>738689003</v>
      </c>
      <c r="C500" s="185" t="s">
        <v>1555</v>
      </c>
      <c r="D500" s="185" t="s">
        <v>2700</v>
      </c>
      <c r="E500" s="185" t="s">
        <v>6912</v>
      </c>
      <c r="F500" s="185" t="s">
        <v>2701</v>
      </c>
      <c r="G500" s="185" t="s">
        <v>6913</v>
      </c>
      <c r="H500" s="185" t="s">
        <v>2702</v>
      </c>
      <c r="I500" s="185" t="s">
        <v>2703</v>
      </c>
      <c r="J500" s="185" t="s">
        <v>6887</v>
      </c>
      <c r="K500" s="185" t="s">
        <v>2704</v>
      </c>
      <c r="L500" s="185" t="s">
        <v>339</v>
      </c>
      <c r="M500" s="185" t="s">
        <v>2705</v>
      </c>
      <c r="N500" s="186" t="s">
        <v>7197</v>
      </c>
      <c r="O500" s="185" t="s">
        <v>6514</v>
      </c>
      <c r="P500" s="187">
        <v>0</v>
      </c>
      <c r="Q500" s="185" t="s">
        <v>2706</v>
      </c>
      <c r="R500" s="185" t="s">
        <v>7196</v>
      </c>
      <c r="S500" s="188">
        <v>37970</v>
      </c>
      <c r="T500" s="185">
        <v>6979</v>
      </c>
      <c r="U500" s="185" t="s">
        <v>8630</v>
      </c>
      <c r="V500" s="191">
        <v>9138924</v>
      </c>
      <c r="W500" s="191">
        <v>45694620</v>
      </c>
      <c r="X500" s="195">
        <v>44347</v>
      </c>
      <c r="Y500" s="188" t="s">
        <v>7732</v>
      </c>
      <c r="Z500" s="187" t="s">
        <v>7733</v>
      </c>
      <c r="AA500" s="187" t="s">
        <v>7746</v>
      </c>
      <c r="AB500" s="11"/>
    </row>
    <row r="501" spans="1:28" ht="24.75" customHeight="1" x14ac:dyDescent="0.2">
      <c r="A501" s="183" t="s">
        <v>2699</v>
      </c>
      <c r="B501" s="184">
        <v>738689003</v>
      </c>
      <c r="C501" s="185" t="s">
        <v>1555</v>
      </c>
      <c r="D501" s="185" t="s">
        <v>2700</v>
      </c>
      <c r="E501" s="185" t="s">
        <v>6912</v>
      </c>
      <c r="F501" s="185" t="s">
        <v>2701</v>
      </c>
      <c r="G501" s="185" t="s">
        <v>6913</v>
      </c>
      <c r="H501" s="185" t="s">
        <v>2702</v>
      </c>
      <c r="I501" s="185" t="s">
        <v>2703</v>
      </c>
      <c r="J501" s="185" t="s">
        <v>6887</v>
      </c>
      <c r="K501" s="185" t="s">
        <v>2704</v>
      </c>
      <c r="L501" s="185" t="s">
        <v>339</v>
      </c>
      <c r="M501" s="185" t="s">
        <v>2705</v>
      </c>
      <c r="N501" s="186" t="s">
        <v>7197</v>
      </c>
      <c r="O501" s="185" t="s">
        <v>6514</v>
      </c>
      <c r="P501" s="187">
        <v>0</v>
      </c>
      <c r="Q501" s="185" t="s">
        <v>2706</v>
      </c>
      <c r="R501" s="185" t="s">
        <v>7196</v>
      </c>
      <c r="S501" s="188">
        <v>37970</v>
      </c>
      <c r="T501" s="185">
        <v>6979</v>
      </c>
      <c r="U501" s="185" t="s">
        <v>8630</v>
      </c>
      <c r="V501" s="191">
        <v>23568804</v>
      </c>
      <c r="W501" s="191">
        <v>73592388</v>
      </c>
      <c r="X501" s="195">
        <v>44347</v>
      </c>
      <c r="Y501" s="188" t="s">
        <v>7732</v>
      </c>
      <c r="Z501" s="187" t="s">
        <v>7733</v>
      </c>
      <c r="AA501" s="187" t="s">
        <v>7774</v>
      </c>
      <c r="AB501" s="11"/>
    </row>
    <row r="502" spans="1:28" ht="24.75" customHeight="1" x14ac:dyDescent="0.2">
      <c r="A502" s="183" t="s">
        <v>2699</v>
      </c>
      <c r="B502" s="184">
        <v>738689003</v>
      </c>
      <c r="C502" s="185" t="s">
        <v>1555</v>
      </c>
      <c r="D502" s="185" t="s">
        <v>2700</v>
      </c>
      <c r="E502" s="185" t="s">
        <v>6912</v>
      </c>
      <c r="F502" s="185" t="s">
        <v>2701</v>
      </c>
      <c r="G502" s="185" t="s">
        <v>6913</v>
      </c>
      <c r="H502" s="185" t="s">
        <v>2702</v>
      </c>
      <c r="I502" s="185" t="s">
        <v>2703</v>
      </c>
      <c r="J502" s="185" t="s">
        <v>6887</v>
      </c>
      <c r="K502" s="185" t="s">
        <v>2704</v>
      </c>
      <c r="L502" s="185" t="s">
        <v>339</v>
      </c>
      <c r="M502" s="185" t="s">
        <v>2705</v>
      </c>
      <c r="N502" s="186" t="s">
        <v>7197</v>
      </c>
      <c r="O502" s="185" t="s">
        <v>6514</v>
      </c>
      <c r="P502" s="187">
        <v>0</v>
      </c>
      <c r="Q502" s="185" t="s">
        <v>2706</v>
      </c>
      <c r="R502" s="185" t="s">
        <v>7196</v>
      </c>
      <c r="S502" s="188">
        <v>37970</v>
      </c>
      <c r="T502" s="185">
        <v>6979</v>
      </c>
      <c r="U502" s="185" t="s">
        <v>8630</v>
      </c>
      <c r="V502" s="191">
        <v>20522496</v>
      </c>
      <c r="W502" s="191">
        <v>107537878</v>
      </c>
      <c r="X502" s="195">
        <v>44347</v>
      </c>
      <c r="Y502" s="188" t="s">
        <v>7732</v>
      </c>
      <c r="Z502" s="187" t="s">
        <v>7733</v>
      </c>
      <c r="AA502" s="187" t="s">
        <v>7833</v>
      </c>
      <c r="AB502" s="11"/>
    </row>
    <row r="503" spans="1:28" ht="24.75" customHeight="1" x14ac:dyDescent="0.2">
      <c r="A503" s="183" t="s">
        <v>2699</v>
      </c>
      <c r="B503" s="184">
        <v>738689003</v>
      </c>
      <c r="C503" s="185" t="s">
        <v>1555</v>
      </c>
      <c r="D503" s="185" t="s">
        <v>2700</v>
      </c>
      <c r="E503" s="185" t="s">
        <v>6912</v>
      </c>
      <c r="F503" s="185" t="s">
        <v>2701</v>
      </c>
      <c r="G503" s="185" t="s">
        <v>6913</v>
      </c>
      <c r="H503" s="185" t="s">
        <v>2702</v>
      </c>
      <c r="I503" s="185" t="s">
        <v>2703</v>
      </c>
      <c r="J503" s="185" t="s">
        <v>6887</v>
      </c>
      <c r="K503" s="185" t="s">
        <v>2704</v>
      </c>
      <c r="L503" s="185" t="s">
        <v>339</v>
      </c>
      <c r="M503" s="185" t="s">
        <v>2705</v>
      </c>
      <c r="N503" s="186" t="s">
        <v>7197</v>
      </c>
      <c r="O503" s="185" t="s">
        <v>6514</v>
      </c>
      <c r="P503" s="187">
        <v>0</v>
      </c>
      <c r="Q503" s="185" t="s">
        <v>2706</v>
      </c>
      <c r="R503" s="185" t="s">
        <v>7196</v>
      </c>
      <c r="S503" s="188">
        <v>37970</v>
      </c>
      <c r="T503" s="185">
        <v>6979</v>
      </c>
      <c r="U503" s="185" t="s">
        <v>8630</v>
      </c>
      <c r="V503" s="191">
        <v>16450063</v>
      </c>
      <c r="W503" s="191">
        <v>56602367</v>
      </c>
      <c r="X503" s="195">
        <v>44347</v>
      </c>
      <c r="Y503" s="188" t="s">
        <v>7732</v>
      </c>
      <c r="Z503" s="187" t="s">
        <v>7733</v>
      </c>
      <c r="AA503" s="187" t="s">
        <v>7888</v>
      </c>
      <c r="AB503" s="11"/>
    </row>
    <row r="504" spans="1:28" ht="24.75" customHeight="1" x14ac:dyDescent="0.2">
      <c r="A504" s="183" t="s">
        <v>2699</v>
      </c>
      <c r="B504" s="184">
        <v>738689003</v>
      </c>
      <c r="C504" s="185" t="s">
        <v>1555</v>
      </c>
      <c r="D504" s="185" t="s">
        <v>2700</v>
      </c>
      <c r="E504" s="185" t="s">
        <v>6912</v>
      </c>
      <c r="F504" s="185" t="s">
        <v>2701</v>
      </c>
      <c r="G504" s="185" t="s">
        <v>6913</v>
      </c>
      <c r="H504" s="185" t="s">
        <v>2702</v>
      </c>
      <c r="I504" s="185" t="s">
        <v>2703</v>
      </c>
      <c r="J504" s="185" t="s">
        <v>6887</v>
      </c>
      <c r="K504" s="185" t="s">
        <v>2704</v>
      </c>
      <c r="L504" s="185" t="s">
        <v>339</v>
      </c>
      <c r="M504" s="185" t="s">
        <v>2705</v>
      </c>
      <c r="N504" s="186" t="s">
        <v>7197</v>
      </c>
      <c r="O504" s="185" t="s">
        <v>6514</v>
      </c>
      <c r="P504" s="187">
        <v>0</v>
      </c>
      <c r="Q504" s="185" t="s">
        <v>2706</v>
      </c>
      <c r="R504" s="185" t="s">
        <v>7196</v>
      </c>
      <c r="S504" s="188">
        <v>37970</v>
      </c>
      <c r="T504" s="185">
        <v>6979</v>
      </c>
      <c r="U504" s="185" t="s">
        <v>8630</v>
      </c>
      <c r="V504" s="191">
        <v>0</v>
      </c>
      <c r="W504" s="191">
        <v>37586184</v>
      </c>
      <c r="X504" s="195">
        <v>44347</v>
      </c>
      <c r="Y504" s="188" t="s">
        <v>7732</v>
      </c>
      <c r="Z504" s="187" t="s">
        <v>7733</v>
      </c>
      <c r="AA504" s="187" t="s">
        <v>7903</v>
      </c>
      <c r="AB504" s="11"/>
    </row>
    <row r="505" spans="1:28" ht="24.75" customHeight="1" x14ac:dyDescent="0.2">
      <c r="A505" s="183" t="s">
        <v>2699</v>
      </c>
      <c r="B505" s="184">
        <v>738689003</v>
      </c>
      <c r="C505" s="185" t="s">
        <v>1555</v>
      </c>
      <c r="D505" s="185" t="s">
        <v>2700</v>
      </c>
      <c r="E505" s="185" t="s">
        <v>6912</v>
      </c>
      <c r="F505" s="185" t="s">
        <v>2701</v>
      </c>
      <c r="G505" s="185" t="s">
        <v>6913</v>
      </c>
      <c r="H505" s="185" t="s">
        <v>2702</v>
      </c>
      <c r="I505" s="185" t="s">
        <v>2703</v>
      </c>
      <c r="J505" s="185" t="s">
        <v>6887</v>
      </c>
      <c r="K505" s="185" t="s">
        <v>2704</v>
      </c>
      <c r="L505" s="185" t="s">
        <v>339</v>
      </c>
      <c r="M505" s="185" t="s">
        <v>2705</v>
      </c>
      <c r="N505" s="186" t="s">
        <v>7197</v>
      </c>
      <c r="O505" s="185" t="s">
        <v>6514</v>
      </c>
      <c r="P505" s="187">
        <v>0</v>
      </c>
      <c r="Q505" s="185" t="s">
        <v>2706</v>
      </c>
      <c r="R505" s="185" t="s">
        <v>7196</v>
      </c>
      <c r="S505" s="188">
        <v>37970</v>
      </c>
      <c r="T505" s="185">
        <v>6979</v>
      </c>
      <c r="U505" s="185" t="s">
        <v>8630</v>
      </c>
      <c r="V505" s="191">
        <v>24530796</v>
      </c>
      <c r="W505" s="191">
        <v>76799028</v>
      </c>
      <c r="X505" s="195">
        <v>44347</v>
      </c>
      <c r="Y505" s="188" t="s">
        <v>7732</v>
      </c>
      <c r="Z505" s="187" t="s">
        <v>7733</v>
      </c>
      <c r="AA505" s="187" t="s">
        <v>75</v>
      </c>
      <c r="AB505" s="11"/>
    </row>
    <row r="506" spans="1:28" ht="24.75" customHeight="1" x14ac:dyDescent="0.2">
      <c r="A506" s="183" t="s">
        <v>2699</v>
      </c>
      <c r="B506" s="184">
        <v>738689003</v>
      </c>
      <c r="C506" s="185" t="s">
        <v>1555</v>
      </c>
      <c r="D506" s="185" t="s">
        <v>2700</v>
      </c>
      <c r="E506" s="185" t="s">
        <v>6912</v>
      </c>
      <c r="F506" s="185" t="s">
        <v>2701</v>
      </c>
      <c r="G506" s="185" t="s">
        <v>6913</v>
      </c>
      <c r="H506" s="185" t="s">
        <v>2702</v>
      </c>
      <c r="I506" s="185" t="s">
        <v>2703</v>
      </c>
      <c r="J506" s="185" t="s">
        <v>6887</v>
      </c>
      <c r="K506" s="185" t="s">
        <v>2704</v>
      </c>
      <c r="L506" s="185" t="s">
        <v>339</v>
      </c>
      <c r="M506" s="185" t="s">
        <v>2705</v>
      </c>
      <c r="N506" s="186" t="s">
        <v>7197</v>
      </c>
      <c r="O506" s="185" t="s">
        <v>6514</v>
      </c>
      <c r="P506" s="187">
        <v>0</v>
      </c>
      <c r="Q506" s="185" t="s">
        <v>2706</v>
      </c>
      <c r="R506" s="185" t="s">
        <v>7196</v>
      </c>
      <c r="S506" s="188">
        <v>37970</v>
      </c>
      <c r="T506" s="185">
        <v>6979</v>
      </c>
      <c r="U506" s="185" t="s">
        <v>8630</v>
      </c>
      <c r="V506" s="191">
        <v>7214940</v>
      </c>
      <c r="W506" s="191">
        <v>39281340</v>
      </c>
      <c r="X506" s="195">
        <v>44347</v>
      </c>
      <c r="Y506" s="188" t="s">
        <v>7732</v>
      </c>
      <c r="Z506" s="187" t="s">
        <v>7733</v>
      </c>
      <c r="AA506" s="187" t="s">
        <v>7779</v>
      </c>
      <c r="AB506" s="11"/>
    </row>
    <row r="507" spans="1:28" ht="24.75" customHeight="1" x14ac:dyDescent="0.2">
      <c r="A507" s="183" t="s">
        <v>2699</v>
      </c>
      <c r="B507" s="184">
        <v>738689003</v>
      </c>
      <c r="C507" s="185" t="s">
        <v>1555</v>
      </c>
      <c r="D507" s="185" t="s">
        <v>2700</v>
      </c>
      <c r="E507" s="185" t="s">
        <v>6912</v>
      </c>
      <c r="F507" s="185" t="s">
        <v>2701</v>
      </c>
      <c r="G507" s="185" t="s">
        <v>6913</v>
      </c>
      <c r="H507" s="185" t="s">
        <v>2702</v>
      </c>
      <c r="I507" s="185" t="s">
        <v>2703</v>
      </c>
      <c r="J507" s="185" t="s">
        <v>6887</v>
      </c>
      <c r="K507" s="185" t="s">
        <v>2704</v>
      </c>
      <c r="L507" s="185" t="s">
        <v>339</v>
      </c>
      <c r="M507" s="185" t="s">
        <v>2705</v>
      </c>
      <c r="N507" s="186" t="s">
        <v>7197</v>
      </c>
      <c r="O507" s="185" t="s">
        <v>6514</v>
      </c>
      <c r="P507" s="187">
        <v>0</v>
      </c>
      <c r="Q507" s="185" t="s">
        <v>2706</v>
      </c>
      <c r="R507" s="185" t="s">
        <v>7196</v>
      </c>
      <c r="S507" s="188">
        <v>37970</v>
      </c>
      <c r="T507" s="185">
        <v>6979</v>
      </c>
      <c r="U507" s="185" t="s">
        <v>8630</v>
      </c>
      <c r="V507" s="191">
        <v>4868000</v>
      </c>
      <c r="W507" s="191">
        <v>22612645</v>
      </c>
      <c r="X507" s="195">
        <v>44347</v>
      </c>
      <c r="Y507" s="188" t="s">
        <v>7732</v>
      </c>
      <c r="Z507" s="187" t="s">
        <v>7733</v>
      </c>
      <c r="AA507" s="187" t="s">
        <v>7781</v>
      </c>
      <c r="AB507" s="11"/>
    </row>
    <row r="508" spans="1:28" ht="24.75" customHeight="1" x14ac:dyDescent="0.2">
      <c r="A508" s="183" t="s">
        <v>2699</v>
      </c>
      <c r="B508" s="184">
        <v>738689003</v>
      </c>
      <c r="C508" s="185" t="s">
        <v>1555</v>
      </c>
      <c r="D508" s="185" t="s">
        <v>2700</v>
      </c>
      <c r="E508" s="185" t="s">
        <v>6912</v>
      </c>
      <c r="F508" s="185" t="s">
        <v>2701</v>
      </c>
      <c r="G508" s="185" t="s">
        <v>6913</v>
      </c>
      <c r="H508" s="185" t="s">
        <v>2702</v>
      </c>
      <c r="I508" s="185" t="s">
        <v>2703</v>
      </c>
      <c r="J508" s="185" t="s">
        <v>6887</v>
      </c>
      <c r="K508" s="185" t="s">
        <v>2704</v>
      </c>
      <c r="L508" s="185" t="s">
        <v>339</v>
      </c>
      <c r="M508" s="185" t="s">
        <v>2705</v>
      </c>
      <c r="N508" s="186" t="s">
        <v>7197</v>
      </c>
      <c r="O508" s="185" t="s">
        <v>6514</v>
      </c>
      <c r="P508" s="187">
        <v>0</v>
      </c>
      <c r="Q508" s="185" t="s">
        <v>2706</v>
      </c>
      <c r="R508" s="185" t="s">
        <v>7196</v>
      </c>
      <c r="S508" s="188">
        <v>37970</v>
      </c>
      <c r="T508" s="185">
        <v>6979</v>
      </c>
      <c r="U508" s="185" t="s">
        <v>8630</v>
      </c>
      <c r="V508" s="191">
        <v>17315856</v>
      </c>
      <c r="W508" s="191">
        <v>83654779</v>
      </c>
      <c r="X508" s="195">
        <v>44347</v>
      </c>
      <c r="Y508" s="188" t="s">
        <v>7732</v>
      </c>
      <c r="Z508" s="187" t="s">
        <v>7733</v>
      </c>
      <c r="AA508" s="187" t="s">
        <v>7820</v>
      </c>
      <c r="AB508" s="11"/>
    </row>
    <row r="509" spans="1:28" ht="24.75" customHeight="1" x14ac:dyDescent="0.2">
      <c r="A509" s="183" t="s">
        <v>2699</v>
      </c>
      <c r="B509" s="184">
        <v>738689003</v>
      </c>
      <c r="C509" s="185" t="s">
        <v>1555</v>
      </c>
      <c r="D509" s="185" t="s">
        <v>2700</v>
      </c>
      <c r="E509" s="185" t="s">
        <v>6912</v>
      </c>
      <c r="F509" s="185" t="s">
        <v>2701</v>
      </c>
      <c r="G509" s="185" t="s">
        <v>6913</v>
      </c>
      <c r="H509" s="185" t="s">
        <v>2702</v>
      </c>
      <c r="I509" s="185" t="s">
        <v>2703</v>
      </c>
      <c r="J509" s="185" t="s">
        <v>6887</v>
      </c>
      <c r="K509" s="185" t="s">
        <v>2704</v>
      </c>
      <c r="L509" s="185" t="s">
        <v>339</v>
      </c>
      <c r="M509" s="185" t="s">
        <v>2705</v>
      </c>
      <c r="N509" s="186" t="s">
        <v>7197</v>
      </c>
      <c r="O509" s="185" t="s">
        <v>6514</v>
      </c>
      <c r="P509" s="187">
        <v>0</v>
      </c>
      <c r="Q509" s="185" t="s">
        <v>2706</v>
      </c>
      <c r="R509" s="185" t="s">
        <v>7196</v>
      </c>
      <c r="S509" s="188">
        <v>37970</v>
      </c>
      <c r="T509" s="185">
        <v>6979</v>
      </c>
      <c r="U509" s="185" t="s">
        <v>8630</v>
      </c>
      <c r="V509" s="191">
        <v>18044936</v>
      </c>
      <c r="W509" s="191">
        <v>90913416</v>
      </c>
      <c r="X509" s="195">
        <v>44347</v>
      </c>
      <c r="Y509" s="188" t="s">
        <v>7732</v>
      </c>
      <c r="Z509" s="187" t="s">
        <v>7733</v>
      </c>
      <c r="AA509" s="187" t="s">
        <v>7801</v>
      </c>
      <c r="AB509" s="11"/>
    </row>
    <row r="510" spans="1:28" ht="24.75" customHeight="1" x14ac:dyDescent="0.2">
      <c r="A510" s="183" t="s">
        <v>2699</v>
      </c>
      <c r="B510" s="184">
        <v>738689003</v>
      </c>
      <c r="C510" s="185" t="s">
        <v>1555</v>
      </c>
      <c r="D510" s="185" t="s">
        <v>2700</v>
      </c>
      <c r="E510" s="185" t="s">
        <v>6912</v>
      </c>
      <c r="F510" s="185" t="s">
        <v>2701</v>
      </c>
      <c r="G510" s="185" t="s">
        <v>6913</v>
      </c>
      <c r="H510" s="185" t="s">
        <v>2702</v>
      </c>
      <c r="I510" s="185" t="s">
        <v>2703</v>
      </c>
      <c r="J510" s="185" t="s">
        <v>6887</v>
      </c>
      <c r="K510" s="185" t="s">
        <v>2704</v>
      </c>
      <c r="L510" s="185" t="s">
        <v>339</v>
      </c>
      <c r="M510" s="185" t="s">
        <v>2705</v>
      </c>
      <c r="N510" s="186" t="s">
        <v>7197</v>
      </c>
      <c r="O510" s="185" t="s">
        <v>6514</v>
      </c>
      <c r="P510" s="187">
        <v>0</v>
      </c>
      <c r="Q510" s="185" t="s">
        <v>2706</v>
      </c>
      <c r="R510" s="185" t="s">
        <v>7196</v>
      </c>
      <c r="S510" s="188">
        <v>37970</v>
      </c>
      <c r="T510" s="185">
        <v>6979</v>
      </c>
      <c r="U510" s="185" t="s">
        <v>8630</v>
      </c>
      <c r="V510" s="191">
        <v>17874432</v>
      </c>
      <c r="W510" s="191">
        <v>84372160</v>
      </c>
      <c r="X510" s="195">
        <v>44347</v>
      </c>
      <c r="Y510" s="188" t="s">
        <v>7732</v>
      </c>
      <c r="Z510" s="187" t="s">
        <v>7733</v>
      </c>
      <c r="AA510" s="187" t="s">
        <v>7853</v>
      </c>
      <c r="AB510" s="11"/>
    </row>
    <row r="511" spans="1:28" ht="24.75" customHeight="1" x14ac:dyDescent="0.2">
      <c r="A511" s="183" t="s">
        <v>2699</v>
      </c>
      <c r="B511" s="184">
        <v>738689003</v>
      </c>
      <c r="C511" s="185" t="s">
        <v>1555</v>
      </c>
      <c r="D511" s="185" t="s">
        <v>2700</v>
      </c>
      <c r="E511" s="185" t="s">
        <v>6912</v>
      </c>
      <c r="F511" s="185" t="s">
        <v>2701</v>
      </c>
      <c r="G511" s="185" t="s">
        <v>6913</v>
      </c>
      <c r="H511" s="185" t="s">
        <v>2702</v>
      </c>
      <c r="I511" s="185" t="s">
        <v>2703</v>
      </c>
      <c r="J511" s="185" t="s">
        <v>6887</v>
      </c>
      <c r="K511" s="185" t="s">
        <v>2704</v>
      </c>
      <c r="L511" s="185" t="s">
        <v>339</v>
      </c>
      <c r="M511" s="185" t="s">
        <v>2705</v>
      </c>
      <c r="N511" s="186" t="s">
        <v>7197</v>
      </c>
      <c r="O511" s="185" t="s">
        <v>6514</v>
      </c>
      <c r="P511" s="187">
        <v>0</v>
      </c>
      <c r="Q511" s="185" t="s">
        <v>2706</v>
      </c>
      <c r="R511" s="185" t="s">
        <v>7196</v>
      </c>
      <c r="S511" s="188">
        <v>37970</v>
      </c>
      <c r="T511" s="185">
        <v>6979</v>
      </c>
      <c r="U511" s="185" t="s">
        <v>8630</v>
      </c>
      <c r="V511" s="191">
        <v>28267773</v>
      </c>
      <c r="W511" s="191">
        <v>315094964</v>
      </c>
      <c r="X511" s="195">
        <v>44347</v>
      </c>
      <c r="Y511" s="188" t="s">
        <v>7732</v>
      </c>
      <c r="Z511" s="187" t="s">
        <v>7733</v>
      </c>
      <c r="AA511" s="187" t="s">
        <v>195</v>
      </c>
      <c r="AB511" s="11"/>
    </row>
    <row r="512" spans="1:28" ht="24.75" customHeight="1" x14ac:dyDescent="0.2">
      <c r="A512" s="183" t="s">
        <v>2699</v>
      </c>
      <c r="B512" s="184">
        <v>738689003</v>
      </c>
      <c r="C512" s="185" t="s">
        <v>1555</v>
      </c>
      <c r="D512" s="185" t="s">
        <v>2700</v>
      </c>
      <c r="E512" s="185" t="s">
        <v>6912</v>
      </c>
      <c r="F512" s="185" t="s">
        <v>2701</v>
      </c>
      <c r="G512" s="185" t="s">
        <v>6913</v>
      </c>
      <c r="H512" s="185" t="s">
        <v>2702</v>
      </c>
      <c r="I512" s="185" t="s">
        <v>2703</v>
      </c>
      <c r="J512" s="185" t="s">
        <v>6887</v>
      </c>
      <c r="K512" s="185" t="s">
        <v>2704</v>
      </c>
      <c r="L512" s="185" t="s">
        <v>339</v>
      </c>
      <c r="M512" s="185" t="s">
        <v>2705</v>
      </c>
      <c r="N512" s="186" t="s">
        <v>7197</v>
      </c>
      <c r="O512" s="185" t="s">
        <v>6514</v>
      </c>
      <c r="P512" s="187">
        <v>0</v>
      </c>
      <c r="Q512" s="185" t="s">
        <v>2706</v>
      </c>
      <c r="R512" s="185" t="s">
        <v>7196</v>
      </c>
      <c r="S512" s="188">
        <v>37970</v>
      </c>
      <c r="T512" s="185">
        <v>6979</v>
      </c>
      <c r="U512" s="185" t="s">
        <v>8630</v>
      </c>
      <c r="V512" s="191">
        <v>49607848</v>
      </c>
      <c r="W512" s="191">
        <v>270888708</v>
      </c>
      <c r="X512" s="195">
        <v>44347</v>
      </c>
      <c r="Y512" s="188" t="s">
        <v>7732</v>
      </c>
      <c r="Z512" s="187" t="s">
        <v>7733</v>
      </c>
      <c r="AA512" s="187" t="s">
        <v>7791</v>
      </c>
      <c r="AB512" s="11"/>
    </row>
    <row r="513" spans="1:28" ht="24.75" customHeight="1" x14ac:dyDescent="0.2">
      <c r="A513" s="183" t="s">
        <v>2699</v>
      </c>
      <c r="B513" s="184">
        <v>738689003</v>
      </c>
      <c r="C513" s="185" t="s">
        <v>1555</v>
      </c>
      <c r="D513" s="185" t="s">
        <v>2700</v>
      </c>
      <c r="E513" s="185" t="s">
        <v>6912</v>
      </c>
      <c r="F513" s="185" t="s">
        <v>2701</v>
      </c>
      <c r="G513" s="185" t="s">
        <v>6913</v>
      </c>
      <c r="H513" s="185" t="s">
        <v>2702</v>
      </c>
      <c r="I513" s="185" t="s">
        <v>2703</v>
      </c>
      <c r="J513" s="185" t="s">
        <v>6887</v>
      </c>
      <c r="K513" s="185" t="s">
        <v>2704</v>
      </c>
      <c r="L513" s="185" t="s">
        <v>339</v>
      </c>
      <c r="M513" s="185" t="s">
        <v>2705</v>
      </c>
      <c r="N513" s="186" t="s">
        <v>7197</v>
      </c>
      <c r="O513" s="185" t="s">
        <v>6514</v>
      </c>
      <c r="P513" s="187">
        <v>0</v>
      </c>
      <c r="Q513" s="185" t="s">
        <v>2706</v>
      </c>
      <c r="R513" s="185" t="s">
        <v>7196</v>
      </c>
      <c r="S513" s="188">
        <v>37970</v>
      </c>
      <c r="T513" s="185">
        <v>6979</v>
      </c>
      <c r="U513" s="185" t="s">
        <v>8630</v>
      </c>
      <c r="V513" s="191">
        <v>0</v>
      </c>
      <c r="W513" s="191">
        <v>4382408</v>
      </c>
      <c r="X513" s="195">
        <v>44347</v>
      </c>
      <c r="Y513" s="188" t="s">
        <v>7732</v>
      </c>
      <c r="Z513" s="187" t="s">
        <v>7733</v>
      </c>
      <c r="AA513" s="187" t="s">
        <v>7741</v>
      </c>
      <c r="AB513" s="11"/>
    </row>
    <row r="514" spans="1:28" ht="24.75" customHeight="1" x14ac:dyDescent="0.2">
      <c r="A514" s="183" t="s">
        <v>2699</v>
      </c>
      <c r="B514" s="184">
        <v>738689003</v>
      </c>
      <c r="C514" s="185" t="s">
        <v>1555</v>
      </c>
      <c r="D514" s="185" t="s">
        <v>2700</v>
      </c>
      <c r="E514" s="185" t="s">
        <v>6912</v>
      </c>
      <c r="F514" s="185" t="s">
        <v>2701</v>
      </c>
      <c r="G514" s="185" t="s">
        <v>6913</v>
      </c>
      <c r="H514" s="185" t="s">
        <v>2702</v>
      </c>
      <c r="I514" s="185" t="s">
        <v>2703</v>
      </c>
      <c r="J514" s="185" t="s">
        <v>6887</v>
      </c>
      <c r="K514" s="185" t="s">
        <v>2704</v>
      </c>
      <c r="L514" s="185" t="s">
        <v>339</v>
      </c>
      <c r="M514" s="185" t="s">
        <v>2705</v>
      </c>
      <c r="N514" s="186" t="s">
        <v>7197</v>
      </c>
      <c r="O514" s="185" t="s">
        <v>6514</v>
      </c>
      <c r="P514" s="187">
        <v>0</v>
      </c>
      <c r="Q514" s="185" t="s">
        <v>2706</v>
      </c>
      <c r="R514" s="185" t="s">
        <v>7196</v>
      </c>
      <c r="S514" s="188">
        <v>37970</v>
      </c>
      <c r="T514" s="185">
        <v>6979</v>
      </c>
      <c r="U514" s="185" t="s">
        <v>8630</v>
      </c>
      <c r="V514" s="191">
        <v>3903136</v>
      </c>
      <c r="W514" s="191">
        <v>22415622</v>
      </c>
      <c r="X514" s="195">
        <v>44347</v>
      </c>
      <c r="Y514" s="188" t="s">
        <v>7732</v>
      </c>
      <c r="Z514" s="187" t="s">
        <v>7733</v>
      </c>
      <c r="AA514" s="187" t="s">
        <v>7792</v>
      </c>
      <c r="AB514" s="11"/>
    </row>
    <row r="515" spans="1:28" ht="24.75" customHeight="1" x14ac:dyDescent="0.2">
      <c r="A515" s="183" t="s">
        <v>2699</v>
      </c>
      <c r="B515" s="184">
        <v>738689003</v>
      </c>
      <c r="C515" s="185" t="s">
        <v>1555</v>
      </c>
      <c r="D515" s="185" t="s">
        <v>2700</v>
      </c>
      <c r="E515" s="185" t="s">
        <v>6912</v>
      </c>
      <c r="F515" s="185" t="s">
        <v>2701</v>
      </c>
      <c r="G515" s="185" t="s">
        <v>6913</v>
      </c>
      <c r="H515" s="185" t="s">
        <v>2702</v>
      </c>
      <c r="I515" s="185" t="s">
        <v>2703</v>
      </c>
      <c r="J515" s="185" t="s">
        <v>6887</v>
      </c>
      <c r="K515" s="185" t="s">
        <v>2704</v>
      </c>
      <c r="L515" s="185" t="s">
        <v>339</v>
      </c>
      <c r="M515" s="185" t="s">
        <v>2705</v>
      </c>
      <c r="N515" s="186" t="s">
        <v>7197</v>
      </c>
      <c r="O515" s="185" t="s">
        <v>6514</v>
      </c>
      <c r="P515" s="187">
        <v>0</v>
      </c>
      <c r="Q515" s="185" t="s">
        <v>2706</v>
      </c>
      <c r="R515" s="185" t="s">
        <v>7196</v>
      </c>
      <c r="S515" s="188">
        <v>37970</v>
      </c>
      <c r="T515" s="185">
        <v>6979</v>
      </c>
      <c r="U515" s="185" t="s">
        <v>8630</v>
      </c>
      <c r="V515" s="191">
        <v>8136821</v>
      </c>
      <c r="W515" s="191">
        <v>48458538</v>
      </c>
      <c r="X515" s="195">
        <v>44347</v>
      </c>
      <c r="Y515" s="188" t="s">
        <v>7732</v>
      </c>
      <c r="Z515" s="187" t="s">
        <v>7733</v>
      </c>
      <c r="AA515" s="187" t="s">
        <v>7742</v>
      </c>
      <c r="AB515" s="11"/>
    </row>
    <row r="516" spans="1:28" ht="24.75" customHeight="1" x14ac:dyDescent="0.2">
      <c r="A516" s="183" t="s">
        <v>3748</v>
      </c>
      <c r="B516" s="184">
        <v>692307003</v>
      </c>
      <c r="C516" s="185" t="s">
        <v>2833</v>
      </c>
      <c r="D516" s="185" t="s">
        <v>2850</v>
      </c>
      <c r="E516" s="185" t="s">
        <v>27</v>
      </c>
      <c r="F516" s="185" t="s">
        <v>2851</v>
      </c>
      <c r="G516" s="185" t="s">
        <v>29</v>
      </c>
      <c r="H516" s="185">
        <v>0</v>
      </c>
      <c r="I516" s="185">
        <v>0</v>
      </c>
      <c r="J516" s="185" t="s">
        <v>8649</v>
      </c>
      <c r="K516" s="185" t="s">
        <v>3749</v>
      </c>
      <c r="L516" s="185" t="s">
        <v>6105</v>
      </c>
      <c r="M516" s="185" t="s">
        <v>1229</v>
      </c>
      <c r="N516" s="186" t="s">
        <v>8070</v>
      </c>
      <c r="O516" s="185" t="s">
        <v>8071</v>
      </c>
      <c r="P516" s="187">
        <v>0</v>
      </c>
      <c r="Q516" s="185">
        <v>91001</v>
      </c>
      <c r="R516" s="185" t="s">
        <v>2854</v>
      </c>
      <c r="S516" s="188">
        <v>37970</v>
      </c>
      <c r="T516" s="185">
        <v>6982</v>
      </c>
      <c r="U516" s="185" t="s">
        <v>8594</v>
      </c>
      <c r="V516" s="191">
        <v>5494733</v>
      </c>
      <c r="W516" s="191">
        <v>22138292</v>
      </c>
      <c r="X516" s="195">
        <v>44347</v>
      </c>
      <c r="Y516" s="188" t="s">
        <v>7732</v>
      </c>
      <c r="Z516" s="187" t="s">
        <v>7733</v>
      </c>
      <c r="AA516" s="187" t="s">
        <v>7782</v>
      </c>
      <c r="AB516" s="11"/>
    </row>
    <row r="517" spans="1:28" ht="24.75" customHeight="1" x14ac:dyDescent="0.2">
      <c r="A517" s="183" t="s">
        <v>6346</v>
      </c>
      <c r="B517" s="184">
        <v>759917405</v>
      </c>
      <c r="C517" s="185" t="s">
        <v>2203</v>
      </c>
      <c r="D517" s="185" t="s">
        <v>2204</v>
      </c>
      <c r="E517" s="185" t="s">
        <v>7104</v>
      </c>
      <c r="F517" s="185" t="s">
        <v>2205</v>
      </c>
      <c r="G517" s="185" t="s">
        <v>6213</v>
      </c>
      <c r="H517" s="185" t="s">
        <v>8593</v>
      </c>
      <c r="I517" s="185" t="s">
        <v>6552</v>
      </c>
      <c r="J517" s="185" t="s">
        <v>6214</v>
      </c>
      <c r="K517" s="185" t="s">
        <v>6211</v>
      </c>
      <c r="L517" s="185" t="s">
        <v>6106</v>
      </c>
      <c r="M517" s="185" t="s">
        <v>179</v>
      </c>
      <c r="N517" s="186" t="s">
        <v>8740</v>
      </c>
      <c r="O517" s="185" t="s">
        <v>6212</v>
      </c>
      <c r="P517" s="187">
        <v>0</v>
      </c>
      <c r="Q517" s="185">
        <v>93401</v>
      </c>
      <c r="R517" s="185" t="s">
        <v>7022</v>
      </c>
      <c r="S517" s="188">
        <v>37970</v>
      </c>
      <c r="T517" s="185">
        <v>6983</v>
      </c>
      <c r="U517" s="185"/>
      <c r="V517" s="191">
        <v>26196284</v>
      </c>
      <c r="W517" s="191">
        <v>127768053</v>
      </c>
      <c r="X517" s="195">
        <v>44347</v>
      </c>
      <c r="Y517" s="188" t="s">
        <v>7732</v>
      </c>
      <c r="Z517" s="187" t="s">
        <v>7733</v>
      </c>
      <c r="AA517" s="187" t="s">
        <v>7890</v>
      </c>
      <c r="AB517" s="11"/>
    </row>
    <row r="518" spans="1:28" ht="24.75" customHeight="1" x14ac:dyDescent="0.2">
      <c r="A518" s="183" t="s">
        <v>6346</v>
      </c>
      <c r="B518" s="184">
        <v>759917405</v>
      </c>
      <c r="C518" s="185" t="s">
        <v>2203</v>
      </c>
      <c r="D518" s="185" t="s">
        <v>2204</v>
      </c>
      <c r="E518" s="185" t="s">
        <v>7104</v>
      </c>
      <c r="F518" s="185" t="s">
        <v>2205</v>
      </c>
      <c r="G518" s="185" t="s">
        <v>6213</v>
      </c>
      <c r="H518" s="185" t="s">
        <v>8593</v>
      </c>
      <c r="I518" s="185" t="s">
        <v>6552</v>
      </c>
      <c r="J518" s="185" t="s">
        <v>6214</v>
      </c>
      <c r="K518" s="185" t="s">
        <v>6211</v>
      </c>
      <c r="L518" s="185" t="s">
        <v>6106</v>
      </c>
      <c r="M518" s="185" t="s">
        <v>179</v>
      </c>
      <c r="N518" s="186" t="s">
        <v>8740</v>
      </c>
      <c r="O518" s="185" t="s">
        <v>6212</v>
      </c>
      <c r="P518" s="187">
        <v>0</v>
      </c>
      <c r="Q518" s="185">
        <v>93401</v>
      </c>
      <c r="R518" s="185" t="s">
        <v>7022</v>
      </c>
      <c r="S518" s="188">
        <v>37970</v>
      </c>
      <c r="T518" s="185">
        <v>6983</v>
      </c>
      <c r="U518" s="185"/>
      <c r="V518" s="191">
        <v>143877462</v>
      </c>
      <c r="W518" s="191">
        <v>607226329</v>
      </c>
      <c r="X518" s="195">
        <v>44347</v>
      </c>
      <c r="Y518" s="188" t="s">
        <v>7732</v>
      </c>
      <c r="Z518" s="187" t="s">
        <v>7733</v>
      </c>
      <c r="AA518" s="187" t="s">
        <v>7807</v>
      </c>
      <c r="AB518" s="11"/>
    </row>
    <row r="519" spans="1:28" ht="24.75" customHeight="1" x14ac:dyDescent="0.2">
      <c r="A519" s="183" t="s">
        <v>6346</v>
      </c>
      <c r="B519" s="184">
        <v>759917405</v>
      </c>
      <c r="C519" s="185" t="s">
        <v>2203</v>
      </c>
      <c r="D519" s="185" t="s">
        <v>2204</v>
      </c>
      <c r="E519" s="185" t="s">
        <v>7104</v>
      </c>
      <c r="F519" s="185" t="s">
        <v>2205</v>
      </c>
      <c r="G519" s="185" t="s">
        <v>6213</v>
      </c>
      <c r="H519" s="185" t="s">
        <v>8593</v>
      </c>
      <c r="I519" s="185" t="s">
        <v>6552</v>
      </c>
      <c r="J519" s="185" t="s">
        <v>6214</v>
      </c>
      <c r="K519" s="185" t="s">
        <v>6211</v>
      </c>
      <c r="L519" s="185" t="s">
        <v>6106</v>
      </c>
      <c r="M519" s="185" t="s">
        <v>179</v>
      </c>
      <c r="N519" s="186" t="s">
        <v>8740</v>
      </c>
      <c r="O519" s="185" t="s">
        <v>6212</v>
      </c>
      <c r="P519" s="187">
        <v>0</v>
      </c>
      <c r="Q519" s="185">
        <v>93401</v>
      </c>
      <c r="R519" s="185" t="s">
        <v>7022</v>
      </c>
      <c r="S519" s="188">
        <v>37970</v>
      </c>
      <c r="T519" s="185">
        <v>6983</v>
      </c>
      <c r="U519" s="185"/>
      <c r="V519" s="191">
        <v>6986855</v>
      </c>
      <c r="W519" s="191">
        <v>36349334</v>
      </c>
      <c r="X519" s="195">
        <v>44347</v>
      </c>
      <c r="Y519" s="188" t="s">
        <v>7732</v>
      </c>
      <c r="Z519" s="187" t="s">
        <v>7733</v>
      </c>
      <c r="AA519" s="187" t="s">
        <v>7904</v>
      </c>
      <c r="AB519" s="11"/>
    </row>
    <row r="520" spans="1:28" ht="24.75" customHeight="1" x14ac:dyDescent="0.2">
      <c r="A520" s="183" t="s">
        <v>3715</v>
      </c>
      <c r="B520" s="184">
        <v>692202007</v>
      </c>
      <c r="C520" s="185" t="s">
        <v>2833</v>
      </c>
      <c r="D520" s="185" t="s">
        <v>2861</v>
      </c>
      <c r="E520" s="185" t="s">
        <v>1685</v>
      </c>
      <c r="F520" s="185" t="s">
        <v>3614</v>
      </c>
      <c r="G520" s="185" t="s">
        <v>29</v>
      </c>
      <c r="H520" s="185">
        <v>0</v>
      </c>
      <c r="I520" s="185">
        <v>0</v>
      </c>
      <c r="J520" s="185" t="s">
        <v>3716</v>
      </c>
      <c r="K520" s="185" t="s">
        <v>3718</v>
      </c>
      <c r="L520" s="185" t="s">
        <v>6105</v>
      </c>
      <c r="M520" s="185" t="s">
        <v>2165</v>
      </c>
      <c r="N520" s="186" t="s">
        <v>3719</v>
      </c>
      <c r="O520" s="185" t="s">
        <v>3717</v>
      </c>
      <c r="P520" s="187">
        <v>0</v>
      </c>
      <c r="Q520" s="185">
        <v>91001</v>
      </c>
      <c r="R520" s="185" t="s">
        <v>2884</v>
      </c>
      <c r="S520" s="188">
        <v>37970</v>
      </c>
      <c r="T520" s="185">
        <v>6984</v>
      </c>
      <c r="U520" s="185"/>
      <c r="V520" s="191">
        <v>5709371</v>
      </c>
      <c r="W520" s="191">
        <v>28546855</v>
      </c>
      <c r="X520" s="195">
        <v>44347</v>
      </c>
      <c r="Y520" s="188" t="s">
        <v>7732</v>
      </c>
      <c r="Z520" s="187" t="s">
        <v>7733</v>
      </c>
      <c r="AA520" s="187" t="s">
        <v>7872</v>
      </c>
      <c r="AB520" s="11"/>
    </row>
    <row r="521" spans="1:28" ht="24.75" customHeight="1" x14ac:dyDescent="0.2">
      <c r="A521" s="183" t="s">
        <v>3328</v>
      </c>
      <c r="B521" s="184">
        <v>690724006</v>
      </c>
      <c r="C521" s="185" t="s">
        <v>2833</v>
      </c>
      <c r="D521" s="185" t="s">
        <v>2850</v>
      </c>
      <c r="E521" s="185" t="s">
        <v>27</v>
      </c>
      <c r="F521" s="185" t="s">
        <v>2851</v>
      </c>
      <c r="G521" s="185" t="s">
        <v>29</v>
      </c>
      <c r="H521" s="185">
        <v>0</v>
      </c>
      <c r="I521" s="185">
        <v>0</v>
      </c>
      <c r="J521" s="185" t="s">
        <v>6233</v>
      </c>
      <c r="K521" s="185" t="s">
        <v>3329</v>
      </c>
      <c r="L521" s="185" t="s">
        <v>49</v>
      </c>
      <c r="M521" s="185" t="s">
        <v>3331</v>
      </c>
      <c r="N521" s="186" t="s">
        <v>3330</v>
      </c>
      <c r="O521" s="185">
        <v>0</v>
      </c>
      <c r="P521" s="187">
        <v>0</v>
      </c>
      <c r="Q521" s="185">
        <v>91001</v>
      </c>
      <c r="R521" s="185" t="s">
        <v>2854</v>
      </c>
      <c r="S521" s="188">
        <v>37970</v>
      </c>
      <c r="T521" s="185">
        <v>6997</v>
      </c>
      <c r="U521" s="185"/>
      <c r="V521" s="191">
        <v>25888137</v>
      </c>
      <c r="W521" s="191">
        <v>118855221</v>
      </c>
      <c r="X521" s="195">
        <v>44347</v>
      </c>
      <c r="Y521" s="188" t="s">
        <v>7732</v>
      </c>
      <c r="Z521" s="187" t="s">
        <v>7733</v>
      </c>
      <c r="AA521" s="187" t="s">
        <v>7830</v>
      </c>
      <c r="AB521" s="11"/>
    </row>
    <row r="522" spans="1:28" ht="24.75" customHeight="1" x14ac:dyDescent="0.2">
      <c r="A522" s="183" t="s">
        <v>3194</v>
      </c>
      <c r="B522" s="184">
        <v>692543009</v>
      </c>
      <c r="C522" s="185" t="s">
        <v>2833</v>
      </c>
      <c r="D522" s="185" t="s">
        <v>2850</v>
      </c>
      <c r="E522" s="185" t="s">
        <v>27</v>
      </c>
      <c r="F522" s="185" t="s">
        <v>2851</v>
      </c>
      <c r="G522" s="185" t="s">
        <v>29</v>
      </c>
      <c r="H522" s="185">
        <v>0</v>
      </c>
      <c r="I522" s="185">
        <v>0</v>
      </c>
      <c r="J522" s="185" t="s">
        <v>8633</v>
      </c>
      <c r="K522" s="185" t="s">
        <v>3195</v>
      </c>
      <c r="L522" s="185" t="s">
        <v>49</v>
      </c>
      <c r="M522" s="185" t="s">
        <v>1878</v>
      </c>
      <c r="N522" s="186">
        <v>0</v>
      </c>
      <c r="O522" s="185">
        <v>0</v>
      </c>
      <c r="P522" s="187">
        <v>0</v>
      </c>
      <c r="Q522" s="185">
        <v>91001</v>
      </c>
      <c r="R522" s="185" t="s">
        <v>2854</v>
      </c>
      <c r="S522" s="188">
        <v>37970</v>
      </c>
      <c r="T522" s="185">
        <v>6998</v>
      </c>
      <c r="U522" s="185"/>
      <c r="V522" s="191">
        <v>9014796</v>
      </c>
      <c r="W522" s="191">
        <v>36320634</v>
      </c>
      <c r="X522" s="195">
        <v>44347</v>
      </c>
      <c r="Y522" s="188" t="s">
        <v>7732</v>
      </c>
      <c r="Z522" s="187" t="s">
        <v>7733</v>
      </c>
      <c r="AA522" s="187" t="s">
        <v>7819</v>
      </c>
      <c r="AB522" s="11"/>
    </row>
    <row r="523" spans="1:28" ht="24.75" customHeight="1" x14ac:dyDescent="0.2">
      <c r="A523" s="183" t="s">
        <v>5357</v>
      </c>
      <c r="B523" s="184">
        <v>741504006</v>
      </c>
      <c r="C523" s="185" t="s">
        <v>78</v>
      </c>
      <c r="D523" s="185" t="s">
        <v>5358</v>
      </c>
      <c r="E523" s="185" t="s">
        <v>6902</v>
      </c>
      <c r="F523" s="185" t="s">
        <v>414</v>
      </c>
      <c r="G523" s="185" t="s">
        <v>5359</v>
      </c>
      <c r="H523" s="185" t="s">
        <v>190</v>
      </c>
      <c r="I523" s="185" t="s">
        <v>6904</v>
      </c>
      <c r="J523" s="185" t="s">
        <v>6903</v>
      </c>
      <c r="K523" s="185" t="s">
        <v>6431</v>
      </c>
      <c r="L523" s="185" t="s">
        <v>50</v>
      </c>
      <c r="M523" s="185" t="s">
        <v>5361</v>
      </c>
      <c r="N523" s="186">
        <v>0</v>
      </c>
      <c r="O523" s="185" t="s">
        <v>5360</v>
      </c>
      <c r="P523" s="187">
        <v>0</v>
      </c>
      <c r="Q523" s="185" t="s">
        <v>414</v>
      </c>
      <c r="R523" s="185" t="s">
        <v>7270</v>
      </c>
      <c r="S523" s="188">
        <v>37970</v>
      </c>
      <c r="T523" s="185">
        <v>6999</v>
      </c>
      <c r="U523" s="185"/>
      <c r="V523" s="191">
        <v>14398848</v>
      </c>
      <c r="W523" s="191">
        <v>64447257</v>
      </c>
      <c r="X523" s="195">
        <v>44347</v>
      </c>
      <c r="Y523" s="188" t="s">
        <v>7732</v>
      </c>
      <c r="Z523" s="187" t="s">
        <v>7733</v>
      </c>
      <c r="AA523" s="187" t="s">
        <v>7760</v>
      </c>
      <c r="AB523" s="11"/>
    </row>
    <row r="524" spans="1:28" ht="24.75" customHeight="1" x14ac:dyDescent="0.2">
      <c r="A524" s="183" t="s">
        <v>5357</v>
      </c>
      <c r="B524" s="184">
        <v>741504006</v>
      </c>
      <c r="C524" s="185" t="s">
        <v>78</v>
      </c>
      <c r="D524" s="185" t="s">
        <v>5358</v>
      </c>
      <c r="E524" s="185" t="s">
        <v>6902</v>
      </c>
      <c r="F524" s="185" t="s">
        <v>414</v>
      </c>
      <c r="G524" s="185" t="s">
        <v>5359</v>
      </c>
      <c r="H524" s="185" t="s">
        <v>190</v>
      </c>
      <c r="I524" s="185" t="s">
        <v>6904</v>
      </c>
      <c r="J524" s="185" t="s">
        <v>6903</v>
      </c>
      <c r="K524" s="185" t="s">
        <v>6431</v>
      </c>
      <c r="L524" s="185" t="s">
        <v>50</v>
      </c>
      <c r="M524" s="185" t="s">
        <v>5361</v>
      </c>
      <c r="N524" s="186">
        <v>0</v>
      </c>
      <c r="O524" s="185" t="s">
        <v>5360</v>
      </c>
      <c r="P524" s="187">
        <v>0</v>
      </c>
      <c r="Q524" s="185" t="s">
        <v>414</v>
      </c>
      <c r="R524" s="185" t="s">
        <v>7270</v>
      </c>
      <c r="S524" s="188">
        <v>37970</v>
      </c>
      <c r="T524" s="185">
        <v>6999</v>
      </c>
      <c r="U524" s="185"/>
      <c r="V524" s="191">
        <v>4167611</v>
      </c>
      <c r="W524" s="191">
        <v>21534275</v>
      </c>
      <c r="X524" s="195">
        <v>44347</v>
      </c>
      <c r="Y524" s="188" t="s">
        <v>7732</v>
      </c>
      <c r="Z524" s="187" t="s">
        <v>7733</v>
      </c>
      <c r="AA524" s="187" t="s">
        <v>7761</v>
      </c>
      <c r="AB524" s="11"/>
    </row>
    <row r="525" spans="1:28" ht="24.75" customHeight="1" x14ac:dyDescent="0.2">
      <c r="A525" s="183" t="s">
        <v>5357</v>
      </c>
      <c r="B525" s="184">
        <v>741504006</v>
      </c>
      <c r="C525" s="185" t="s">
        <v>78</v>
      </c>
      <c r="D525" s="185" t="s">
        <v>5358</v>
      </c>
      <c r="E525" s="185" t="s">
        <v>6902</v>
      </c>
      <c r="F525" s="185" t="s">
        <v>414</v>
      </c>
      <c r="G525" s="185" t="s">
        <v>5359</v>
      </c>
      <c r="H525" s="185" t="s">
        <v>190</v>
      </c>
      <c r="I525" s="185" t="s">
        <v>6904</v>
      </c>
      <c r="J525" s="185" t="s">
        <v>6903</v>
      </c>
      <c r="K525" s="185" t="s">
        <v>6431</v>
      </c>
      <c r="L525" s="185" t="s">
        <v>50</v>
      </c>
      <c r="M525" s="185" t="s">
        <v>5361</v>
      </c>
      <c r="N525" s="186">
        <v>0</v>
      </c>
      <c r="O525" s="185" t="s">
        <v>5360</v>
      </c>
      <c r="P525" s="187">
        <v>0</v>
      </c>
      <c r="Q525" s="185" t="s">
        <v>414</v>
      </c>
      <c r="R525" s="185" t="s">
        <v>7270</v>
      </c>
      <c r="S525" s="188">
        <v>37970</v>
      </c>
      <c r="T525" s="185">
        <v>6999</v>
      </c>
      <c r="U525" s="185"/>
      <c r="V525" s="191">
        <v>9296153</v>
      </c>
      <c r="W525" s="191">
        <v>55612798</v>
      </c>
      <c r="X525" s="195">
        <v>44347</v>
      </c>
      <c r="Y525" s="188" t="s">
        <v>7732</v>
      </c>
      <c r="Z525" s="187" t="s">
        <v>7733</v>
      </c>
      <c r="AA525" s="187" t="s">
        <v>7776</v>
      </c>
      <c r="AB525" s="11"/>
    </row>
    <row r="526" spans="1:28" ht="24.75" customHeight="1" x14ac:dyDescent="0.2">
      <c r="A526" s="183" t="s">
        <v>5357</v>
      </c>
      <c r="B526" s="184">
        <v>741504006</v>
      </c>
      <c r="C526" s="185" t="s">
        <v>78</v>
      </c>
      <c r="D526" s="185" t="s">
        <v>5358</v>
      </c>
      <c r="E526" s="185" t="s">
        <v>6902</v>
      </c>
      <c r="F526" s="185" t="s">
        <v>414</v>
      </c>
      <c r="G526" s="185" t="s">
        <v>5359</v>
      </c>
      <c r="H526" s="185" t="s">
        <v>190</v>
      </c>
      <c r="I526" s="185" t="s">
        <v>6904</v>
      </c>
      <c r="J526" s="185" t="s">
        <v>6903</v>
      </c>
      <c r="K526" s="185" t="s">
        <v>6431</v>
      </c>
      <c r="L526" s="185" t="s">
        <v>50</v>
      </c>
      <c r="M526" s="185" t="s">
        <v>5361</v>
      </c>
      <c r="N526" s="186">
        <v>0</v>
      </c>
      <c r="O526" s="185" t="s">
        <v>5360</v>
      </c>
      <c r="P526" s="187">
        <v>0</v>
      </c>
      <c r="Q526" s="185" t="s">
        <v>414</v>
      </c>
      <c r="R526" s="185" t="s">
        <v>7270</v>
      </c>
      <c r="S526" s="188">
        <v>37970</v>
      </c>
      <c r="T526" s="185">
        <v>6999</v>
      </c>
      <c r="U526" s="185"/>
      <c r="V526" s="191">
        <v>222629567</v>
      </c>
      <c r="W526" s="191">
        <v>1042125681</v>
      </c>
      <c r="X526" s="195">
        <v>44347</v>
      </c>
      <c r="Y526" s="188" t="s">
        <v>7732</v>
      </c>
      <c r="Z526" s="187" t="s">
        <v>7733</v>
      </c>
      <c r="AA526" s="187" t="s">
        <v>7781</v>
      </c>
      <c r="AB526" s="11"/>
    </row>
    <row r="527" spans="1:28" ht="24.75" customHeight="1" x14ac:dyDescent="0.2">
      <c r="A527" s="183" t="s">
        <v>5357</v>
      </c>
      <c r="B527" s="184">
        <v>741504006</v>
      </c>
      <c r="C527" s="185" t="s">
        <v>78</v>
      </c>
      <c r="D527" s="185" t="s">
        <v>5358</v>
      </c>
      <c r="E527" s="185" t="s">
        <v>6902</v>
      </c>
      <c r="F527" s="185" t="s">
        <v>414</v>
      </c>
      <c r="G527" s="185" t="s">
        <v>5359</v>
      </c>
      <c r="H527" s="185" t="s">
        <v>190</v>
      </c>
      <c r="I527" s="185" t="s">
        <v>6904</v>
      </c>
      <c r="J527" s="185" t="s">
        <v>6903</v>
      </c>
      <c r="K527" s="185" t="s">
        <v>6431</v>
      </c>
      <c r="L527" s="185" t="s">
        <v>50</v>
      </c>
      <c r="M527" s="185" t="s">
        <v>5361</v>
      </c>
      <c r="N527" s="186">
        <v>0</v>
      </c>
      <c r="O527" s="185" t="s">
        <v>5360</v>
      </c>
      <c r="P527" s="187">
        <v>0</v>
      </c>
      <c r="Q527" s="185" t="s">
        <v>414</v>
      </c>
      <c r="R527" s="185" t="s">
        <v>7270</v>
      </c>
      <c r="S527" s="188">
        <v>37970</v>
      </c>
      <c r="T527" s="185">
        <v>6999</v>
      </c>
      <c r="U527" s="185"/>
      <c r="V527" s="191">
        <v>9157888</v>
      </c>
      <c r="W527" s="191">
        <v>64705664</v>
      </c>
      <c r="X527" s="195">
        <v>44347</v>
      </c>
      <c r="Y527" s="188" t="s">
        <v>7732</v>
      </c>
      <c r="Z527" s="187" t="s">
        <v>7733</v>
      </c>
      <c r="AA527" s="187" t="s">
        <v>7752</v>
      </c>
      <c r="AB527" s="11"/>
    </row>
    <row r="528" spans="1:28" ht="24.75" customHeight="1" x14ac:dyDescent="0.2">
      <c r="A528" s="183" t="s">
        <v>5357</v>
      </c>
      <c r="B528" s="184">
        <v>741504006</v>
      </c>
      <c r="C528" s="185" t="s">
        <v>78</v>
      </c>
      <c r="D528" s="185" t="s">
        <v>5358</v>
      </c>
      <c r="E528" s="185" t="s">
        <v>6902</v>
      </c>
      <c r="F528" s="185" t="s">
        <v>414</v>
      </c>
      <c r="G528" s="185" t="s">
        <v>5359</v>
      </c>
      <c r="H528" s="185" t="s">
        <v>190</v>
      </c>
      <c r="I528" s="185" t="s">
        <v>6904</v>
      </c>
      <c r="J528" s="185" t="s">
        <v>6903</v>
      </c>
      <c r="K528" s="185" t="s">
        <v>6431</v>
      </c>
      <c r="L528" s="185" t="s">
        <v>50</v>
      </c>
      <c r="M528" s="185" t="s">
        <v>5361</v>
      </c>
      <c r="N528" s="186">
        <v>0</v>
      </c>
      <c r="O528" s="185" t="s">
        <v>5360</v>
      </c>
      <c r="P528" s="187">
        <v>0</v>
      </c>
      <c r="Q528" s="185" t="s">
        <v>414</v>
      </c>
      <c r="R528" s="185" t="s">
        <v>7270</v>
      </c>
      <c r="S528" s="188">
        <v>37970</v>
      </c>
      <c r="T528" s="185">
        <v>6999</v>
      </c>
      <c r="U528" s="185"/>
      <c r="V528" s="191">
        <v>39620417</v>
      </c>
      <c r="W528" s="191">
        <v>124228701</v>
      </c>
      <c r="X528" s="195">
        <v>44347</v>
      </c>
      <c r="Y528" s="188" t="s">
        <v>7732</v>
      </c>
      <c r="Z528" s="187" t="s">
        <v>7733</v>
      </c>
      <c r="AA528" s="187" t="s">
        <v>7791</v>
      </c>
      <c r="AB528" s="11"/>
    </row>
    <row r="529" spans="1:28" ht="24.75" customHeight="1" x14ac:dyDescent="0.2">
      <c r="A529" s="183" t="s">
        <v>6203</v>
      </c>
      <c r="B529" s="184">
        <v>731013004</v>
      </c>
      <c r="C529" s="185" t="s">
        <v>78</v>
      </c>
      <c r="D529" s="185" t="s">
        <v>466</v>
      </c>
      <c r="E529" s="185" t="s">
        <v>7483</v>
      </c>
      <c r="F529" s="185" t="s">
        <v>467</v>
      </c>
      <c r="G529" s="185" t="s">
        <v>468</v>
      </c>
      <c r="H529" s="185" t="s">
        <v>469</v>
      </c>
      <c r="I529" s="185" t="s">
        <v>470</v>
      </c>
      <c r="J529" s="185" t="s">
        <v>7500</v>
      </c>
      <c r="K529" s="185" t="s">
        <v>6714</v>
      </c>
      <c r="L529" s="185" t="s">
        <v>49</v>
      </c>
      <c r="M529" s="185" t="s">
        <v>845</v>
      </c>
      <c r="N529" s="186">
        <v>223414941</v>
      </c>
      <c r="O529" s="185" t="s">
        <v>6715</v>
      </c>
      <c r="P529" s="187">
        <v>0</v>
      </c>
      <c r="Q529" s="185" t="s">
        <v>471</v>
      </c>
      <c r="R529" s="185" t="s">
        <v>7455</v>
      </c>
      <c r="S529" s="188">
        <v>37970</v>
      </c>
      <c r="T529" s="185">
        <v>7003</v>
      </c>
      <c r="U529" s="185"/>
      <c r="V529" s="191">
        <v>23838520</v>
      </c>
      <c r="W529" s="191">
        <v>85597982</v>
      </c>
      <c r="X529" s="195">
        <v>44347</v>
      </c>
      <c r="Y529" s="188" t="s">
        <v>7732</v>
      </c>
      <c r="Z529" s="187" t="s">
        <v>7733</v>
      </c>
      <c r="AA529" s="187" t="s">
        <v>159</v>
      </c>
      <c r="AB529" s="11"/>
    </row>
    <row r="530" spans="1:28" ht="24.75" customHeight="1" x14ac:dyDescent="0.2">
      <c r="A530" s="183" t="s">
        <v>6203</v>
      </c>
      <c r="B530" s="184">
        <v>731013004</v>
      </c>
      <c r="C530" s="185" t="s">
        <v>78</v>
      </c>
      <c r="D530" s="185" t="s">
        <v>466</v>
      </c>
      <c r="E530" s="185" t="s">
        <v>7483</v>
      </c>
      <c r="F530" s="185" t="s">
        <v>467</v>
      </c>
      <c r="G530" s="185" t="s">
        <v>468</v>
      </c>
      <c r="H530" s="185" t="s">
        <v>469</v>
      </c>
      <c r="I530" s="185" t="s">
        <v>470</v>
      </c>
      <c r="J530" s="185" t="s">
        <v>7500</v>
      </c>
      <c r="K530" s="185" t="s">
        <v>6714</v>
      </c>
      <c r="L530" s="185" t="s">
        <v>49</v>
      </c>
      <c r="M530" s="185" t="s">
        <v>845</v>
      </c>
      <c r="N530" s="186">
        <v>223414941</v>
      </c>
      <c r="O530" s="185" t="s">
        <v>6715</v>
      </c>
      <c r="P530" s="187">
        <v>0</v>
      </c>
      <c r="Q530" s="185" t="s">
        <v>471</v>
      </c>
      <c r="R530" s="185" t="s">
        <v>7455</v>
      </c>
      <c r="S530" s="188">
        <v>37970</v>
      </c>
      <c r="T530" s="185">
        <v>7003</v>
      </c>
      <c r="U530" s="185"/>
      <c r="V530" s="191">
        <v>2668752</v>
      </c>
      <c r="W530" s="191">
        <v>50113232</v>
      </c>
      <c r="X530" s="195">
        <v>44347</v>
      </c>
      <c r="Y530" s="188" t="s">
        <v>7732</v>
      </c>
      <c r="Z530" s="187" t="s">
        <v>7733</v>
      </c>
      <c r="AA530" s="187" t="s">
        <v>7802</v>
      </c>
      <c r="AB530" s="11"/>
    </row>
    <row r="531" spans="1:28" ht="24.75" customHeight="1" x14ac:dyDescent="0.2">
      <c r="A531" s="183" t="s">
        <v>6203</v>
      </c>
      <c r="B531" s="184">
        <v>731013004</v>
      </c>
      <c r="C531" s="185" t="s">
        <v>78</v>
      </c>
      <c r="D531" s="185" t="s">
        <v>466</v>
      </c>
      <c r="E531" s="185" t="s">
        <v>7483</v>
      </c>
      <c r="F531" s="185" t="s">
        <v>467</v>
      </c>
      <c r="G531" s="185" t="s">
        <v>468</v>
      </c>
      <c r="H531" s="185" t="s">
        <v>469</v>
      </c>
      <c r="I531" s="185" t="s">
        <v>470</v>
      </c>
      <c r="J531" s="185" t="s">
        <v>7500</v>
      </c>
      <c r="K531" s="185" t="s">
        <v>6714</v>
      </c>
      <c r="L531" s="185" t="s">
        <v>49</v>
      </c>
      <c r="M531" s="185" t="s">
        <v>845</v>
      </c>
      <c r="N531" s="186">
        <v>223414941</v>
      </c>
      <c r="O531" s="185" t="s">
        <v>6715</v>
      </c>
      <c r="P531" s="187">
        <v>0</v>
      </c>
      <c r="Q531" s="185" t="s">
        <v>471</v>
      </c>
      <c r="R531" s="185" t="s">
        <v>7455</v>
      </c>
      <c r="S531" s="188">
        <v>37970</v>
      </c>
      <c r="T531" s="185">
        <v>7003</v>
      </c>
      <c r="U531" s="185"/>
      <c r="V531" s="191">
        <v>8016600</v>
      </c>
      <c r="W531" s="191">
        <v>40083000</v>
      </c>
      <c r="X531" s="195">
        <v>44347</v>
      </c>
      <c r="Y531" s="188" t="s">
        <v>7732</v>
      </c>
      <c r="Z531" s="187" t="s">
        <v>7733</v>
      </c>
      <c r="AA531" s="187" t="s">
        <v>7813</v>
      </c>
      <c r="AB531" s="11"/>
    </row>
    <row r="532" spans="1:28" ht="24.75" customHeight="1" x14ac:dyDescent="0.2">
      <c r="A532" s="183" t="s">
        <v>6203</v>
      </c>
      <c r="B532" s="184">
        <v>731013004</v>
      </c>
      <c r="C532" s="185" t="s">
        <v>78</v>
      </c>
      <c r="D532" s="185" t="s">
        <v>466</v>
      </c>
      <c r="E532" s="185" t="s">
        <v>7483</v>
      </c>
      <c r="F532" s="185" t="s">
        <v>467</v>
      </c>
      <c r="G532" s="185" t="s">
        <v>468</v>
      </c>
      <c r="H532" s="185" t="s">
        <v>469</v>
      </c>
      <c r="I532" s="185" t="s">
        <v>470</v>
      </c>
      <c r="J532" s="185" t="s">
        <v>7500</v>
      </c>
      <c r="K532" s="185" t="s">
        <v>6714</v>
      </c>
      <c r="L532" s="185" t="s">
        <v>49</v>
      </c>
      <c r="M532" s="185" t="s">
        <v>845</v>
      </c>
      <c r="N532" s="186">
        <v>223414941</v>
      </c>
      <c r="O532" s="185" t="s">
        <v>6715</v>
      </c>
      <c r="P532" s="187">
        <v>0</v>
      </c>
      <c r="Q532" s="185" t="s">
        <v>471</v>
      </c>
      <c r="R532" s="185" t="s">
        <v>7455</v>
      </c>
      <c r="S532" s="188">
        <v>37970</v>
      </c>
      <c r="T532" s="185">
        <v>7003</v>
      </c>
      <c r="U532" s="185"/>
      <c r="V532" s="191">
        <v>296528</v>
      </c>
      <c r="W532" s="191">
        <v>36472944</v>
      </c>
      <c r="X532" s="195">
        <v>44347</v>
      </c>
      <c r="Y532" s="188" t="s">
        <v>7732</v>
      </c>
      <c r="Z532" s="187" t="s">
        <v>7733</v>
      </c>
      <c r="AA532" s="187" t="s">
        <v>7820</v>
      </c>
      <c r="AB532" s="11"/>
    </row>
    <row r="533" spans="1:28" ht="24.75" customHeight="1" x14ac:dyDescent="0.2">
      <c r="A533" s="183" t="s">
        <v>6203</v>
      </c>
      <c r="B533" s="184">
        <v>731013004</v>
      </c>
      <c r="C533" s="185" t="s">
        <v>78</v>
      </c>
      <c r="D533" s="185" t="s">
        <v>466</v>
      </c>
      <c r="E533" s="185" t="s">
        <v>7483</v>
      </c>
      <c r="F533" s="185" t="s">
        <v>467</v>
      </c>
      <c r="G533" s="185" t="s">
        <v>468</v>
      </c>
      <c r="H533" s="185" t="s">
        <v>469</v>
      </c>
      <c r="I533" s="185" t="s">
        <v>470</v>
      </c>
      <c r="J533" s="185" t="s">
        <v>7500</v>
      </c>
      <c r="K533" s="185" t="s">
        <v>6714</v>
      </c>
      <c r="L533" s="185" t="s">
        <v>49</v>
      </c>
      <c r="M533" s="185" t="s">
        <v>845</v>
      </c>
      <c r="N533" s="186">
        <v>223414941</v>
      </c>
      <c r="O533" s="185" t="s">
        <v>6715</v>
      </c>
      <c r="P533" s="187">
        <v>0</v>
      </c>
      <c r="Q533" s="185" t="s">
        <v>471</v>
      </c>
      <c r="R533" s="185" t="s">
        <v>7455</v>
      </c>
      <c r="S533" s="188">
        <v>37970</v>
      </c>
      <c r="T533" s="185">
        <v>7003</v>
      </c>
      <c r="U533" s="185"/>
      <c r="V533" s="191">
        <v>9504584</v>
      </c>
      <c r="W533" s="191">
        <v>44216979</v>
      </c>
      <c r="X533" s="195">
        <v>44347</v>
      </c>
      <c r="Y533" s="188" t="s">
        <v>7732</v>
      </c>
      <c r="Z533" s="187" t="s">
        <v>7733</v>
      </c>
      <c r="AA533" s="187" t="s">
        <v>7822</v>
      </c>
      <c r="AB533" s="11"/>
    </row>
    <row r="534" spans="1:28" ht="24.75" customHeight="1" x14ac:dyDescent="0.2">
      <c r="A534" s="183" t="s">
        <v>2446</v>
      </c>
      <c r="B534" s="184">
        <v>716904008</v>
      </c>
      <c r="C534" s="185" t="s">
        <v>1568</v>
      </c>
      <c r="D534" s="185" t="s">
        <v>2447</v>
      </c>
      <c r="E534" s="185" t="s">
        <v>7593</v>
      </c>
      <c r="F534" s="185" t="s">
        <v>2448</v>
      </c>
      <c r="G534" s="185" t="s">
        <v>7638</v>
      </c>
      <c r="H534" s="185" t="s">
        <v>2449</v>
      </c>
      <c r="I534" s="185" t="s">
        <v>7597</v>
      </c>
      <c r="J534" s="185" t="s">
        <v>2450</v>
      </c>
      <c r="K534" s="185" t="s">
        <v>7594</v>
      </c>
      <c r="L534" s="185" t="s">
        <v>49</v>
      </c>
      <c r="M534" s="185" t="s">
        <v>2451</v>
      </c>
      <c r="N534" s="186" t="s">
        <v>7595</v>
      </c>
      <c r="O534" s="185" t="s">
        <v>7596</v>
      </c>
      <c r="P534" s="187">
        <v>0</v>
      </c>
      <c r="Q534" s="185">
        <v>93401</v>
      </c>
      <c r="R534" s="185" t="s">
        <v>7598</v>
      </c>
      <c r="S534" s="188">
        <v>37970</v>
      </c>
      <c r="T534" s="185">
        <v>7004</v>
      </c>
      <c r="U534" s="185"/>
      <c r="V534" s="191">
        <v>68145237</v>
      </c>
      <c r="W534" s="191">
        <v>187084150</v>
      </c>
      <c r="X534" s="195">
        <v>44347</v>
      </c>
      <c r="Y534" s="188" t="s">
        <v>7732</v>
      </c>
      <c r="Z534" s="187" t="s">
        <v>7733</v>
      </c>
      <c r="AA534" s="187" t="s">
        <v>7748</v>
      </c>
      <c r="AB534" s="11"/>
    </row>
    <row r="535" spans="1:28" ht="24.75" customHeight="1" x14ac:dyDescent="0.2">
      <c r="A535" s="183" t="s">
        <v>4622</v>
      </c>
      <c r="B535" s="184">
        <v>747168008</v>
      </c>
      <c r="C535" s="185" t="s">
        <v>4623</v>
      </c>
      <c r="D535" s="185" t="s">
        <v>4624</v>
      </c>
      <c r="E535" s="185" t="s">
        <v>7412</v>
      </c>
      <c r="F535" s="185" t="s">
        <v>4625</v>
      </c>
      <c r="G535" s="185" t="s">
        <v>8077</v>
      </c>
      <c r="H535" s="185" t="s">
        <v>1755</v>
      </c>
      <c r="I535" s="185" t="s">
        <v>8078</v>
      </c>
      <c r="J535" s="185" t="s">
        <v>4626</v>
      </c>
      <c r="K535" s="185" t="s">
        <v>4628</v>
      </c>
      <c r="L535" s="185" t="s">
        <v>623</v>
      </c>
      <c r="M535" s="185" t="s">
        <v>4629</v>
      </c>
      <c r="N535" s="186">
        <v>0</v>
      </c>
      <c r="O535" s="185" t="s">
        <v>4627</v>
      </c>
      <c r="P535" s="187">
        <v>0</v>
      </c>
      <c r="Q535" s="185" t="s">
        <v>1209</v>
      </c>
      <c r="R535" s="185" t="s">
        <v>6911</v>
      </c>
      <c r="S535" s="188">
        <v>37970</v>
      </c>
      <c r="T535" s="185">
        <v>7010</v>
      </c>
      <c r="U535" s="185"/>
      <c r="V535" s="191">
        <v>1861920</v>
      </c>
      <c r="W535" s="191">
        <v>23025871</v>
      </c>
      <c r="X535" s="195">
        <v>44347</v>
      </c>
      <c r="Y535" s="188" t="s">
        <v>7732</v>
      </c>
      <c r="Z535" s="187" t="s">
        <v>7733</v>
      </c>
      <c r="AA535" s="187" t="s">
        <v>7840</v>
      </c>
      <c r="AB535" s="11"/>
    </row>
    <row r="536" spans="1:28" ht="24.75" customHeight="1" x14ac:dyDescent="0.2">
      <c r="A536" s="183" t="s">
        <v>266</v>
      </c>
      <c r="B536" s="184">
        <v>745046002</v>
      </c>
      <c r="C536" s="185" t="s">
        <v>25</v>
      </c>
      <c r="D536" s="185" t="s">
        <v>267</v>
      </c>
      <c r="E536" s="185" t="s">
        <v>27</v>
      </c>
      <c r="F536" s="185" t="s">
        <v>268</v>
      </c>
      <c r="G536" s="185" t="s">
        <v>29</v>
      </c>
      <c r="H536" s="185">
        <v>0</v>
      </c>
      <c r="I536" s="185">
        <v>0</v>
      </c>
      <c r="J536" s="185" t="s">
        <v>8523</v>
      </c>
      <c r="K536" s="185" t="s">
        <v>32</v>
      </c>
      <c r="L536" s="185" t="s">
        <v>49</v>
      </c>
      <c r="M536" s="185" t="s">
        <v>723</v>
      </c>
      <c r="N536" s="186" t="s">
        <v>269</v>
      </c>
      <c r="O536" s="185" t="s">
        <v>270</v>
      </c>
      <c r="P536" s="187">
        <v>0</v>
      </c>
      <c r="Q536" s="185">
        <v>93401</v>
      </c>
      <c r="R536" s="185" t="s">
        <v>6879</v>
      </c>
      <c r="S536" s="188">
        <v>37970</v>
      </c>
      <c r="T536" s="185">
        <v>7015</v>
      </c>
      <c r="U536" s="185"/>
      <c r="V536" s="191">
        <v>2456700</v>
      </c>
      <c r="W536" s="191">
        <v>27747780</v>
      </c>
      <c r="X536" s="195">
        <v>44347</v>
      </c>
      <c r="Y536" s="188" t="s">
        <v>7732</v>
      </c>
      <c r="Z536" s="187" t="s">
        <v>7733</v>
      </c>
      <c r="AA536" s="187" t="s">
        <v>7794</v>
      </c>
      <c r="AB536" s="11"/>
    </row>
    <row r="537" spans="1:28" ht="24.75" customHeight="1" x14ac:dyDescent="0.2">
      <c r="A537" s="183" t="s">
        <v>2928</v>
      </c>
      <c r="B537" s="184">
        <v>692206002</v>
      </c>
      <c r="C537" s="185" t="s">
        <v>2833</v>
      </c>
      <c r="D537" s="185" t="s">
        <v>2850</v>
      </c>
      <c r="E537" s="185" t="s">
        <v>27</v>
      </c>
      <c r="F537" s="185" t="s">
        <v>2851</v>
      </c>
      <c r="G537" s="185" t="s">
        <v>29</v>
      </c>
      <c r="H537" s="185">
        <v>0</v>
      </c>
      <c r="I537" s="185">
        <v>0</v>
      </c>
      <c r="J537" s="185" t="s">
        <v>2929</v>
      </c>
      <c r="K537" s="185" t="s">
        <v>2931</v>
      </c>
      <c r="L537" s="185" t="s">
        <v>6105</v>
      </c>
      <c r="M537" s="185" t="s">
        <v>2933</v>
      </c>
      <c r="N537" s="186" t="s">
        <v>2932</v>
      </c>
      <c r="O537" s="185" t="s">
        <v>2930</v>
      </c>
      <c r="P537" s="187">
        <v>0</v>
      </c>
      <c r="Q537" s="185">
        <v>91001</v>
      </c>
      <c r="R537" s="185" t="s">
        <v>2854</v>
      </c>
      <c r="S537" s="188">
        <v>37970</v>
      </c>
      <c r="T537" s="185">
        <v>7018</v>
      </c>
      <c r="U537" s="185"/>
      <c r="V537" s="191">
        <v>4893746</v>
      </c>
      <c r="W537" s="191">
        <v>19716914</v>
      </c>
      <c r="X537" s="195">
        <v>44347</v>
      </c>
      <c r="Y537" s="188" t="s">
        <v>7732</v>
      </c>
      <c r="Z537" s="187" t="s">
        <v>7733</v>
      </c>
      <c r="AA537" s="187" t="s">
        <v>7824</v>
      </c>
      <c r="AB537" s="11"/>
    </row>
    <row r="538" spans="1:28" ht="24.75" customHeight="1" x14ac:dyDescent="0.2">
      <c r="A538" s="183" t="s">
        <v>2893</v>
      </c>
      <c r="B538" s="184" t="s">
        <v>7678</v>
      </c>
      <c r="C538" s="185" t="s">
        <v>2833</v>
      </c>
      <c r="D538" s="185" t="s">
        <v>2850</v>
      </c>
      <c r="E538" s="185" t="s">
        <v>27</v>
      </c>
      <c r="F538" s="185" t="s">
        <v>2851</v>
      </c>
      <c r="G538" s="185" t="s">
        <v>29</v>
      </c>
      <c r="H538" s="185">
        <v>0</v>
      </c>
      <c r="I538" s="185">
        <v>0</v>
      </c>
      <c r="J538" s="185" t="s">
        <v>2894</v>
      </c>
      <c r="K538" s="185" t="s">
        <v>2895</v>
      </c>
      <c r="L538" s="185" t="s">
        <v>883</v>
      </c>
      <c r="M538" s="185" t="s">
        <v>2747</v>
      </c>
      <c r="N538" s="186" t="s">
        <v>2896</v>
      </c>
      <c r="O538" s="185">
        <v>0</v>
      </c>
      <c r="P538" s="187">
        <v>0</v>
      </c>
      <c r="Q538" s="185">
        <v>91001</v>
      </c>
      <c r="R538" s="185" t="s">
        <v>2854</v>
      </c>
      <c r="S538" s="188">
        <v>37970</v>
      </c>
      <c r="T538" s="185">
        <v>7021</v>
      </c>
      <c r="U538" s="185"/>
      <c r="V538" s="191">
        <v>5265786</v>
      </c>
      <c r="W538" s="191">
        <v>15772044</v>
      </c>
      <c r="X538" s="195">
        <v>44347</v>
      </c>
      <c r="Y538" s="188" t="s">
        <v>7732</v>
      </c>
      <c r="Z538" s="187" t="s">
        <v>7733</v>
      </c>
      <c r="AA538" s="187" t="s">
        <v>7866</v>
      </c>
      <c r="AB538" s="11"/>
    </row>
    <row r="539" spans="1:28" ht="24.75" customHeight="1" x14ac:dyDescent="0.2">
      <c r="A539" s="183" t="s">
        <v>5555</v>
      </c>
      <c r="B539" s="184">
        <v>650364007</v>
      </c>
      <c r="C539" s="185" t="s">
        <v>78</v>
      </c>
      <c r="D539" s="185" t="s">
        <v>5556</v>
      </c>
      <c r="E539" s="185" t="s">
        <v>7160</v>
      </c>
      <c r="F539" s="185" t="s">
        <v>4733</v>
      </c>
      <c r="G539" s="185" t="s">
        <v>7163</v>
      </c>
      <c r="H539" s="185" t="s">
        <v>5557</v>
      </c>
      <c r="I539" s="185" t="s">
        <v>7209</v>
      </c>
      <c r="J539" s="185" t="s">
        <v>5558</v>
      </c>
      <c r="K539" s="185" t="s">
        <v>7161</v>
      </c>
      <c r="L539" s="185" t="s">
        <v>623</v>
      </c>
      <c r="M539" s="185" t="s">
        <v>5560</v>
      </c>
      <c r="N539" s="186" t="s">
        <v>7162</v>
      </c>
      <c r="O539" s="185" t="s">
        <v>5559</v>
      </c>
      <c r="P539" s="187">
        <v>0</v>
      </c>
      <c r="Q539" s="185" t="s">
        <v>414</v>
      </c>
      <c r="R539" s="185" t="s">
        <v>7216</v>
      </c>
      <c r="S539" s="188">
        <v>37970</v>
      </c>
      <c r="T539" s="185">
        <v>7027</v>
      </c>
      <c r="U539" s="185"/>
      <c r="V539" s="191">
        <v>20362164</v>
      </c>
      <c r="W539" s="191">
        <v>88823928</v>
      </c>
      <c r="X539" s="195">
        <v>44347</v>
      </c>
      <c r="Y539" s="188" t="s">
        <v>7732</v>
      </c>
      <c r="Z539" s="187" t="s">
        <v>7733</v>
      </c>
      <c r="AA539" s="187" t="s">
        <v>7737</v>
      </c>
      <c r="AB539" s="11"/>
    </row>
    <row r="540" spans="1:28" ht="24.75" customHeight="1" x14ac:dyDescent="0.2">
      <c r="A540" s="183" t="s">
        <v>5555</v>
      </c>
      <c r="B540" s="184">
        <v>650364007</v>
      </c>
      <c r="C540" s="185" t="s">
        <v>78</v>
      </c>
      <c r="D540" s="185" t="s">
        <v>5556</v>
      </c>
      <c r="E540" s="185" t="s">
        <v>7160</v>
      </c>
      <c r="F540" s="185" t="s">
        <v>4733</v>
      </c>
      <c r="G540" s="185" t="s">
        <v>7163</v>
      </c>
      <c r="H540" s="185" t="s">
        <v>5557</v>
      </c>
      <c r="I540" s="185" t="s">
        <v>7209</v>
      </c>
      <c r="J540" s="185" t="s">
        <v>5558</v>
      </c>
      <c r="K540" s="185" t="s">
        <v>7161</v>
      </c>
      <c r="L540" s="185" t="s">
        <v>623</v>
      </c>
      <c r="M540" s="185" t="s">
        <v>5560</v>
      </c>
      <c r="N540" s="186" t="s">
        <v>7162</v>
      </c>
      <c r="O540" s="185" t="s">
        <v>5559</v>
      </c>
      <c r="P540" s="187">
        <v>0</v>
      </c>
      <c r="Q540" s="185" t="s">
        <v>414</v>
      </c>
      <c r="R540" s="185" t="s">
        <v>7216</v>
      </c>
      <c r="S540" s="188">
        <v>37970</v>
      </c>
      <c r="T540" s="185">
        <v>7027</v>
      </c>
      <c r="U540" s="185"/>
      <c r="V540" s="191">
        <v>60676221</v>
      </c>
      <c r="W540" s="191">
        <v>237127655</v>
      </c>
      <c r="X540" s="195">
        <v>44347</v>
      </c>
      <c r="Y540" s="188" t="s">
        <v>7732</v>
      </c>
      <c r="Z540" s="187" t="s">
        <v>7733</v>
      </c>
      <c r="AA540" s="187" t="s">
        <v>7745</v>
      </c>
      <c r="AB540" s="11"/>
    </row>
    <row r="541" spans="1:28" ht="24.75" customHeight="1" x14ac:dyDescent="0.2">
      <c r="A541" s="183" t="s">
        <v>5555</v>
      </c>
      <c r="B541" s="184">
        <v>650364007</v>
      </c>
      <c r="C541" s="185" t="s">
        <v>78</v>
      </c>
      <c r="D541" s="185" t="s">
        <v>5556</v>
      </c>
      <c r="E541" s="185" t="s">
        <v>7160</v>
      </c>
      <c r="F541" s="185" t="s">
        <v>4733</v>
      </c>
      <c r="G541" s="185" t="s">
        <v>7163</v>
      </c>
      <c r="H541" s="185" t="s">
        <v>5557</v>
      </c>
      <c r="I541" s="185" t="s">
        <v>7209</v>
      </c>
      <c r="J541" s="185" t="s">
        <v>5558</v>
      </c>
      <c r="K541" s="185" t="s">
        <v>7161</v>
      </c>
      <c r="L541" s="185" t="s">
        <v>623</v>
      </c>
      <c r="M541" s="185" t="s">
        <v>5560</v>
      </c>
      <c r="N541" s="186" t="s">
        <v>7162</v>
      </c>
      <c r="O541" s="185" t="s">
        <v>5559</v>
      </c>
      <c r="P541" s="187">
        <v>0</v>
      </c>
      <c r="Q541" s="185" t="s">
        <v>414</v>
      </c>
      <c r="R541" s="185" t="s">
        <v>7216</v>
      </c>
      <c r="S541" s="188">
        <v>37970</v>
      </c>
      <c r="T541" s="185">
        <v>7027</v>
      </c>
      <c r="U541" s="185"/>
      <c r="V541" s="191">
        <v>12024900</v>
      </c>
      <c r="W541" s="191">
        <v>48580596</v>
      </c>
      <c r="X541" s="195">
        <v>44347</v>
      </c>
      <c r="Y541" s="188" t="s">
        <v>7732</v>
      </c>
      <c r="Z541" s="187" t="s">
        <v>7733</v>
      </c>
      <c r="AA541" s="187" t="s">
        <v>7817</v>
      </c>
      <c r="AB541" s="11"/>
    </row>
    <row r="542" spans="1:28" ht="24.75" customHeight="1" x14ac:dyDescent="0.2">
      <c r="A542" s="183" t="s">
        <v>5555</v>
      </c>
      <c r="B542" s="184">
        <v>650364007</v>
      </c>
      <c r="C542" s="185" t="s">
        <v>78</v>
      </c>
      <c r="D542" s="185" t="s">
        <v>5556</v>
      </c>
      <c r="E542" s="185" t="s">
        <v>7160</v>
      </c>
      <c r="F542" s="185" t="s">
        <v>4733</v>
      </c>
      <c r="G542" s="185" t="s">
        <v>7163</v>
      </c>
      <c r="H542" s="185" t="s">
        <v>5557</v>
      </c>
      <c r="I542" s="185" t="s">
        <v>7209</v>
      </c>
      <c r="J542" s="185" t="s">
        <v>5558</v>
      </c>
      <c r="K542" s="185" t="s">
        <v>7161</v>
      </c>
      <c r="L542" s="185" t="s">
        <v>623</v>
      </c>
      <c r="M542" s="185" t="s">
        <v>5560</v>
      </c>
      <c r="N542" s="186" t="s">
        <v>7162</v>
      </c>
      <c r="O542" s="185" t="s">
        <v>5559</v>
      </c>
      <c r="P542" s="187">
        <v>0</v>
      </c>
      <c r="Q542" s="185" t="s">
        <v>414</v>
      </c>
      <c r="R542" s="185" t="s">
        <v>7216</v>
      </c>
      <c r="S542" s="188">
        <v>37970</v>
      </c>
      <c r="T542" s="185">
        <v>7027</v>
      </c>
      <c r="U542" s="185"/>
      <c r="V542" s="191">
        <v>35914368</v>
      </c>
      <c r="W542" s="191">
        <v>140887746</v>
      </c>
      <c r="X542" s="195">
        <v>44347</v>
      </c>
      <c r="Y542" s="188" t="s">
        <v>7732</v>
      </c>
      <c r="Z542" s="187" t="s">
        <v>7733</v>
      </c>
      <c r="AA542" s="187" t="s">
        <v>7757</v>
      </c>
      <c r="AB542" s="11"/>
    </row>
    <row r="543" spans="1:28" ht="24.75" customHeight="1" x14ac:dyDescent="0.2">
      <c r="A543" s="183" t="s">
        <v>5555</v>
      </c>
      <c r="B543" s="184">
        <v>650364007</v>
      </c>
      <c r="C543" s="185" t="s">
        <v>78</v>
      </c>
      <c r="D543" s="185" t="s">
        <v>5556</v>
      </c>
      <c r="E543" s="185" t="s">
        <v>7160</v>
      </c>
      <c r="F543" s="185" t="s">
        <v>4733</v>
      </c>
      <c r="G543" s="185" t="s">
        <v>7163</v>
      </c>
      <c r="H543" s="185" t="s">
        <v>5557</v>
      </c>
      <c r="I543" s="185" t="s">
        <v>7209</v>
      </c>
      <c r="J543" s="185" t="s">
        <v>5558</v>
      </c>
      <c r="K543" s="185" t="s">
        <v>7161</v>
      </c>
      <c r="L543" s="185" t="s">
        <v>623</v>
      </c>
      <c r="M543" s="185" t="s">
        <v>5560</v>
      </c>
      <c r="N543" s="186" t="s">
        <v>7162</v>
      </c>
      <c r="O543" s="185" t="s">
        <v>5559</v>
      </c>
      <c r="P543" s="187">
        <v>0</v>
      </c>
      <c r="Q543" s="185" t="s">
        <v>414</v>
      </c>
      <c r="R543" s="185" t="s">
        <v>7216</v>
      </c>
      <c r="S543" s="188">
        <v>37970</v>
      </c>
      <c r="T543" s="185">
        <v>7027</v>
      </c>
      <c r="U543" s="185"/>
      <c r="V543" s="191">
        <v>40852210</v>
      </c>
      <c r="W543" s="191">
        <v>182796242</v>
      </c>
      <c r="X543" s="195">
        <v>44347</v>
      </c>
      <c r="Y543" s="188" t="s">
        <v>7732</v>
      </c>
      <c r="Z543" s="187" t="s">
        <v>7733</v>
      </c>
      <c r="AA543" s="187" t="s">
        <v>7770</v>
      </c>
      <c r="AB543" s="11"/>
    </row>
    <row r="544" spans="1:28" ht="24.75" customHeight="1" x14ac:dyDescent="0.2">
      <c r="A544" s="183" t="s">
        <v>5555</v>
      </c>
      <c r="B544" s="184">
        <v>650364007</v>
      </c>
      <c r="C544" s="185" t="s">
        <v>78</v>
      </c>
      <c r="D544" s="185" t="s">
        <v>5556</v>
      </c>
      <c r="E544" s="185" t="s">
        <v>7160</v>
      </c>
      <c r="F544" s="185" t="s">
        <v>4733</v>
      </c>
      <c r="G544" s="185" t="s">
        <v>7163</v>
      </c>
      <c r="H544" s="185" t="s">
        <v>5557</v>
      </c>
      <c r="I544" s="185" t="s">
        <v>7209</v>
      </c>
      <c r="J544" s="185" t="s">
        <v>5558</v>
      </c>
      <c r="K544" s="185" t="s">
        <v>7161</v>
      </c>
      <c r="L544" s="185" t="s">
        <v>623</v>
      </c>
      <c r="M544" s="185" t="s">
        <v>5560</v>
      </c>
      <c r="N544" s="186" t="s">
        <v>7162</v>
      </c>
      <c r="O544" s="185" t="s">
        <v>5559</v>
      </c>
      <c r="P544" s="187">
        <v>0</v>
      </c>
      <c r="Q544" s="185" t="s">
        <v>414</v>
      </c>
      <c r="R544" s="185" t="s">
        <v>7216</v>
      </c>
      <c r="S544" s="188">
        <v>37970</v>
      </c>
      <c r="T544" s="185">
        <v>7027</v>
      </c>
      <c r="U544" s="185"/>
      <c r="V544" s="191">
        <v>44251632</v>
      </c>
      <c r="W544" s="191">
        <v>184820685</v>
      </c>
      <c r="X544" s="195">
        <v>44347</v>
      </c>
      <c r="Y544" s="188" t="s">
        <v>7732</v>
      </c>
      <c r="Z544" s="187" t="s">
        <v>7733</v>
      </c>
      <c r="AA544" s="187" t="s">
        <v>7856</v>
      </c>
      <c r="AB544" s="11"/>
    </row>
    <row r="545" spans="1:28" ht="24.75" customHeight="1" x14ac:dyDescent="0.2">
      <c r="A545" s="183" t="s">
        <v>5555</v>
      </c>
      <c r="B545" s="184">
        <v>650364007</v>
      </c>
      <c r="C545" s="185" t="s">
        <v>78</v>
      </c>
      <c r="D545" s="185" t="s">
        <v>5556</v>
      </c>
      <c r="E545" s="185" t="s">
        <v>7160</v>
      </c>
      <c r="F545" s="185" t="s">
        <v>4733</v>
      </c>
      <c r="G545" s="185" t="s">
        <v>7163</v>
      </c>
      <c r="H545" s="185" t="s">
        <v>5557</v>
      </c>
      <c r="I545" s="185" t="s">
        <v>7209</v>
      </c>
      <c r="J545" s="185" t="s">
        <v>5558</v>
      </c>
      <c r="K545" s="185" t="s">
        <v>7161</v>
      </c>
      <c r="L545" s="185" t="s">
        <v>623</v>
      </c>
      <c r="M545" s="185" t="s">
        <v>5560</v>
      </c>
      <c r="N545" s="186" t="s">
        <v>7162</v>
      </c>
      <c r="O545" s="185" t="s">
        <v>5559</v>
      </c>
      <c r="P545" s="187">
        <v>0</v>
      </c>
      <c r="Q545" s="185" t="s">
        <v>414</v>
      </c>
      <c r="R545" s="185" t="s">
        <v>7216</v>
      </c>
      <c r="S545" s="188">
        <v>37970</v>
      </c>
      <c r="T545" s="185">
        <v>7027</v>
      </c>
      <c r="U545" s="185"/>
      <c r="V545" s="191">
        <v>21490527</v>
      </c>
      <c r="W545" s="191">
        <v>90151867</v>
      </c>
      <c r="X545" s="195">
        <v>44347</v>
      </c>
      <c r="Y545" s="188" t="s">
        <v>7732</v>
      </c>
      <c r="Z545" s="187" t="s">
        <v>7733</v>
      </c>
      <c r="AA545" s="187" t="s">
        <v>7809</v>
      </c>
      <c r="AB545" s="11"/>
    </row>
    <row r="546" spans="1:28" ht="24.75" customHeight="1" x14ac:dyDescent="0.2">
      <c r="A546" s="183" t="s">
        <v>5555</v>
      </c>
      <c r="B546" s="184">
        <v>650364007</v>
      </c>
      <c r="C546" s="185" t="s">
        <v>78</v>
      </c>
      <c r="D546" s="185" t="s">
        <v>5556</v>
      </c>
      <c r="E546" s="185" t="s">
        <v>7160</v>
      </c>
      <c r="F546" s="185" t="s">
        <v>4733</v>
      </c>
      <c r="G546" s="185" t="s">
        <v>7163</v>
      </c>
      <c r="H546" s="185" t="s">
        <v>5557</v>
      </c>
      <c r="I546" s="185" t="s">
        <v>7209</v>
      </c>
      <c r="J546" s="185" t="s">
        <v>5558</v>
      </c>
      <c r="K546" s="185" t="s">
        <v>7161</v>
      </c>
      <c r="L546" s="185" t="s">
        <v>623</v>
      </c>
      <c r="M546" s="185" t="s">
        <v>5560</v>
      </c>
      <c r="N546" s="186" t="s">
        <v>7162</v>
      </c>
      <c r="O546" s="185" t="s">
        <v>5559</v>
      </c>
      <c r="P546" s="187">
        <v>0</v>
      </c>
      <c r="Q546" s="185" t="s">
        <v>414</v>
      </c>
      <c r="R546" s="185" t="s">
        <v>7216</v>
      </c>
      <c r="S546" s="188">
        <v>37970</v>
      </c>
      <c r="T546" s="185">
        <v>7027</v>
      </c>
      <c r="U546" s="185"/>
      <c r="V546" s="191">
        <v>22915873</v>
      </c>
      <c r="W546" s="191">
        <v>80635393</v>
      </c>
      <c r="X546" s="195">
        <v>44347</v>
      </c>
      <c r="Y546" s="188" t="s">
        <v>7732</v>
      </c>
      <c r="Z546" s="187" t="s">
        <v>7733</v>
      </c>
      <c r="AA546" s="187" t="s">
        <v>7738</v>
      </c>
      <c r="AB546" s="11"/>
    </row>
    <row r="547" spans="1:28" ht="24.75" customHeight="1" x14ac:dyDescent="0.2">
      <c r="A547" s="183" t="s">
        <v>5555</v>
      </c>
      <c r="B547" s="184">
        <v>650364007</v>
      </c>
      <c r="C547" s="185" t="s">
        <v>78</v>
      </c>
      <c r="D547" s="185" t="s">
        <v>5556</v>
      </c>
      <c r="E547" s="185" t="s">
        <v>7160</v>
      </c>
      <c r="F547" s="185" t="s">
        <v>4733</v>
      </c>
      <c r="G547" s="185" t="s">
        <v>7163</v>
      </c>
      <c r="H547" s="185" t="s">
        <v>5557</v>
      </c>
      <c r="I547" s="185" t="s">
        <v>7209</v>
      </c>
      <c r="J547" s="185" t="s">
        <v>5558</v>
      </c>
      <c r="K547" s="185" t="s">
        <v>7161</v>
      </c>
      <c r="L547" s="185" t="s">
        <v>623</v>
      </c>
      <c r="M547" s="185" t="s">
        <v>5560</v>
      </c>
      <c r="N547" s="186" t="s">
        <v>7162</v>
      </c>
      <c r="O547" s="185" t="s">
        <v>5559</v>
      </c>
      <c r="P547" s="187">
        <v>0</v>
      </c>
      <c r="Q547" s="185" t="s">
        <v>414</v>
      </c>
      <c r="R547" s="185" t="s">
        <v>7216</v>
      </c>
      <c r="S547" s="188">
        <v>37970</v>
      </c>
      <c r="T547" s="185">
        <v>7027</v>
      </c>
      <c r="U547" s="185"/>
      <c r="V547" s="191">
        <v>60481997</v>
      </c>
      <c r="W547" s="191">
        <v>197410291</v>
      </c>
      <c r="X547" s="195">
        <v>44347</v>
      </c>
      <c r="Y547" s="188" t="s">
        <v>7732</v>
      </c>
      <c r="Z547" s="187" t="s">
        <v>7733</v>
      </c>
      <c r="AA547" s="187" t="s">
        <v>7739</v>
      </c>
      <c r="AB547" s="11"/>
    </row>
    <row r="548" spans="1:28" ht="24.75" customHeight="1" x14ac:dyDescent="0.2">
      <c r="A548" s="183" t="s">
        <v>5555</v>
      </c>
      <c r="B548" s="184">
        <v>650364007</v>
      </c>
      <c r="C548" s="185" t="s">
        <v>78</v>
      </c>
      <c r="D548" s="185" t="s">
        <v>5556</v>
      </c>
      <c r="E548" s="185" t="s">
        <v>7160</v>
      </c>
      <c r="F548" s="185" t="s">
        <v>4733</v>
      </c>
      <c r="G548" s="185" t="s">
        <v>7163</v>
      </c>
      <c r="H548" s="185" t="s">
        <v>5557</v>
      </c>
      <c r="I548" s="185" t="s">
        <v>7209</v>
      </c>
      <c r="J548" s="185" t="s">
        <v>5558</v>
      </c>
      <c r="K548" s="185" t="s">
        <v>7161</v>
      </c>
      <c r="L548" s="185" t="s">
        <v>623</v>
      </c>
      <c r="M548" s="185" t="s">
        <v>5560</v>
      </c>
      <c r="N548" s="186" t="s">
        <v>7162</v>
      </c>
      <c r="O548" s="185" t="s">
        <v>5559</v>
      </c>
      <c r="P548" s="187">
        <v>0</v>
      </c>
      <c r="Q548" s="185" t="s">
        <v>414</v>
      </c>
      <c r="R548" s="185" t="s">
        <v>7216</v>
      </c>
      <c r="S548" s="188">
        <v>37970</v>
      </c>
      <c r="T548" s="185">
        <v>7027</v>
      </c>
      <c r="U548" s="185"/>
      <c r="V548" s="191">
        <v>33100800</v>
      </c>
      <c r="W548" s="191">
        <v>76595619</v>
      </c>
      <c r="X548" s="195">
        <v>44347</v>
      </c>
      <c r="Y548" s="188" t="s">
        <v>7732</v>
      </c>
      <c r="Z548" s="187" t="s">
        <v>7733</v>
      </c>
      <c r="AA548" s="187" t="s">
        <v>7786</v>
      </c>
      <c r="AB548" s="11"/>
    </row>
    <row r="549" spans="1:28" ht="24.75" customHeight="1" x14ac:dyDescent="0.2">
      <c r="A549" s="183" t="s">
        <v>5555</v>
      </c>
      <c r="B549" s="184">
        <v>650364007</v>
      </c>
      <c r="C549" s="185" t="s">
        <v>78</v>
      </c>
      <c r="D549" s="185" t="s">
        <v>5556</v>
      </c>
      <c r="E549" s="185" t="s">
        <v>7160</v>
      </c>
      <c r="F549" s="185" t="s">
        <v>4733</v>
      </c>
      <c r="G549" s="185" t="s">
        <v>7163</v>
      </c>
      <c r="H549" s="185" t="s">
        <v>5557</v>
      </c>
      <c r="I549" s="185" t="s">
        <v>7209</v>
      </c>
      <c r="J549" s="185" t="s">
        <v>5558</v>
      </c>
      <c r="K549" s="185" t="s">
        <v>7161</v>
      </c>
      <c r="L549" s="185" t="s">
        <v>623</v>
      </c>
      <c r="M549" s="185" t="s">
        <v>5560</v>
      </c>
      <c r="N549" s="186" t="s">
        <v>7162</v>
      </c>
      <c r="O549" s="185" t="s">
        <v>5559</v>
      </c>
      <c r="P549" s="187">
        <v>0</v>
      </c>
      <c r="Q549" s="185" t="s">
        <v>414</v>
      </c>
      <c r="R549" s="185" t="s">
        <v>7216</v>
      </c>
      <c r="S549" s="188">
        <v>37970</v>
      </c>
      <c r="T549" s="185">
        <v>7027</v>
      </c>
      <c r="U549" s="185"/>
      <c r="V549" s="191">
        <v>118376736</v>
      </c>
      <c r="W549" s="191">
        <v>425790072</v>
      </c>
      <c r="X549" s="195">
        <v>44347</v>
      </c>
      <c r="Y549" s="188" t="s">
        <v>7732</v>
      </c>
      <c r="Z549" s="187" t="s">
        <v>7733</v>
      </c>
      <c r="AA549" s="187" t="s">
        <v>7741</v>
      </c>
      <c r="AB549" s="11"/>
    </row>
    <row r="550" spans="1:28" ht="24.75" customHeight="1" x14ac:dyDescent="0.2">
      <c r="A550" s="183" t="s">
        <v>5555</v>
      </c>
      <c r="B550" s="184">
        <v>650364007</v>
      </c>
      <c r="C550" s="185" t="s">
        <v>78</v>
      </c>
      <c r="D550" s="185" t="s">
        <v>5556</v>
      </c>
      <c r="E550" s="185" t="s">
        <v>7160</v>
      </c>
      <c r="F550" s="185" t="s">
        <v>4733</v>
      </c>
      <c r="G550" s="185" t="s">
        <v>7163</v>
      </c>
      <c r="H550" s="185" t="s">
        <v>5557</v>
      </c>
      <c r="I550" s="185" t="s">
        <v>7209</v>
      </c>
      <c r="J550" s="185" t="s">
        <v>5558</v>
      </c>
      <c r="K550" s="185" t="s">
        <v>7161</v>
      </c>
      <c r="L550" s="185" t="s">
        <v>623</v>
      </c>
      <c r="M550" s="185" t="s">
        <v>5560</v>
      </c>
      <c r="N550" s="186" t="s">
        <v>7162</v>
      </c>
      <c r="O550" s="185" t="s">
        <v>5559</v>
      </c>
      <c r="P550" s="187">
        <v>0</v>
      </c>
      <c r="Q550" s="185" t="s">
        <v>414</v>
      </c>
      <c r="R550" s="185" t="s">
        <v>7216</v>
      </c>
      <c r="S550" s="188">
        <v>37970</v>
      </c>
      <c r="T550" s="185">
        <v>7027</v>
      </c>
      <c r="U550" s="185"/>
      <c r="V550" s="191">
        <v>26294448</v>
      </c>
      <c r="W550" s="191">
        <v>77119692</v>
      </c>
      <c r="X550" s="195">
        <v>44347</v>
      </c>
      <c r="Y550" s="188" t="s">
        <v>7732</v>
      </c>
      <c r="Z550" s="187" t="s">
        <v>7733</v>
      </c>
      <c r="AA550" s="187" t="s">
        <v>7792</v>
      </c>
      <c r="AB550" s="11"/>
    </row>
    <row r="551" spans="1:28" ht="24.75" customHeight="1" x14ac:dyDescent="0.2">
      <c r="A551" s="183" t="s">
        <v>5555</v>
      </c>
      <c r="B551" s="184">
        <v>650364007</v>
      </c>
      <c r="C551" s="185" t="s">
        <v>78</v>
      </c>
      <c r="D551" s="185" t="s">
        <v>5556</v>
      </c>
      <c r="E551" s="185" t="s">
        <v>7160</v>
      </c>
      <c r="F551" s="185" t="s">
        <v>4733</v>
      </c>
      <c r="G551" s="185" t="s">
        <v>7163</v>
      </c>
      <c r="H551" s="185" t="s">
        <v>5557</v>
      </c>
      <c r="I551" s="185" t="s">
        <v>7209</v>
      </c>
      <c r="J551" s="185" t="s">
        <v>5558</v>
      </c>
      <c r="K551" s="185" t="s">
        <v>7161</v>
      </c>
      <c r="L551" s="185" t="s">
        <v>623</v>
      </c>
      <c r="M551" s="185" t="s">
        <v>5560</v>
      </c>
      <c r="N551" s="186" t="s">
        <v>7162</v>
      </c>
      <c r="O551" s="185" t="s">
        <v>5559</v>
      </c>
      <c r="P551" s="187">
        <v>0</v>
      </c>
      <c r="Q551" s="185" t="s">
        <v>414</v>
      </c>
      <c r="R551" s="185" t="s">
        <v>7216</v>
      </c>
      <c r="S551" s="188">
        <v>37970</v>
      </c>
      <c r="T551" s="185">
        <v>7027</v>
      </c>
      <c r="U551" s="185"/>
      <c r="V551" s="191">
        <v>57719520</v>
      </c>
      <c r="W551" s="191">
        <v>182778480</v>
      </c>
      <c r="X551" s="195">
        <v>44347</v>
      </c>
      <c r="Y551" s="188" t="s">
        <v>7732</v>
      </c>
      <c r="Z551" s="187" t="s">
        <v>7733</v>
      </c>
      <c r="AA551" s="187" t="s">
        <v>7742</v>
      </c>
      <c r="AB551" s="11"/>
    </row>
    <row r="552" spans="1:28" ht="24.75" customHeight="1" x14ac:dyDescent="0.2">
      <c r="A552" s="183" t="s">
        <v>8772</v>
      </c>
      <c r="B552" s="184">
        <v>731026009</v>
      </c>
      <c r="C552" s="185" t="s">
        <v>78</v>
      </c>
      <c r="D552" s="185" t="s">
        <v>6043</v>
      </c>
      <c r="E552" s="185" t="s">
        <v>7157</v>
      </c>
      <c r="F552" s="185" t="s">
        <v>7156</v>
      </c>
      <c r="G552" s="185" t="s">
        <v>6834</v>
      </c>
      <c r="H552" s="185" t="s">
        <v>183</v>
      </c>
      <c r="I552" s="185" t="s">
        <v>6835</v>
      </c>
      <c r="J552" s="185" t="s">
        <v>6836</v>
      </c>
      <c r="K552" s="185" t="s">
        <v>6044</v>
      </c>
      <c r="L552" s="185" t="s">
        <v>49</v>
      </c>
      <c r="M552" s="185" t="s">
        <v>1825</v>
      </c>
      <c r="N552" s="186" t="s">
        <v>6045</v>
      </c>
      <c r="O552" s="185" t="s">
        <v>7158</v>
      </c>
      <c r="P552" s="187">
        <v>0</v>
      </c>
      <c r="Q552" s="185" t="s">
        <v>6046</v>
      </c>
      <c r="R552" s="185" t="s">
        <v>7159</v>
      </c>
      <c r="S552" s="188">
        <v>37970</v>
      </c>
      <c r="T552" s="185">
        <v>7031</v>
      </c>
      <c r="U552" s="185"/>
      <c r="V552" s="191">
        <v>31988820</v>
      </c>
      <c r="W552" s="191">
        <v>31988820</v>
      </c>
      <c r="X552" s="195">
        <v>44347</v>
      </c>
      <c r="Y552" s="188" t="s">
        <v>7732</v>
      </c>
      <c r="Z552" s="187" t="s">
        <v>7733</v>
      </c>
      <c r="AA552" s="187" t="s">
        <v>7799</v>
      </c>
      <c r="AB552" s="11"/>
    </row>
    <row r="553" spans="1:28" ht="24.75" customHeight="1" x14ac:dyDescent="0.2">
      <c r="A553" s="183" t="s">
        <v>2310</v>
      </c>
      <c r="B553" s="184" t="s">
        <v>7669</v>
      </c>
      <c r="C553" s="185" t="s">
        <v>1568</v>
      </c>
      <c r="D553" s="185" t="s">
        <v>2311</v>
      </c>
      <c r="E553" s="185" t="s">
        <v>7291</v>
      </c>
      <c r="F553" s="185" t="s">
        <v>2312</v>
      </c>
      <c r="G553" s="185" t="s">
        <v>7295</v>
      </c>
      <c r="H553" s="185" t="s">
        <v>2313</v>
      </c>
      <c r="I553" s="185" t="s">
        <v>7292</v>
      </c>
      <c r="J553" s="185" t="s">
        <v>2314</v>
      </c>
      <c r="K553" s="185" t="s">
        <v>2315</v>
      </c>
      <c r="L553" s="185" t="s">
        <v>49</v>
      </c>
      <c r="M553" s="185" t="s">
        <v>2316</v>
      </c>
      <c r="N553" s="186" t="s">
        <v>7293</v>
      </c>
      <c r="O553" s="185" t="s">
        <v>7294</v>
      </c>
      <c r="P553" s="187">
        <v>0</v>
      </c>
      <c r="Q553" s="185" t="s">
        <v>1580</v>
      </c>
      <c r="R553" s="185" t="s">
        <v>7303</v>
      </c>
      <c r="S553" s="188">
        <v>37970</v>
      </c>
      <c r="T553" s="185">
        <v>7036</v>
      </c>
      <c r="U553" s="185"/>
      <c r="V553" s="191">
        <v>22927476</v>
      </c>
      <c r="W553" s="191">
        <v>103126693</v>
      </c>
      <c r="X553" s="195">
        <v>44347</v>
      </c>
      <c r="Y553" s="188" t="s">
        <v>7732</v>
      </c>
      <c r="Z553" s="187" t="s">
        <v>7733</v>
      </c>
      <c r="AA553" s="187" t="s">
        <v>7906</v>
      </c>
      <c r="AB553" s="11"/>
    </row>
    <row r="554" spans="1:28" ht="24.75" customHeight="1" x14ac:dyDescent="0.2">
      <c r="A554" s="183" t="s">
        <v>2310</v>
      </c>
      <c r="B554" s="184" t="s">
        <v>7669</v>
      </c>
      <c r="C554" s="185" t="s">
        <v>1568</v>
      </c>
      <c r="D554" s="185" t="s">
        <v>2311</v>
      </c>
      <c r="E554" s="185" t="s">
        <v>7291</v>
      </c>
      <c r="F554" s="185" t="s">
        <v>2312</v>
      </c>
      <c r="G554" s="185" t="s">
        <v>7295</v>
      </c>
      <c r="H554" s="185" t="s">
        <v>2313</v>
      </c>
      <c r="I554" s="185" t="s">
        <v>7292</v>
      </c>
      <c r="J554" s="185" t="s">
        <v>2314</v>
      </c>
      <c r="K554" s="185" t="s">
        <v>2315</v>
      </c>
      <c r="L554" s="185" t="s">
        <v>49</v>
      </c>
      <c r="M554" s="185" t="s">
        <v>2316</v>
      </c>
      <c r="N554" s="186" t="s">
        <v>7293</v>
      </c>
      <c r="O554" s="185" t="s">
        <v>7294</v>
      </c>
      <c r="P554" s="187">
        <v>0</v>
      </c>
      <c r="Q554" s="185" t="s">
        <v>1580</v>
      </c>
      <c r="R554" s="185" t="s">
        <v>7303</v>
      </c>
      <c r="S554" s="188">
        <v>37970</v>
      </c>
      <c r="T554" s="185">
        <v>7036</v>
      </c>
      <c r="U554" s="185"/>
      <c r="V554" s="191">
        <v>42633658</v>
      </c>
      <c r="W554" s="191">
        <v>191517494</v>
      </c>
      <c r="X554" s="195">
        <v>44347</v>
      </c>
      <c r="Y554" s="188" t="s">
        <v>7732</v>
      </c>
      <c r="Z554" s="187" t="s">
        <v>7733</v>
      </c>
      <c r="AA554" s="187" t="s">
        <v>7740</v>
      </c>
      <c r="AB554" s="11"/>
    </row>
    <row r="555" spans="1:28" ht="24.75" customHeight="1" x14ac:dyDescent="0.2">
      <c r="A555" s="183" t="s">
        <v>5602</v>
      </c>
      <c r="B555" s="184">
        <v>753474005</v>
      </c>
      <c r="C555" s="185" t="s">
        <v>78</v>
      </c>
      <c r="D555" s="185" t="s">
        <v>5603</v>
      </c>
      <c r="E555" s="185" t="s">
        <v>7603</v>
      </c>
      <c r="F555" s="185" t="s">
        <v>5604</v>
      </c>
      <c r="G555" s="185" t="s">
        <v>5605</v>
      </c>
      <c r="H555" s="185" t="s">
        <v>5606</v>
      </c>
      <c r="I555" s="185" t="s">
        <v>8087</v>
      </c>
      <c r="J555" s="185" t="s">
        <v>5607</v>
      </c>
      <c r="K555" s="185" t="s">
        <v>8088</v>
      </c>
      <c r="L555" s="185" t="s">
        <v>49</v>
      </c>
      <c r="M555" s="185" t="s">
        <v>723</v>
      </c>
      <c r="N555" s="186" t="s">
        <v>5608</v>
      </c>
      <c r="O555" s="185" t="s">
        <v>8089</v>
      </c>
      <c r="P555" s="187">
        <v>0</v>
      </c>
      <c r="Q555" s="185" t="s">
        <v>1209</v>
      </c>
      <c r="R555" s="185" t="s">
        <v>7610</v>
      </c>
      <c r="S555" s="188">
        <v>37970</v>
      </c>
      <c r="T555" s="185">
        <v>7037</v>
      </c>
      <c r="U555" s="185"/>
      <c r="V555" s="191">
        <v>6206400</v>
      </c>
      <c r="W555" s="191">
        <v>31109580</v>
      </c>
      <c r="X555" s="195">
        <v>44347</v>
      </c>
      <c r="Y555" s="188" t="s">
        <v>7732</v>
      </c>
      <c r="Z555" s="187" t="s">
        <v>7733</v>
      </c>
      <c r="AA555" s="187" t="s">
        <v>7802</v>
      </c>
      <c r="AB555" s="11"/>
    </row>
    <row r="556" spans="1:28" ht="24.75" customHeight="1" x14ac:dyDescent="0.2">
      <c r="A556" s="183" t="s">
        <v>5602</v>
      </c>
      <c r="B556" s="184">
        <v>753474005</v>
      </c>
      <c r="C556" s="185" t="s">
        <v>78</v>
      </c>
      <c r="D556" s="185" t="s">
        <v>5603</v>
      </c>
      <c r="E556" s="185" t="s">
        <v>7603</v>
      </c>
      <c r="F556" s="185" t="s">
        <v>5604</v>
      </c>
      <c r="G556" s="185" t="s">
        <v>5605</v>
      </c>
      <c r="H556" s="185" t="s">
        <v>5606</v>
      </c>
      <c r="I556" s="185" t="s">
        <v>8087</v>
      </c>
      <c r="J556" s="185" t="s">
        <v>5607</v>
      </c>
      <c r="K556" s="185" t="s">
        <v>8088</v>
      </c>
      <c r="L556" s="185" t="s">
        <v>49</v>
      </c>
      <c r="M556" s="185" t="s">
        <v>723</v>
      </c>
      <c r="N556" s="186" t="s">
        <v>5608</v>
      </c>
      <c r="O556" s="185" t="s">
        <v>8089</v>
      </c>
      <c r="P556" s="187">
        <v>0</v>
      </c>
      <c r="Q556" s="185" t="s">
        <v>1209</v>
      </c>
      <c r="R556" s="185" t="s">
        <v>7610</v>
      </c>
      <c r="S556" s="188">
        <v>37970</v>
      </c>
      <c r="T556" s="185">
        <v>7037</v>
      </c>
      <c r="U556" s="185"/>
      <c r="V556" s="191">
        <v>6206400</v>
      </c>
      <c r="W556" s="191">
        <v>31032000</v>
      </c>
      <c r="X556" s="195">
        <v>44347</v>
      </c>
      <c r="Y556" s="188" t="s">
        <v>7732</v>
      </c>
      <c r="Z556" s="187" t="s">
        <v>7733</v>
      </c>
      <c r="AA556" s="187" t="s">
        <v>7819</v>
      </c>
      <c r="AB556" s="11"/>
    </row>
    <row r="557" spans="1:28" ht="24.75" customHeight="1" x14ac:dyDescent="0.2">
      <c r="A557" s="183" t="s">
        <v>5602</v>
      </c>
      <c r="B557" s="184">
        <v>753474005</v>
      </c>
      <c r="C557" s="185" t="s">
        <v>78</v>
      </c>
      <c r="D557" s="185" t="s">
        <v>5603</v>
      </c>
      <c r="E557" s="185" t="s">
        <v>7603</v>
      </c>
      <c r="F557" s="185" t="s">
        <v>5604</v>
      </c>
      <c r="G557" s="185" t="s">
        <v>5605</v>
      </c>
      <c r="H557" s="185" t="s">
        <v>5606</v>
      </c>
      <c r="I557" s="185" t="s">
        <v>8087</v>
      </c>
      <c r="J557" s="185" t="s">
        <v>5607</v>
      </c>
      <c r="K557" s="185" t="s">
        <v>8088</v>
      </c>
      <c r="L557" s="185" t="s">
        <v>49</v>
      </c>
      <c r="M557" s="185" t="s">
        <v>723</v>
      </c>
      <c r="N557" s="186" t="s">
        <v>5608</v>
      </c>
      <c r="O557" s="185" t="s">
        <v>8089</v>
      </c>
      <c r="P557" s="187">
        <v>0</v>
      </c>
      <c r="Q557" s="185" t="s">
        <v>1209</v>
      </c>
      <c r="R557" s="185" t="s">
        <v>7610</v>
      </c>
      <c r="S557" s="188">
        <v>37970</v>
      </c>
      <c r="T557" s="185">
        <v>7037</v>
      </c>
      <c r="U557" s="185"/>
      <c r="V557" s="191">
        <v>6283980</v>
      </c>
      <c r="W557" s="191">
        <v>31109580</v>
      </c>
      <c r="X557" s="195">
        <v>44347</v>
      </c>
      <c r="Y557" s="188" t="s">
        <v>7732</v>
      </c>
      <c r="Z557" s="187" t="s">
        <v>7733</v>
      </c>
      <c r="AA557" s="187" t="s">
        <v>7830</v>
      </c>
      <c r="AB557" s="11"/>
    </row>
    <row r="558" spans="1:28" ht="24.75" customHeight="1" x14ac:dyDescent="0.2">
      <c r="A558" s="183" t="s">
        <v>5602</v>
      </c>
      <c r="B558" s="184">
        <v>753474005</v>
      </c>
      <c r="C558" s="185" t="s">
        <v>78</v>
      </c>
      <c r="D558" s="185" t="s">
        <v>5603</v>
      </c>
      <c r="E558" s="185" t="s">
        <v>7603</v>
      </c>
      <c r="F558" s="185" t="s">
        <v>5604</v>
      </c>
      <c r="G558" s="185" t="s">
        <v>5605</v>
      </c>
      <c r="H558" s="185" t="s">
        <v>5606</v>
      </c>
      <c r="I558" s="185" t="s">
        <v>8087</v>
      </c>
      <c r="J558" s="185" t="s">
        <v>5607</v>
      </c>
      <c r="K558" s="185" t="s">
        <v>8088</v>
      </c>
      <c r="L558" s="185" t="s">
        <v>49</v>
      </c>
      <c r="M558" s="185" t="s">
        <v>723</v>
      </c>
      <c r="N558" s="186" t="s">
        <v>5608</v>
      </c>
      <c r="O558" s="185" t="s">
        <v>8089</v>
      </c>
      <c r="P558" s="187">
        <v>0</v>
      </c>
      <c r="Q558" s="185" t="s">
        <v>1209</v>
      </c>
      <c r="R558" s="185" t="s">
        <v>7610</v>
      </c>
      <c r="S558" s="188">
        <v>37970</v>
      </c>
      <c r="T558" s="185">
        <v>7037</v>
      </c>
      <c r="U558" s="185"/>
      <c r="V558" s="191">
        <v>8068320</v>
      </c>
      <c r="W558" s="191">
        <v>40341600</v>
      </c>
      <c r="X558" s="195">
        <v>44347</v>
      </c>
      <c r="Y558" s="188" t="s">
        <v>7732</v>
      </c>
      <c r="Z558" s="187" t="s">
        <v>7733</v>
      </c>
      <c r="AA558" s="187" t="s">
        <v>7847</v>
      </c>
      <c r="AB558" s="11"/>
    </row>
    <row r="559" spans="1:28" ht="24.75" customHeight="1" x14ac:dyDescent="0.2">
      <c r="A559" s="183" t="s">
        <v>5602</v>
      </c>
      <c r="B559" s="184">
        <v>753474005</v>
      </c>
      <c r="C559" s="185" t="s">
        <v>78</v>
      </c>
      <c r="D559" s="185" t="s">
        <v>5603</v>
      </c>
      <c r="E559" s="185" t="s">
        <v>7603</v>
      </c>
      <c r="F559" s="185" t="s">
        <v>5604</v>
      </c>
      <c r="G559" s="185" t="s">
        <v>5605</v>
      </c>
      <c r="H559" s="185" t="s">
        <v>5606</v>
      </c>
      <c r="I559" s="185" t="s">
        <v>8087</v>
      </c>
      <c r="J559" s="185" t="s">
        <v>5607</v>
      </c>
      <c r="K559" s="185" t="s">
        <v>8088</v>
      </c>
      <c r="L559" s="185" t="s">
        <v>49</v>
      </c>
      <c r="M559" s="185" t="s">
        <v>723</v>
      </c>
      <c r="N559" s="186" t="s">
        <v>5608</v>
      </c>
      <c r="O559" s="185" t="s">
        <v>8089</v>
      </c>
      <c r="P559" s="187">
        <v>0</v>
      </c>
      <c r="Q559" s="185" t="s">
        <v>1209</v>
      </c>
      <c r="R559" s="185" t="s">
        <v>7610</v>
      </c>
      <c r="S559" s="188">
        <v>37970</v>
      </c>
      <c r="T559" s="185">
        <v>7037</v>
      </c>
      <c r="U559" s="185"/>
      <c r="V559" s="191">
        <v>6361560</v>
      </c>
      <c r="W559" s="191">
        <v>31419900</v>
      </c>
      <c r="X559" s="195">
        <v>44347</v>
      </c>
      <c r="Y559" s="188" t="s">
        <v>7732</v>
      </c>
      <c r="Z559" s="187" t="s">
        <v>7733</v>
      </c>
      <c r="AA559" s="187" t="s">
        <v>7832</v>
      </c>
      <c r="AB559" s="11"/>
    </row>
    <row r="560" spans="1:28" ht="24.75" customHeight="1" x14ac:dyDescent="0.2">
      <c r="A560" s="183" t="s">
        <v>5602</v>
      </c>
      <c r="B560" s="184">
        <v>753474005</v>
      </c>
      <c r="C560" s="185" t="s">
        <v>78</v>
      </c>
      <c r="D560" s="185" t="s">
        <v>5603</v>
      </c>
      <c r="E560" s="185" t="s">
        <v>7603</v>
      </c>
      <c r="F560" s="185" t="s">
        <v>5604</v>
      </c>
      <c r="G560" s="185" t="s">
        <v>5605</v>
      </c>
      <c r="H560" s="185" t="s">
        <v>5606</v>
      </c>
      <c r="I560" s="185" t="s">
        <v>8087</v>
      </c>
      <c r="J560" s="185" t="s">
        <v>5607</v>
      </c>
      <c r="K560" s="185" t="s">
        <v>8088</v>
      </c>
      <c r="L560" s="185" t="s">
        <v>49</v>
      </c>
      <c r="M560" s="185" t="s">
        <v>723</v>
      </c>
      <c r="N560" s="186" t="s">
        <v>5608</v>
      </c>
      <c r="O560" s="185" t="s">
        <v>8089</v>
      </c>
      <c r="P560" s="187">
        <v>0</v>
      </c>
      <c r="Q560" s="185" t="s">
        <v>1209</v>
      </c>
      <c r="R560" s="185" t="s">
        <v>7610</v>
      </c>
      <c r="S560" s="188">
        <v>37970</v>
      </c>
      <c r="T560" s="185">
        <v>7037</v>
      </c>
      <c r="U560" s="185"/>
      <c r="V560" s="191">
        <v>10085400</v>
      </c>
      <c r="W560" s="191">
        <v>37921410</v>
      </c>
      <c r="X560" s="195">
        <v>44347</v>
      </c>
      <c r="Y560" s="188" t="s">
        <v>7732</v>
      </c>
      <c r="Z560" s="187" t="s">
        <v>7733</v>
      </c>
      <c r="AA560" s="187" t="s">
        <v>7774</v>
      </c>
      <c r="AB560" s="11"/>
    </row>
    <row r="561" spans="1:28" ht="24.75" customHeight="1" x14ac:dyDescent="0.2">
      <c r="A561" s="183" t="s">
        <v>5602</v>
      </c>
      <c r="B561" s="184">
        <v>753474005</v>
      </c>
      <c r="C561" s="185" t="s">
        <v>78</v>
      </c>
      <c r="D561" s="185" t="s">
        <v>5603</v>
      </c>
      <c r="E561" s="185" t="s">
        <v>7603</v>
      </c>
      <c r="F561" s="185" t="s">
        <v>5604</v>
      </c>
      <c r="G561" s="185" t="s">
        <v>5605</v>
      </c>
      <c r="H561" s="185" t="s">
        <v>5606</v>
      </c>
      <c r="I561" s="185" t="s">
        <v>8087</v>
      </c>
      <c r="J561" s="185" t="s">
        <v>5607</v>
      </c>
      <c r="K561" s="185" t="s">
        <v>8088</v>
      </c>
      <c r="L561" s="185" t="s">
        <v>49</v>
      </c>
      <c r="M561" s="185" t="s">
        <v>723</v>
      </c>
      <c r="N561" s="186" t="s">
        <v>5608</v>
      </c>
      <c r="O561" s="185" t="s">
        <v>8089</v>
      </c>
      <c r="P561" s="187">
        <v>0</v>
      </c>
      <c r="Q561" s="185" t="s">
        <v>1209</v>
      </c>
      <c r="R561" s="185" t="s">
        <v>7610</v>
      </c>
      <c r="S561" s="188">
        <v>37970</v>
      </c>
      <c r="T561" s="185">
        <v>7037</v>
      </c>
      <c r="U561" s="185"/>
      <c r="V561" s="191">
        <v>6206400</v>
      </c>
      <c r="W561" s="191">
        <v>31187160</v>
      </c>
      <c r="X561" s="195">
        <v>44347</v>
      </c>
      <c r="Y561" s="188" t="s">
        <v>7732</v>
      </c>
      <c r="Z561" s="187" t="s">
        <v>7733</v>
      </c>
      <c r="AA561" s="187" t="s">
        <v>7822</v>
      </c>
      <c r="AB561" s="11"/>
    </row>
    <row r="562" spans="1:28" ht="24.75" customHeight="1" x14ac:dyDescent="0.2">
      <c r="A562" s="183" t="s">
        <v>5372</v>
      </c>
      <c r="B562" s="184">
        <v>759418204</v>
      </c>
      <c r="C562" s="185" t="s">
        <v>78</v>
      </c>
      <c r="D562" s="185" t="s">
        <v>5373</v>
      </c>
      <c r="E562" s="185" t="s">
        <v>7380</v>
      </c>
      <c r="F562" s="185" t="s">
        <v>5374</v>
      </c>
      <c r="G562" s="185" t="s">
        <v>7381</v>
      </c>
      <c r="H562" s="185" t="s">
        <v>5375</v>
      </c>
      <c r="I562" s="185" t="s">
        <v>7382</v>
      </c>
      <c r="J562" s="185" t="s">
        <v>5376</v>
      </c>
      <c r="K562" s="185" t="s">
        <v>5377</v>
      </c>
      <c r="L562" s="185" t="s">
        <v>623</v>
      </c>
      <c r="M562" s="185" t="s">
        <v>457</v>
      </c>
      <c r="N562" s="186" t="s">
        <v>5378</v>
      </c>
      <c r="O562" s="185">
        <v>0</v>
      </c>
      <c r="P562" s="187">
        <v>0</v>
      </c>
      <c r="Q562" s="185" t="s">
        <v>1209</v>
      </c>
      <c r="R562" s="185" t="s">
        <v>7383</v>
      </c>
      <c r="S562" s="188">
        <v>37970</v>
      </c>
      <c r="T562" s="185">
        <v>7038</v>
      </c>
      <c r="U562" s="185" t="s">
        <v>8530</v>
      </c>
      <c r="V562" s="191">
        <v>25200053</v>
      </c>
      <c r="W562" s="191">
        <v>106458540</v>
      </c>
      <c r="X562" s="195">
        <v>44347</v>
      </c>
      <c r="Y562" s="188" t="s">
        <v>7732</v>
      </c>
      <c r="Z562" s="187" t="s">
        <v>7733</v>
      </c>
      <c r="AA562" s="187" t="s">
        <v>7742</v>
      </c>
      <c r="AB562" s="11"/>
    </row>
    <row r="563" spans="1:28" ht="24.75" customHeight="1" x14ac:dyDescent="0.2">
      <c r="A563" s="183" t="s">
        <v>1879</v>
      </c>
      <c r="B563" s="184">
        <v>700249204</v>
      </c>
      <c r="C563" s="185" t="s">
        <v>1555</v>
      </c>
      <c r="D563" s="185" t="s">
        <v>1880</v>
      </c>
      <c r="E563" s="185" t="s">
        <v>7574</v>
      </c>
      <c r="F563" s="185" t="s">
        <v>1881</v>
      </c>
      <c r="G563" s="185" t="s">
        <v>7575</v>
      </c>
      <c r="H563" s="185" t="s">
        <v>1882</v>
      </c>
      <c r="I563" s="185" t="s">
        <v>7576</v>
      </c>
      <c r="J563" s="185" t="s">
        <v>1883</v>
      </c>
      <c r="K563" s="185" t="s">
        <v>1885</v>
      </c>
      <c r="L563" s="185" t="s">
        <v>49</v>
      </c>
      <c r="M563" s="185" t="s">
        <v>1887</v>
      </c>
      <c r="N563" s="186" t="s">
        <v>1886</v>
      </c>
      <c r="O563" s="185" t="s">
        <v>1884</v>
      </c>
      <c r="P563" s="187">
        <v>0</v>
      </c>
      <c r="Q563" s="185" t="s">
        <v>1266</v>
      </c>
      <c r="R563" s="185" t="s">
        <v>7621</v>
      </c>
      <c r="S563" s="188">
        <v>37970</v>
      </c>
      <c r="T563" s="185">
        <v>7039</v>
      </c>
      <c r="U563" s="185"/>
      <c r="V563" s="191">
        <v>82824408</v>
      </c>
      <c r="W563" s="191">
        <v>238658377</v>
      </c>
      <c r="X563" s="195">
        <v>44347</v>
      </c>
      <c r="Y563" s="188" t="s">
        <v>7732</v>
      </c>
      <c r="Z563" s="187" t="s">
        <v>7733</v>
      </c>
      <c r="AA563" s="187" t="s">
        <v>7814</v>
      </c>
      <c r="AB563" s="11"/>
    </row>
    <row r="564" spans="1:28" ht="24.75" customHeight="1" x14ac:dyDescent="0.2">
      <c r="A564" s="183" t="s">
        <v>807</v>
      </c>
      <c r="B564" s="184">
        <v>725712006</v>
      </c>
      <c r="C564" s="185" t="s">
        <v>78</v>
      </c>
      <c r="D564" s="185" t="s">
        <v>808</v>
      </c>
      <c r="E564" s="185" t="s">
        <v>6914</v>
      </c>
      <c r="F564" s="185" t="s">
        <v>809</v>
      </c>
      <c r="G564" s="185" t="s">
        <v>6461</v>
      </c>
      <c r="H564" s="185" t="s">
        <v>810</v>
      </c>
      <c r="I564" s="185" t="s">
        <v>6915</v>
      </c>
      <c r="J564" s="185" t="s">
        <v>6462</v>
      </c>
      <c r="K564" s="185" t="s">
        <v>811</v>
      </c>
      <c r="L564" s="185" t="s">
        <v>49</v>
      </c>
      <c r="M564" s="185" t="s">
        <v>812</v>
      </c>
      <c r="N564" s="186" t="s">
        <v>6956</v>
      </c>
      <c r="O564" s="185">
        <v>0</v>
      </c>
      <c r="P564" s="187">
        <v>0</v>
      </c>
      <c r="Q564" s="185" t="s">
        <v>414</v>
      </c>
      <c r="R564" s="185" t="s">
        <v>6918</v>
      </c>
      <c r="S564" s="188">
        <v>37970</v>
      </c>
      <c r="T564" s="185">
        <v>7041</v>
      </c>
      <c r="U564" s="185"/>
      <c r="V564" s="191">
        <v>9463208</v>
      </c>
      <c r="W564" s="191">
        <v>38471921</v>
      </c>
      <c r="X564" s="195">
        <v>44347</v>
      </c>
      <c r="Y564" s="188" t="s">
        <v>7732</v>
      </c>
      <c r="Z564" s="187" t="s">
        <v>7733</v>
      </c>
      <c r="AA564" s="187" t="s">
        <v>7907</v>
      </c>
      <c r="AB564" s="11"/>
    </row>
    <row r="565" spans="1:28" ht="24.75" customHeight="1" x14ac:dyDescent="0.2">
      <c r="A565" s="183" t="s">
        <v>807</v>
      </c>
      <c r="B565" s="184">
        <v>725712006</v>
      </c>
      <c r="C565" s="185" t="s">
        <v>78</v>
      </c>
      <c r="D565" s="185" t="s">
        <v>808</v>
      </c>
      <c r="E565" s="185" t="s">
        <v>6914</v>
      </c>
      <c r="F565" s="185" t="s">
        <v>809</v>
      </c>
      <c r="G565" s="185" t="s">
        <v>6461</v>
      </c>
      <c r="H565" s="185" t="s">
        <v>810</v>
      </c>
      <c r="I565" s="185" t="s">
        <v>6915</v>
      </c>
      <c r="J565" s="185" t="s">
        <v>6462</v>
      </c>
      <c r="K565" s="185" t="s">
        <v>811</v>
      </c>
      <c r="L565" s="185" t="s">
        <v>49</v>
      </c>
      <c r="M565" s="185" t="s">
        <v>812</v>
      </c>
      <c r="N565" s="186" t="s">
        <v>6956</v>
      </c>
      <c r="O565" s="185">
        <v>0</v>
      </c>
      <c r="P565" s="187">
        <v>0</v>
      </c>
      <c r="Q565" s="185" t="s">
        <v>414</v>
      </c>
      <c r="R565" s="185" t="s">
        <v>6918</v>
      </c>
      <c r="S565" s="188">
        <v>37970</v>
      </c>
      <c r="T565" s="185">
        <v>7041</v>
      </c>
      <c r="U565" s="185"/>
      <c r="V565" s="191">
        <v>9697500</v>
      </c>
      <c r="W565" s="191">
        <v>38014200</v>
      </c>
      <c r="X565" s="195">
        <v>44347</v>
      </c>
      <c r="Y565" s="188" t="s">
        <v>7732</v>
      </c>
      <c r="Z565" s="187" t="s">
        <v>7733</v>
      </c>
      <c r="AA565" s="187" t="s">
        <v>7774</v>
      </c>
      <c r="AB565" s="11"/>
    </row>
    <row r="566" spans="1:28" ht="24.75" customHeight="1" x14ac:dyDescent="0.2">
      <c r="A566" s="183" t="s">
        <v>4051</v>
      </c>
      <c r="B566" s="184">
        <v>690609002</v>
      </c>
      <c r="C566" s="185" t="s">
        <v>2833</v>
      </c>
      <c r="D566" s="185" t="s">
        <v>4052</v>
      </c>
      <c r="E566" s="185" t="s">
        <v>27</v>
      </c>
      <c r="F566" s="185" t="s">
        <v>2851</v>
      </c>
      <c r="G566" s="185" t="s">
        <v>29</v>
      </c>
      <c r="H566" s="185">
        <v>0</v>
      </c>
      <c r="I566" s="185">
        <v>0</v>
      </c>
      <c r="J566" s="185" t="s">
        <v>4053</v>
      </c>
      <c r="K566" s="185" t="s">
        <v>4054</v>
      </c>
      <c r="L566" s="185" t="s">
        <v>623</v>
      </c>
      <c r="M566" s="185" t="s">
        <v>202</v>
      </c>
      <c r="N566" s="186">
        <v>0</v>
      </c>
      <c r="O566" s="185">
        <v>0</v>
      </c>
      <c r="P566" s="187">
        <v>0</v>
      </c>
      <c r="Q566" s="185">
        <v>91001</v>
      </c>
      <c r="R566" s="185" t="s">
        <v>2854</v>
      </c>
      <c r="S566" s="188">
        <v>37970</v>
      </c>
      <c r="T566" s="185">
        <v>7049</v>
      </c>
      <c r="U566" s="185"/>
      <c r="V566" s="191">
        <v>20072946</v>
      </c>
      <c r="W566" s="191">
        <v>50182365</v>
      </c>
      <c r="X566" s="195">
        <v>44347</v>
      </c>
      <c r="Y566" s="188" t="s">
        <v>7732</v>
      </c>
      <c r="Z566" s="187" t="s">
        <v>7733</v>
      </c>
      <c r="AA566" s="187" t="s">
        <v>7741</v>
      </c>
      <c r="AB566" s="11"/>
    </row>
    <row r="567" spans="1:28" ht="24.75" customHeight="1" x14ac:dyDescent="0.2">
      <c r="A567" s="183" t="s">
        <v>3993</v>
      </c>
      <c r="B567" s="184">
        <v>691508005</v>
      </c>
      <c r="C567" s="185" t="s">
        <v>2833</v>
      </c>
      <c r="D567" s="185" t="s">
        <v>2850</v>
      </c>
      <c r="E567" s="185" t="s">
        <v>27</v>
      </c>
      <c r="F567" s="185" t="s">
        <v>2851</v>
      </c>
      <c r="G567" s="185" t="s">
        <v>29</v>
      </c>
      <c r="H567" s="185">
        <v>0</v>
      </c>
      <c r="I567" s="185">
        <v>0</v>
      </c>
      <c r="J567" s="185" t="s">
        <v>3994</v>
      </c>
      <c r="K567" s="185" t="s">
        <v>3995</v>
      </c>
      <c r="L567" s="185" t="s">
        <v>339</v>
      </c>
      <c r="M567" s="185" t="s">
        <v>3996</v>
      </c>
      <c r="N567" s="186" t="s">
        <v>6506</v>
      </c>
      <c r="O567" s="185" t="s">
        <v>6507</v>
      </c>
      <c r="P567" s="187">
        <v>0</v>
      </c>
      <c r="Q567" s="185">
        <v>91001</v>
      </c>
      <c r="R567" s="185" t="s">
        <v>2854</v>
      </c>
      <c r="S567" s="188">
        <v>37970</v>
      </c>
      <c r="T567" s="185">
        <v>7050</v>
      </c>
      <c r="U567" s="185"/>
      <c r="V567" s="191">
        <v>14354990</v>
      </c>
      <c r="W567" s="191">
        <v>28918144</v>
      </c>
      <c r="X567" s="195">
        <v>44347</v>
      </c>
      <c r="Y567" s="188" t="s">
        <v>7732</v>
      </c>
      <c r="Z567" s="187" t="s">
        <v>7733</v>
      </c>
      <c r="AA567" s="187" t="s">
        <v>7818</v>
      </c>
      <c r="AB567" s="11"/>
    </row>
    <row r="568" spans="1:28" ht="24.75" customHeight="1" x14ac:dyDescent="0.2">
      <c r="A568" s="183" t="s">
        <v>3342</v>
      </c>
      <c r="B568" s="184">
        <v>692538005</v>
      </c>
      <c r="C568" s="185" t="s">
        <v>2833</v>
      </c>
      <c r="D568" s="185" t="s">
        <v>2850</v>
      </c>
      <c r="E568" s="185" t="s">
        <v>27</v>
      </c>
      <c r="F568" s="185" t="s">
        <v>2851</v>
      </c>
      <c r="G568" s="185" t="s">
        <v>29</v>
      </c>
      <c r="H568" s="185">
        <v>0</v>
      </c>
      <c r="I568" s="185">
        <v>0</v>
      </c>
      <c r="J568" s="185" t="s">
        <v>3343</v>
      </c>
      <c r="K568" s="185" t="s">
        <v>3344</v>
      </c>
      <c r="L568" s="185" t="s">
        <v>49</v>
      </c>
      <c r="M568" s="185" t="s">
        <v>899</v>
      </c>
      <c r="N568" s="186">
        <v>0</v>
      </c>
      <c r="O568" s="185">
        <v>0</v>
      </c>
      <c r="P568" s="187">
        <v>0</v>
      </c>
      <c r="Q568" s="185">
        <v>91001</v>
      </c>
      <c r="R568" s="185" t="s">
        <v>3345</v>
      </c>
      <c r="S568" s="188">
        <v>37970</v>
      </c>
      <c r="T568" s="185">
        <v>7051</v>
      </c>
      <c r="U568" s="185"/>
      <c r="V568" s="191">
        <v>63435063</v>
      </c>
      <c r="W568" s="191">
        <v>185810211</v>
      </c>
      <c r="X568" s="195">
        <v>44347</v>
      </c>
      <c r="Y568" s="188" t="s">
        <v>7732</v>
      </c>
      <c r="Z568" s="187" t="s">
        <v>7733</v>
      </c>
      <c r="AA568" s="187" t="s">
        <v>7794</v>
      </c>
      <c r="AB568" s="11"/>
    </row>
    <row r="569" spans="1:28" ht="24.75" customHeight="1" x14ac:dyDescent="0.2">
      <c r="A569" s="183" t="s">
        <v>3816</v>
      </c>
      <c r="B569" s="184">
        <v>690812002</v>
      </c>
      <c r="C569" s="185" t="s">
        <v>2833</v>
      </c>
      <c r="D569" s="185" t="s">
        <v>2850</v>
      </c>
      <c r="E569" s="185" t="s">
        <v>27</v>
      </c>
      <c r="F569" s="185" t="s">
        <v>2851</v>
      </c>
      <c r="G569" s="185" t="s">
        <v>29</v>
      </c>
      <c r="H569" s="185">
        <v>0</v>
      </c>
      <c r="I569" s="185">
        <v>0</v>
      </c>
      <c r="J569" s="185" t="s">
        <v>3817</v>
      </c>
      <c r="K569" s="185" t="s">
        <v>3818</v>
      </c>
      <c r="L569" s="185" t="s">
        <v>6109</v>
      </c>
      <c r="M569" s="185" t="s">
        <v>3820</v>
      </c>
      <c r="N569" s="186" t="s">
        <v>3819</v>
      </c>
      <c r="O569" s="185">
        <v>0</v>
      </c>
      <c r="P569" s="187">
        <v>0</v>
      </c>
      <c r="Q569" s="185">
        <v>91001</v>
      </c>
      <c r="R569" s="185" t="s">
        <v>2854</v>
      </c>
      <c r="S569" s="188">
        <v>37970</v>
      </c>
      <c r="T569" s="185">
        <v>7052</v>
      </c>
      <c r="U569" s="185"/>
      <c r="V569" s="191">
        <v>4292760</v>
      </c>
      <c r="W569" s="191">
        <v>17295540</v>
      </c>
      <c r="X569" s="195">
        <v>44347</v>
      </c>
      <c r="Y569" s="188" t="s">
        <v>7732</v>
      </c>
      <c r="Z569" s="187" t="s">
        <v>7733</v>
      </c>
      <c r="AA569" s="187" t="s">
        <v>7821</v>
      </c>
      <c r="AB569" s="11"/>
    </row>
    <row r="570" spans="1:28" ht="24.75" customHeight="1" x14ac:dyDescent="0.2">
      <c r="A570" s="183" t="s">
        <v>2989</v>
      </c>
      <c r="B570" s="184">
        <v>692542002</v>
      </c>
      <c r="C570" s="185" t="s">
        <v>2833</v>
      </c>
      <c r="D570" s="185" t="s">
        <v>2850</v>
      </c>
      <c r="E570" s="185" t="s">
        <v>27</v>
      </c>
      <c r="F570" s="185" t="s">
        <v>2851</v>
      </c>
      <c r="G570" s="185" t="s">
        <v>29</v>
      </c>
      <c r="H570" s="185">
        <v>0</v>
      </c>
      <c r="I570" s="185">
        <v>0</v>
      </c>
      <c r="J570" s="185" t="s">
        <v>2990</v>
      </c>
      <c r="K570" s="185" t="s">
        <v>2991</v>
      </c>
      <c r="L570" s="185" t="s">
        <v>49</v>
      </c>
      <c r="M570" s="185" t="s">
        <v>1173</v>
      </c>
      <c r="N570" s="186" t="s">
        <v>6251</v>
      </c>
      <c r="O570" s="185" t="s">
        <v>6252</v>
      </c>
      <c r="P570" s="187">
        <v>0</v>
      </c>
      <c r="Q570" s="185">
        <v>91001</v>
      </c>
      <c r="R570" s="185" t="s">
        <v>2854</v>
      </c>
      <c r="S570" s="188">
        <v>37970</v>
      </c>
      <c r="T570" s="185">
        <v>7054</v>
      </c>
      <c r="U570" s="185"/>
      <c r="V570" s="191">
        <v>9014796</v>
      </c>
      <c r="W570" s="191">
        <v>36320634</v>
      </c>
      <c r="X570" s="195">
        <v>44347</v>
      </c>
      <c r="Y570" s="188" t="s">
        <v>7732</v>
      </c>
      <c r="Z570" s="187" t="s">
        <v>7733</v>
      </c>
      <c r="AA570" s="187" t="s">
        <v>7867</v>
      </c>
      <c r="AB570" s="11"/>
    </row>
    <row r="571" spans="1:28" ht="24.75" customHeight="1" x14ac:dyDescent="0.2">
      <c r="A571" s="183" t="s">
        <v>3750</v>
      </c>
      <c r="B571" s="184">
        <v>690713004</v>
      </c>
      <c r="C571" s="185" t="s">
        <v>2833</v>
      </c>
      <c r="D571" s="185" t="s">
        <v>2850</v>
      </c>
      <c r="E571" s="185" t="s">
        <v>27</v>
      </c>
      <c r="F571" s="185" t="s">
        <v>2851</v>
      </c>
      <c r="G571" s="185" t="s">
        <v>29</v>
      </c>
      <c r="H571" s="185">
        <v>0</v>
      </c>
      <c r="I571" s="185">
        <v>0</v>
      </c>
      <c r="J571" s="185" t="s">
        <v>3751</v>
      </c>
      <c r="K571" s="185" t="s">
        <v>3752</v>
      </c>
      <c r="L571" s="185" t="s">
        <v>49</v>
      </c>
      <c r="M571" s="185" t="s">
        <v>2316</v>
      </c>
      <c r="N571" s="186" t="s">
        <v>3753</v>
      </c>
      <c r="O571" s="185">
        <v>0</v>
      </c>
      <c r="P571" s="187">
        <v>0</v>
      </c>
      <c r="Q571" s="185">
        <v>91001</v>
      </c>
      <c r="R571" s="185" t="s">
        <v>2854</v>
      </c>
      <c r="S571" s="188">
        <v>37970</v>
      </c>
      <c r="T571" s="185">
        <v>7056</v>
      </c>
      <c r="U571" s="185"/>
      <c r="V571" s="191">
        <v>30121170</v>
      </c>
      <c r="W571" s="191">
        <v>95944241</v>
      </c>
      <c r="X571" s="195">
        <v>44347</v>
      </c>
      <c r="Y571" s="188" t="s">
        <v>7732</v>
      </c>
      <c r="Z571" s="187" t="s">
        <v>7733</v>
      </c>
      <c r="AA571" s="187" t="s">
        <v>7783</v>
      </c>
      <c r="AB571" s="11"/>
    </row>
    <row r="572" spans="1:28" ht="24.75" customHeight="1" x14ac:dyDescent="0.2">
      <c r="A572" s="183" t="s">
        <v>4001</v>
      </c>
      <c r="B572" s="184">
        <v>691907007</v>
      </c>
      <c r="C572" s="185" t="s">
        <v>2833</v>
      </c>
      <c r="D572" s="185" t="s">
        <v>2850</v>
      </c>
      <c r="E572" s="185" t="s">
        <v>27</v>
      </c>
      <c r="F572" s="185" t="s">
        <v>2851</v>
      </c>
      <c r="G572" s="185" t="s">
        <v>29</v>
      </c>
      <c r="H572" s="185">
        <v>0</v>
      </c>
      <c r="I572" s="185">
        <v>0</v>
      </c>
      <c r="J572" s="185" t="s">
        <v>4002</v>
      </c>
      <c r="K572" s="185" t="s">
        <v>4003</v>
      </c>
      <c r="L572" s="185" t="s">
        <v>50</v>
      </c>
      <c r="M572" s="185" t="s">
        <v>4004</v>
      </c>
      <c r="N572" s="186">
        <v>452973427</v>
      </c>
      <c r="O572" s="185" t="s">
        <v>6498</v>
      </c>
      <c r="P572" s="187">
        <v>0</v>
      </c>
      <c r="Q572" s="185">
        <v>91001</v>
      </c>
      <c r="R572" s="185" t="s">
        <v>2854</v>
      </c>
      <c r="S572" s="188">
        <v>37970</v>
      </c>
      <c r="T572" s="185">
        <v>7057</v>
      </c>
      <c r="U572" s="185"/>
      <c r="V572" s="191">
        <v>10603117</v>
      </c>
      <c r="W572" s="191">
        <v>42719983</v>
      </c>
      <c r="X572" s="195">
        <v>44347</v>
      </c>
      <c r="Y572" s="188" t="s">
        <v>7732</v>
      </c>
      <c r="Z572" s="187" t="s">
        <v>7733</v>
      </c>
      <c r="AA572" s="187" t="s">
        <v>195</v>
      </c>
      <c r="AB572" s="11"/>
    </row>
    <row r="573" spans="1:28" ht="24.75" customHeight="1" x14ac:dyDescent="0.2">
      <c r="A573" s="183" t="s">
        <v>3762</v>
      </c>
      <c r="B573" s="184">
        <v>690601001</v>
      </c>
      <c r="C573" s="185" t="s">
        <v>2833</v>
      </c>
      <c r="D573" s="185" t="s">
        <v>2861</v>
      </c>
      <c r="E573" s="185" t="s">
        <v>1685</v>
      </c>
      <c r="F573" s="185" t="s">
        <v>3763</v>
      </c>
      <c r="G573" s="185" t="s">
        <v>29</v>
      </c>
      <c r="H573" s="185">
        <v>0</v>
      </c>
      <c r="I573" s="185">
        <v>0</v>
      </c>
      <c r="J573" s="185" t="s">
        <v>3764</v>
      </c>
      <c r="K573" s="185" t="s">
        <v>3765</v>
      </c>
      <c r="L573" s="185" t="s">
        <v>623</v>
      </c>
      <c r="M573" s="185" t="s">
        <v>1339</v>
      </c>
      <c r="N573" s="186">
        <v>0</v>
      </c>
      <c r="O573" s="185">
        <v>0</v>
      </c>
      <c r="P573" s="187">
        <v>0</v>
      </c>
      <c r="Q573" s="185">
        <v>91001</v>
      </c>
      <c r="R573" s="185" t="s">
        <v>2927</v>
      </c>
      <c r="S573" s="188">
        <v>37970</v>
      </c>
      <c r="T573" s="185">
        <v>7064</v>
      </c>
      <c r="U573" s="185"/>
      <c r="V573" s="191">
        <v>6439140</v>
      </c>
      <c r="W573" s="191">
        <v>25943310</v>
      </c>
      <c r="X573" s="195">
        <v>44347</v>
      </c>
      <c r="Y573" s="188" t="s">
        <v>7732</v>
      </c>
      <c r="Z573" s="187" t="s">
        <v>7733</v>
      </c>
      <c r="AA573" s="187" t="s">
        <v>7738</v>
      </c>
      <c r="AB573" s="11"/>
    </row>
    <row r="574" spans="1:28" ht="24.75" customHeight="1" x14ac:dyDescent="0.2">
      <c r="A574" s="183" t="s">
        <v>3531</v>
      </c>
      <c r="B574" s="184">
        <v>690705001</v>
      </c>
      <c r="C574" s="185" t="s">
        <v>2833</v>
      </c>
      <c r="D574" s="185" t="s">
        <v>2850</v>
      </c>
      <c r="E574" s="185" t="s">
        <v>27</v>
      </c>
      <c r="F574" s="185" t="s">
        <v>2851</v>
      </c>
      <c r="G574" s="185" t="s">
        <v>29</v>
      </c>
      <c r="H574" s="185">
        <v>0</v>
      </c>
      <c r="I574" s="185">
        <v>0</v>
      </c>
      <c r="J574" s="185" t="s">
        <v>3532</v>
      </c>
      <c r="K574" s="185" t="s">
        <v>3533</v>
      </c>
      <c r="L574" s="185" t="s">
        <v>49</v>
      </c>
      <c r="M574" s="185" t="s">
        <v>1825</v>
      </c>
      <c r="N574" s="186" t="s">
        <v>6272</v>
      </c>
      <c r="O574" s="185" t="s">
        <v>6273</v>
      </c>
      <c r="P574" s="187">
        <v>0</v>
      </c>
      <c r="Q574" s="185">
        <v>91001</v>
      </c>
      <c r="R574" s="185" t="s">
        <v>3245</v>
      </c>
      <c r="S574" s="188">
        <v>37970</v>
      </c>
      <c r="T574" s="185">
        <v>7066</v>
      </c>
      <c r="U574" s="185"/>
      <c r="V574" s="191">
        <v>6868416</v>
      </c>
      <c r="W574" s="191">
        <v>27672864</v>
      </c>
      <c r="X574" s="195">
        <v>44347</v>
      </c>
      <c r="Y574" s="188" t="s">
        <v>7732</v>
      </c>
      <c r="Z574" s="187" t="s">
        <v>7733</v>
      </c>
      <c r="AA574" s="187" t="s">
        <v>7799</v>
      </c>
      <c r="AB574" s="11"/>
    </row>
    <row r="575" spans="1:28" ht="24.75" customHeight="1" x14ac:dyDescent="0.2">
      <c r="A575" s="183" t="s">
        <v>4161</v>
      </c>
      <c r="B575" s="184">
        <v>825652000</v>
      </c>
      <c r="C575" s="185" t="s">
        <v>1204</v>
      </c>
      <c r="D575" s="185" t="s">
        <v>4162</v>
      </c>
      <c r="E575" s="185" t="s">
        <v>7587</v>
      </c>
      <c r="F575" s="185" t="s">
        <v>4163</v>
      </c>
      <c r="G575" s="185" t="s">
        <v>4164</v>
      </c>
      <c r="H575" s="185" t="s">
        <v>4165</v>
      </c>
      <c r="I575" s="185" t="s">
        <v>4166</v>
      </c>
      <c r="J575" s="185" t="s">
        <v>4167</v>
      </c>
      <c r="K575" s="185" t="s">
        <v>4168</v>
      </c>
      <c r="L575" s="185" t="s">
        <v>49</v>
      </c>
      <c r="M575" s="185" t="s">
        <v>2316</v>
      </c>
      <c r="N575" s="186" t="s">
        <v>7588</v>
      </c>
      <c r="O575" s="185" t="s">
        <v>7589</v>
      </c>
      <c r="P575" s="187">
        <v>0</v>
      </c>
      <c r="Q575" s="185" t="s">
        <v>1209</v>
      </c>
      <c r="R575" s="185" t="s">
        <v>7590</v>
      </c>
      <c r="S575" s="188">
        <v>37970</v>
      </c>
      <c r="T575" s="185">
        <v>7067</v>
      </c>
      <c r="U575" s="185" t="s">
        <v>8602</v>
      </c>
      <c r="V575" s="191">
        <v>8016600</v>
      </c>
      <c r="W575" s="191">
        <v>40083000</v>
      </c>
      <c r="X575" s="195">
        <v>44347</v>
      </c>
      <c r="Y575" s="188" t="s">
        <v>7732</v>
      </c>
      <c r="Z575" s="187" t="s">
        <v>7733</v>
      </c>
      <c r="AA575" s="187" t="s">
        <v>7774</v>
      </c>
      <c r="AB575" s="11"/>
    </row>
    <row r="576" spans="1:28" ht="24.75" customHeight="1" x14ac:dyDescent="0.2">
      <c r="A576" s="183" t="s">
        <v>4161</v>
      </c>
      <c r="B576" s="184">
        <v>825652000</v>
      </c>
      <c r="C576" s="185" t="s">
        <v>1204</v>
      </c>
      <c r="D576" s="185" t="s">
        <v>4162</v>
      </c>
      <c r="E576" s="185" t="s">
        <v>7587</v>
      </c>
      <c r="F576" s="185" t="s">
        <v>4163</v>
      </c>
      <c r="G576" s="185" t="s">
        <v>4164</v>
      </c>
      <c r="H576" s="185" t="s">
        <v>4165</v>
      </c>
      <c r="I576" s="185" t="s">
        <v>4166</v>
      </c>
      <c r="J576" s="185" t="s">
        <v>4167</v>
      </c>
      <c r="K576" s="185" t="s">
        <v>4168</v>
      </c>
      <c r="L576" s="185" t="s">
        <v>49</v>
      </c>
      <c r="M576" s="185" t="s">
        <v>2316</v>
      </c>
      <c r="N576" s="186" t="s">
        <v>7588</v>
      </c>
      <c r="O576" s="185" t="s">
        <v>7589</v>
      </c>
      <c r="P576" s="187">
        <v>0</v>
      </c>
      <c r="Q576" s="185" t="s">
        <v>1209</v>
      </c>
      <c r="R576" s="185" t="s">
        <v>7590</v>
      </c>
      <c r="S576" s="188">
        <v>37970</v>
      </c>
      <c r="T576" s="185">
        <v>7067</v>
      </c>
      <c r="U576" s="185" t="s">
        <v>8602</v>
      </c>
      <c r="V576" s="191">
        <v>8016600</v>
      </c>
      <c r="W576" s="191">
        <v>40083000</v>
      </c>
      <c r="X576" s="195">
        <v>44347</v>
      </c>
      <c r="Y576" s="188" t="s">
        <v>7732</v>
      </c>
      <c r="Z576" s="187" t="s">
        <v>7733</v>
      </c>
      <c r="AA576" s="187" t="s">
        <v>7783</v>
      </c>
      <c r="AB576" s="11"/>
    </row>
    <row r="577" spans="1:28" ht="24.75" customHeight="1" x14ac:dyDescent="0.2">
      <c r="A577" s="183" t="s">
        <v>3405</v>
      </c>
      <c r="B577" s="184">
        <v>692541006</v>
      </c>
      <c r="C577" s="185" t="s">
        <v>2833</v>
      </c>
      <c r="D577" s="185" t="s">
        <v>2850</v>
      </c>
      <c r="E577" s="185" t="s">
        <v>27</v>
      </c>
      <c r="F577" s="185" t="s">
        <v>2851</v>
      </c>
      <c r="G577" s="185" t="s">
        <v>29</v>
      </c>
      <c r="H577" s="185">
        <v>0</v>
      </c>
      <c r="I577" s="185">
        <v>0</v>
      </c>
      <c r="J577" s="185" t="s">
        <v>3406</v>
      </c>
      <c r="K577" s="185" t="s">
        <v>3407</v>
      </c>
      <c r="L577" s="185" t="s">
        <v>49</v>
      </c>
      <c r="M577" s="185" t="s">
        <v>3408</v>
      </c>
      <c r="N577" s="186">
        <v>0</v>
      </c>
      <c r="O577" s="185">
        <v>0</v>
      </c>
      <c r="P577" s="187">
        <v>0</v>
      </c>
      <c r="Q577" s="185">
        <v>91001</v>
      </c>
      <c r="R577" s="185" t="s">
        <v>2854</v>
      </c>
      <c r="S577" s="188">
        <v>37970</v>
      </c>
      <c r="T577" s="185">
        <v>7071</v>
      </c>
      <c r="U577" s="185"/>
      <c r="V577" s="191">
        <v>9014796</v>
      </c>
      <c r="W577" s="191">
        <v>45073980</v>
      </c>
      <c r="X577" s="195">
        <v>44347</v>
      </c>
      <c r="Y577" s="188" t="s">
        <v>7732</v>
      </c>
      <c r="Z577" s="187" t="s">
        <v>7733</v>
      </c>
      <c r="AA577" s="187" t="s">
        <v>7832</v>
      </c>
      <c r="AB577" s="11"/>
    </row>
    <row r="578" spans="1:28" ht="24.75" customHeight="1" x14ac:dyDescent="0.2">
      <c r="A578" s="183" t="s">
        <v>3113</v>
      </c>
      <c r="B578" s="184">
        <v>690403005</v>
      </c>
      <c r="C578" s="185" t="s">
        <v>2833</v>
      </c>
      <c r="D578" s="185" t="s">
        <v>2850</v>
      </c>
      <c r="E578" s="185" t="s">
        <v>27</v>
      </c>
      <c r="F578" s="185" t="s">
        <v>2851</v>
      </c>
      <c r="G578" s="185" t="s">
        <v>29</v>
      </c>
      <c r="H578" s="185">
        <v>0</v>
      </c>
      <c r="I578" s="185">
        <v>0</v>
      </c>
      <c r="J578" s="185" t="s">
        <v>3114</v>
      </c>
      <c r="K578" s="185" t="s">
        <v>3115</v>
      </c>
      <c r="L578" s="185" t="s">
        <v>6108</v>
      </c>
      <c r="M578" s="185" t="s">
        <v>984</v>
      </c>
      <c r="N578" s="186" t="s">
        <v>3116</v>
      </c>
      <c r="O578" s="185">
        <v>0</v>
      </c>
      <c r="P578" s="187">
        <v>0</v>
      </c>
      <c r="Q578" s="185">
        <v>91001</v>
      </c>
      <c r="R578" s="185" t="s">
        <v>2854</v>
      </c>
      <c r="S578" s="188">
        <v>37970</v>
      </c>
      <c r="T578" s="185">
        <v>7072</v>
      </c>
      <c r="U578" s="185"/>
      <c r="V578" s="191">
        <v>77151985</v>
      </c>
      <c r="W578" s="191">
        <v>324138061</v>
      </c>
      <c r="X578" s="195">
        <v>44347</v>
      </c>
      <c r="Y578" s="188" t="s">
        <v>7732</v>
      </c>
      <c r="Z578" s="187" t="s">
        <v>7733</v>
      </c>
      <c r="AA578" s="187" t="s">
        <v>7745</v>
      </c>
      <c r="AB578" s="11"/>
    </row>
    <row r="579" spans="1:28" ht="24.75" customHeight="1" x14ac:dyDescent="0.2">
      <c r="A579" s="183" t="s">
        <v>8770</v>
      </c>
      <c r="B579" s="184">
        <v>650852001</v>
      </c>
      <c r="C579" s="185" t="s">
        <v>78</v>
      </c>
      <c r="D579" s="185" t="s">
        <v>5154</v>
      </c>
      <c r="E579" s="185" t="s">
        <v>7402</v>
      </c>
      <c r="F579" s="185" t="s">
        <v>4733</v>
      </c>
      <c r="G579" s="185" t="s">
        <v>7403</v>
      </c>
      <c r="H579" s="185" t="s">
        <v>701</v>
      </c>
      <c r="I579" s="185" t="s">
        <v>5155</v>
      </c>
      <c r="J579" s="185" t="s">
        <v>5156</v>
      </c>
      <c r="K579" s="185" t="s">
        <v>6656</v>
      </c>
      <c r="L579" s="185" t="s">
        <v>49</v>
      </c>
      <c r="M579" s="185" t="s">
        <v>2316</v>
      </c>
      <c r="N579" s="186">
        <v>981829131</v>
      </c>
      <c r="O579" s="185" t="s">
        <v>5157</v>
      </c>
      <c r="P579" s="187">
        <v>0</v>
      </c>
      <c r="Q579" s="185" t="s">
        <v>414</v>
      </c>
      <c r="R579" s="185" t="s">
        <v>7411</v>
      </c>
      <c r="S579" s="188">
        <v>37970</v>
      </c>
      <c r="T579" s="185">
        <v>7076</v>
      </c>
      <c r="U579" s="185"/>
      <c r="V579" s="191">
        <v>23889468</v>
      </c>
      <c r="W579" s="191">
        <v>96199200</v>
      </c>
      <c r="X579" s="195">
        <v>44347</v>
      </c>
      <c r="Y579" s="188" t="s">
        <v>7732</v>
      </c>
      <c r="Z579" s="187" t="s">
        <v>7733</v>
      </c>
      <c r="AA579" s="187" t="s">
        <v>69</v>
      </c>
      <c r="AB579" s="11"/>
    </row>
    <row r="580" spans="1:28" ht="24.75" customHeight="1" x14ac:dyDescent="0.2">
      <c r="A580" s="183" t="s">
        <v>1130</v>
      </c>
      <c r="B580" s="184">
        <v>711497005</v>
      </c>
      <c r="C580" s="185" t="s">
        <v>78</v>
      </c>
      <c r="D580" s="185" t="s">
        <v>1131</v>
      </c>
      <c r="E580" s="185" t="s">
        <v>8011</v>
      </c>
      <c r="F580" s="185" t="s">
        <v>1132</v>
      </c>
      <c r="G580" s="185" t="s">
        <v>8012</v>
      </c>
      <c r="H580" s="185" t="s">
        <v>455</v>
      </c>
      <c r="I580" s="185" t="s">
        <v>6371</v>
      </c>
      <c r="J580" s="185" t="s">
        <v>8741</v>
      </c>
      <c r="K580" s="185" t="s">
        <v>1133</v>
      </c>
      <c r="L580" s="185" t="s">
        <v>6105</v>
      </c>
      <c r="M580" s="185" t="s">
        <v>1134</v>
      </c>
      <c r="N580" s="186" t="s">
        <v>8013</v>
      </c>
      <c r="O580" s="185" t="s">
        <v>8014</v>
      </c>
      <c r="P580" s="187">
        <v>0</v>
      </c>
      <c r="Q580" s="185">
        <v>93401</v>
      </c>
      <c r="R580" s="185" t="s">
        <v>8015</v>
      </c>
      <c r="S580" s="188">
        <v>37970</v>
      </c>
      <c r="T580" s="185">
        <v>7079</v>
      </c>
      <c r="U580" s="185"/>
      <c r="V580" s="191">
        <v>6410522</v>
      </c>
      <c r="W580" s="191">
        <v>25828008</v>
      </c>
      <c r="X580" s="195">
        <v>44347</v>
      </c>
      <c r="Y580" s="188" t="s">
        <v>7732</v>
      </c>
      <c r="Z580" s="187" t="s">
        <v>7733</v>
      </c>
      <c r="AA580" s="187" t="s">
        <v>7761</v>
      </c>
      <c r="AB580" s="11"/>
    </row>
    <row r="581" spans="1:28" ht="24.75" customHeight="1" x14ac:dyDescent="0.2">
      <c r="A581" s="183" t="s">
        <v>3447</v>
      </c>
      <c r="B581" s="184">
        <v>692537009</v>
      </c>
      <c r="C581" s="185" t="s">
        <v>3448</v>
      </c>
      <c r="D581" s="185" t="s">
        <v>2850</v>
      </c>
      <c r="E581" s="185" t="s">
        <v>3449</v>
      </c>
      <c r="F581" s="185" t="s">
        <v>2851</v>
      </c>
      <c r="G581" s="185" t="s">
        <v>29</v>
      </c>
      <c r="H581" s="185">
        <v>0</v>
      </c>
      <c r="I581" s="185">
        <v>0</v>
      </c>
      <c r="J581" s="185" t="s">
        <v>3450</v>
      </c>
      <c r="K581" s="185" t="s">
        <v>3452</v>
      </c>
      <c r="L581" s="185" t="s">
        <v>49</v>
      </c>
      <c r="M581" s="185" t="s">
        <v>1874</v>
      </c>
      <c r="N581" s="186" t="s">
        <v>3451</v>
      </c>
      <c r="O581" s="185" t="s">
        <v>6285</v>
      </c>
      <c r="P581" s="187">
        <v>0</v>
      </c>
      <c r="Q581" s="185">
        <v>91001</v>
      </c>
      <c r="R581" s="185" t="s">
        <v>2854</v>
      </c>
      <c r="S581" s="188">
        <v>37970</v>
      </c>
      <c r="T581" s="185">
        <v>7081</v>
      </c>
      <c r="U581" s="185"/>
      <c r="V581" s="191">
        <v>9014796</v>
      </c>
      <c r="W581" s="191">
        <v>45073980</v>
      </c>
      <c r="X581" s="195">
        <v>44347</v>
      </c>
      <c r="Y581" s="188" t="s">
        <v>7732</v>
      </c>
      <c r="Z581" s="187" t="s">
        <v>7733</v>
      </c>
      <c r="AA581" s="187" t="s">
        <v>7803</v>
      </c>
      <c r="AB581" s="11"/>
    </row>
    <row r="582" spans="1:28" ht="24.75" customHeight="1" x14ac:dyDescent="0.2">
      <c r="A582" s="183" t="s">
        <v>3867</v>
      </c>
      <c r="B582" s="184">
        <v>690727005</v>
      </c>
      <c r="C582" s="185" t="s">
        <v>2833</v>
      </c>
      <c r="D582" s="185" t="s">
        <v>2850</v>
      </c>
      <c r="E582" s="185" t="s">
        <v>27</v>
      </c>
      <c r="F582" s="185" t="s">
        <v>2851</v>
      </c>
      <c r="G582" s="185" t="s">
        <v>29</v>
      </c>
      <c r="H582" s="185">
        <v>0</v>
      </c>
      <c r="I582" s="185">
        <v>0</v>
      </c>
      <c r="J582" s="185" t="s">
        <v>8652</v>
      </c>
      <c r="K582" s="185" t="s">
        <v>3868</v>
      </c>
      <c r="L582" s="185" t="s">
        <v>49</v>
      </c>
      <c r="M582" s="185" t="s">
        <v>3870</v>
      </c>
      <c r="N582" s="186" t="s">
        <v>3869</v>
      </c>
      <c r="O582" s="185">
        <v>0</v>
      </c>
      <c r="P582" s="187">
        <v>0</v>
      </c>
      <c r="Q582" s="185">
        <v>91001</v>
      </c>
      <c r="R582" s="185" t="s">
        <v>2884</v>
      </c>
      <c r="S582" s="188">
        <v>37970</v>
      </c>
      <c r="T582" s="185">
        <v>7082</v>
      </c>
      <c r="U582" s="185"/>
      <c r="V582" s="191">
        <v>10159532</v>
      </c>
      <c r="W582" s="191">
        <v>50797660</v>
      </c>
      <c r="X582" s="195">
        <v>44347</v>
      </c>
      <c r="Y582" s="188" t="s">
        <v>7732</v>
      </c>
      <c r="Z582" s="187" t="s">
        <v>7733</v>
      </c>
      <c r="AA582" s="187" t="s">
        <v>7822</v>
      </c>
      <c r="AB582" s="11"/>
    </row>
    <row r="583" spans="1:28" ht="24.75" customHeight="1" x14ac:dyDescent="0.2">
      <c r="A583" s="183" t="s">
        <v>3104</v>
      </c>
      <c r="B583" s="184">
        <v>690302004</v>
      </c>
      <c r="C583" s="185" t="s">
        <v>2833</v>
      </c>
      <c r="D583" s="185" t="s">
        <v>2850</v>
      </c>
      <c r="E583" s="185" t="s">
        <v>27</v>
      </c>
      <c r="F583" s="185" t="s">
        <v>2851</v>
      </c>
      <c r="G583" s="185" t="s">
        <v>29</v>
      </c>
      <c r="H583" s="185">
        <v>0</v>
      </c>
      <c r="I583" s="185">
        <v>0</v>
      </c>
      <c r="J583" s="185" t="s">
        <v>3105</v>
      </c>
      <c r="K583" s="185" t="s">
        <v>3106</v>
      </c>
      <c r="L583" s="185" t="s">
        <v>6106</v>
      </c>
      <c r="M583" s="185" t="s">
        <v>179</v>
      </c>
      <c r="N583" s="186">
        <v>0</v>
      </c>
      <c r="O583" s="185">
        <v>0</v>
      </c>
      <c r="P583" s="187">
        <v>0</v>
      </c>
      <c r="Q583" s="185" t="s">
        <v>3107</v>
      </c>
      <c r="R583" s="185" t="s">
        <v>3108</v>
      </c>
      <c r="S583" s="188">
        <v>37970</v>
      </c>
      <c r="T583" s="185">
        <v>7083</v>
      </c>
      <c r="U583" s="185"/>
      <c r="V583" s="191">
        <v>15512586</v>
      </c>
      <c r="W583" s="191">
        <v>62868347</v>
      </c>
      <c r="X583" s="195">
        <v>44347</v>
      </c>
      <c r="Y583" s="188" t="s">
        <v>7732</v>
      </c>
      <c r="Z583" s="187" t="s">
        <v>7733</v>
      </c>
      <c r="AA583" s="187" t="s">
        <v>7807</v>
      </c>
      <c r="AB583" s="11"/>
    </row>
    <row r="584" spans="1:28" ht="24.75" customHeight="1" x14ac:dyDescent="0.2">
      <c r="A584" s="183" t="s">
        <v>931</v>
      </c>
      <c r="B584" s="184">
        <v>730998007</v>
      </c>
      <c r="C584" s="185" t="s">
        <v>78</v>
      </c>
      <c r="D584" s="185" t="s">
        <v>932</v>
      </c>
      <c r="E584" s="185" t="s">
        <v>7535</v>
      </c>
      <c r="F584" s="185" t="s">
        <v>933</v>
      </c>
      <c r="G584" s="185" t="s">
        <v>7536</v>
      </c>
      <c r="H584" s="185" t="s">
        <v>810</v>
      </c>
      <c r="I584" s="185" t="s">
        <v>6535</v>
      </c>
      <c r="J584" s="185" t="s">
        <v>6536</v>
      </c>
      <c r="K584" s="185" t="s">
        <v>934</v>
      </c>
      <c r="L584" s="185" t="s">
        <v>49</v>
      </c>
      <c r="M584" s="185" t="s">
        <v>925</v>
      </c>
      <c r="N584" s="186" t="s">
        <v>935</v>
      </c>
      <c r="O584" s="185" t="s">
        <v>936</v>
      </c>
      <c r="P584" s="187">
        <v>0</v>
      </c>
      <c r="Q584" s="185" t="s">
        <v>414</v>
      </c>
      <c r="R584" s="185" t="s">
        <v>7549</v>
      </c>
      <c r="S584" s="188">
        <v>37970</v>
      </c>
      <c r="T584" s="185">
        <v>7085</v>
      </c>
      <c r="U584" s="185"/>
      <c r="V584" s="191">
        <v>6516720</v>
      </c>
      <c r="W584" s="191">
        <v>31497480</v>
      </c>
      <c r="X584" s="195">
        <v>44347</v>
      </c>
      <c r="Y584" s="188" t="s">
        <v>7732</v>
      </c>
      <c r="Z584" s="187" t="s">
        <v>7733</v>
      </c>
      <c r="AA584" s="187" t="s">
        <v>7814</v>
      </c>
      <c r="AB584" s="11"/>
    </row>
    <row r="585" spans="1:28" ht="24.75" customHeight="1" x14ac:dyDescent="0.2">
      <c r="A585" s="183" t="s">
        <v>7421</v>
      </c>
      <c r="B585" s="184">
        <v>746157002</v>
      </c>
      <c r="C585" s="185" t="s">
        <v>78</v>
      </c>
      <c r="D585" s="185" t="s">
        <v>5290</v>
      </c>
      <c r="E585" s="185" t="s">
        <v>8085</v>
      </c>
      <c r="F585" s="185" t="s">
        <v>4733</v>
      </c>
      <c r="G585" s="185" t="s">
        <v>8699</v>
      </c>
      <c r="H585" s="185" t="s">
        <v>183</v>
      </c>
      <c r="I585" s="185" t="s">
        <v>8086</v>
      </c>
      <c r="J585" s="185" t="s">
        <v>8700</v>
      </c>
      <c r="K585" s="185" t="s">
        <v>8701</v>
      </c>
      <c r="L585" s="185" t="s">
        <v>49</v>
      </c>
      <c r="M585" s="185" t="s">
        <v>664</v>
      </c>
      <c r="N585" s="186" t="s">
        <v>8702</v>
      </c>
      <c r="O585" s="185" t="s">
        <v>5291</v>
      </c>
      <c r="P585" s="187">
        <v>0</v>
      </c>
      <c r="Q585" s="185" t="s">
        <v>414</v>
      </c>
      <c r="R585" s="185" t="s">
        <v>6817</v>
      </c>
      <c r="S585" s="188">
        <v>37970</v>
      </c>
      <c r="T585" s="185">
        <v>7086</v>
      </c>
      <c r="U585" s="185"/>
      <c r="V585" s="191">
        <v>15391872</v>
      </c>
      <c r="W585" s="191">
        <v>73111392</v>
      </c>
      <c r="X585" s="195">
        <v>44347</v>
      </c>
      <c r="Y585" s="188" t="s">
        <v>7732</v>
      </c>
      <c r="Z585" s="187" t="s">
        <v>7733</v>
      </c>
      <c r="AA585" s="187" t="s">
        <v>7802</v>
      </c>
      <c r="AB585" s="11"/>
    </row>
    <row r="586" spans="1:28" ht="24.75" customHeight="1" x14ac:dyDescent="0.2">
      <c r="A586" s="183" t="s">
        <v>7421</v>
      </c>
      <c r="B586" s="184">
        <v>746157002</v>
      </c>
      <c r="C586" s="185" t="s">
        <v>78</v>
      </c>
      <c r="D586" s="185" t="s">
        <v>5290</v>
      </c>
      <c r="E586" s="185" t="s">
        <v>8085</v>
      </c>
      <c r="F586" s="185" t="s">
        <v>4733</v>
      </c>
      <c r="G586" s="185" t="s">
        <v>8699</v>
      </c>
      <c r="H586" s="185" t="s">
        <v>183</v>
      </c>
      <c r="I586" s="185" t="s">
        <v>8086</v>
      </c>
      <c r="J586" s="185" t="s">
        <v>8700</v>
      </c>
      <c r="K586" s="185" t="s">
        <v>8701</v>
      </c>
      <c r="L586" s="185" t="s">
        <v>49</v>
      </c>
      <c r="M586" s="185" t="s">
        <v>664</v>
      </c>
      <c r="N586" s="186" t="s">
        <v>8702</v>
      </c>
      <c r="O586" s="185" t="s">
        <v>5291</v>
      </c>
      <c r="P586" s="187">
        <v>0</v>
      </c>
      <c r="Q586" s="185" t="s">
        <v>414</v>
      </c>
      <c r="R586" s="185" t="s">
        <v>6817</v>
      </c>
      <c r="S586" s="188">
        <v>37970</v>
      </c>
      <c r="T586" s="185">
        <v>7086</v>
      </c>
      <c r="U586" s="185"/>
      <c r="V586" s="191">
        <v>14429880</v>
      </c>
      <c r="W586" s="191">
        <v>72149400</v>
      </c>
      <c r="X586" s="195">
        <v>44347</v>
      </c>
      <c r="Y586" s="188" t="s">
        <v>7732</v>
      </c>
      <c r="Z586" s="187" t="s">
        <v>7733</v>
      </c>
      <c r="AA586" s="187" t="s">
        <v>7813</v>
      </c>
      <c r="AB586" s="11"/>
    </row>
    <row r="587" spans="1:28" ht="24.75" customHeight="1" x14ac:dyDescent="0.2">
      <c r="A587" s="183" t="s">
        <v>7421</v>
      </c>
      <c r="B587" s="184">
        <v>746157002</v>
      </c>
      <c r="C587" s="185" t="s">
        <v>78</v>
      </c>
      <c r="D587" s="185" t="s">
        <v>5290</v>
      </c>
      <c r="E587" s="185" t="s">
        <v>8085</v>
      </c>
      <c r="F587" s="185" t="s">
        <v>4733</v>
      </c>
      <c r="G587" s="185" t="s">
        <v>8699</v>
      </c>
      <c r="H587" s="185" t="s">
        <v>183</v>
      </c>
      <c r="I587" s="185" t="s">
        <v>8086</v>
      </c>
      <c r="J587" s="185" t="s">
        <v>8700</v>
      </c>
      <c r="K587" s="185" t="s">
        <v>8701</v>
      </c>
      <c r="L587" s="185" t="s">
        <v>49</v>
      </c>
      <c r="M587" s="185" t="s">
        <v>664</v>
      </c>
      <c r="N587" s="186" t="s">
        <v>8702</v>
      </c>
      <c r="O587" s="185" t="s">
        <v>5291</v>
      </c>
      <c r="P587" s="187">
        <v>0</v>
      </c>
      <c r="Q587" s="185" t="s">
        <v>414</v>
      </c>
      <c r="R587" s="185" t="s">
        <v>6817</v>
      </c>
      <c r="S587" s="188">
        <v>37970</v>
      </c>
      <c r="T587" s="185">
        <v>7086</v>
      </c>
      <c r="U587" s="185"/>
      <c r="V587" s="191">
        <v>10261248</v>
      </c>
      <c r="W587" s="191">
        <v>44892960</v>
      </c>
      <c r="X587" s="195">
        <v>44347</v>
      </c>
      <c r="Y587" s="188" t="s">
        <v>7732</v>
      </c>
      <c r="Z587" s="187" t="s">
        <v>7733</v>
      </c>
      <c r="AA587" s="187" t="s">
        <v>7830</v>
      </c>
      <c r="AB587" s="11"/>
    </row>
    <row r="588" spans="1:28" ht="24.75" customHeight="1" x14ac:dyDescent="0.2">
      <c r="A588" s="183" t="s">
        <v>7421</v>
      </c>
      <c r="B588" s="184">
        <v>746157002</v>
      </c>
      <c r="C588" s="185" t="s">
        <v>78</v>
      </c>
      <c r="D588" s="185" t="s">
        <v>5290</v>
      </c>
      <c r="E588" s="185" t="s">
        <v>8085</v>
      </c>
      <c r="F588" s="185" t="s">
        <v>4733</v>
      </c>
      <c r="G588" s="185" t="s">
        <v>8699</v>
      </c>
      <c r="H588" s="185" t="s">
        <v>183</v>
      </c>
      <c r="I588" s="185" t="s">
        <v>8086</v>
      </c>
      <c r="J588" s="185" t="s">
        <v>8700</v>
      </c>
      <c r="K588" s="185" t="s">
        <v>8701</v>
      </c>
      <c r="L588" s="185" t="s">
        <v>49</v>
      </c>
      <c r="M588" s="185" t="s">
        <v>664</v>
      </c>
      <c r="N588" s="186" t="s">
        <v>8702</v>
      </c>
      <c r="O588" s="185" t="s">
        <v>5291</v>
      </c>
      <c r="P588" s="187">
        <v>0</v>
      </c>
      <c r="Q588" s="185" t="s">
        <v>414</v>
      </c>
      <c r="R588" s="185" t="s">
        <v>6817</v>
      </c>
      <c r="S588" s="188">
        <v>37970</v>
      </c>
      <c r="T588" s="185">
        <v>7086</v>
      </c>
      <c r="U588" s="185"/>
      <c r="V588" s="191">
        <v>8016600</v>
      </c>
      <c r="W588" s="191">
        <v>39922668</v>
      </c>
      <c r="X588" s="195">
        <v>44347</v>
      </c>
      <c r="Y588" s="188" t="s">
        <v>7732</v>
      </c>
      <c r="Z588" s="187" t="s">
        <v>7733</v>
      </c>
      <c r="AA588" s="187" t="s">
        <v>7794</v>
      </c>
      <c r="AB588" s="11"/>
    </row>
    <row r="589" spans="1:28" ht="24.75" customHeight="1" x14ac:dyDescent="0.2">
      <c r="A589" s="183" t="s">
        <v>7421</v>
      </c>
      <c r="B589" s="184">
        <v>746157002</v>
      </c>
      <c r="C589" s="185" t="s">
        <v>78</v>
      </c>
      <c r="D589" s="185" t="s">
        <v>5290</v>
      </c>
      <c r="E589" s="185" t="s">
        <v>8085</v>
      </c>
      <c r="F589" s="185" t="s">
        <v>4733</v>
      </c>
      <c r="G589" s="185" t="s">
        <v>8699</v>
      </c>
      <c r="H589" s="185" t="s">
        <v>183</v>
      </c>
      <c r="I589" s="185" t="s">
        <v>8086</v>
      </c>
      <c r="J589" s="185" t="s">
        <v>8700</v>
      </c>
      <c r="K589" s="185" t="s">
        <v>8701</v>
      </c>
      <c r="L589" s="185" t="s">
        <v>49</v>
      </c>
      <c r="M589" s="185" t="s">
        <v>664</v>
      </c>
      <c r="N589" s="186" t="s">
        <v>8702</v>
      </c>
      <c r="O589" s="185" t="s">
        <v>5291</v>
      </c>
      <c r="P589" s="187">
        <v>0</v>
      </c>
      <c r="Q589" s="185" t="s">
        <v>414</v>
      </c>
      <c r="R589" s="185" t="s">
        <v>6817</v>
      </c>
      <c r="S589" s="188">
        <v>37970</v>
      </c>
      <c r="T589" s="185">
        <v>7086</v>
      </c>
      <c r="U589" s="185"/>
      <c r="V589" s="191">
        <v>9780252</v>
      </c>
      <c r="W589" s="191">
        <v>44251632</v>
      </c>
      <c r="X589" s="195">
        <v>44347</v>
      </c>
      <c r="Y589" s="188" t="s">
        <v>7732</v>
      </c>
      <c r="Z589" s="187" t="s">
        <v>7733</v>
      </c>
      <c r="AA589" s="187" t="s">
        <v>7847</v>
      </c>
      <c r="AB589" s="11"/>
    </row>
    <row r="590" spans="1:28" ht="24.75" customHeight="1" x14ac:dyDescent="0.2">
      <c r="A590" s="183" t="s">
        <v>7421</v>
      </c>
      <c r="B590" s="184">
        <v>746157002</v>
      </c>
      <c r="C590" s="185" t="s">
        <v>78</v>
      </c>
      <c r="D590" s="185" t="s">
        <v>5290</v>
      </c>
      <c r="E590" s="185" t="s">
        <v>8085</v>
      </c>
      <c r="F590" s="185" t="s">
        <v>4733</v>
      </c>
      <c r="G590" s="185" t="s">
        <v>8699</v>
      </c>
      <c r="H590" s="185" t="s">
        <v>183</v>
      </c>
      <c r="I590" s="185" t="s">
        <v>8086</v>
      </c>
      <c r="J590" s="185" t="s">
        <v>8700</v>
      </c>
      <c r="K590" s="185" t="s">
        <v>8701</v>
      </c>
      <c r="L590" s="185" t="s">
        <v>49</v>
      </c>
      <c r="M590" s="185" t="s">
        <v>664</v>
      </c>
      <c r="N590" s="186" t="s">
        <v>8702</v>
      </c>
      <c r="O590" s="185" t="s">
        <v>5291</v>
      </c>
      <c r="P590" s="187">
        <v>0</v>
      </c>
      <c r="Q590" s="185" t="s">
        <v>414</v>
      </c>
      <c r="R590" s="185" t="s">
        <v>6817</v>
      </c>
      <c r="S590" s="188">
        <v>37970</v>
      </c>
      <c r="T590" s="185">
        <v>7086</v>
      </c>
      <c r="U590" s="185"/>
      <c r="V590" s="191">
        <v>8657928</v>
      </c>
      <c r="W590" s="191">
        <v>41525988</v>
      </c>
      <c r="X590" s="195">
        <v>44347</v>
      </c>
      <c r="Y590" s="188" t="s">
        <v>7732</v>
      </c>
      <c r="Z590" s="187" t="s">
        <v>7733</v>
      </c>
      <c r="AA590" s="187" t="s">
        <v>7780</v>
      </c>
      <c r="AB590" s="11"/>
    </row>
    <row r="591" spans="1:28" ht="24.75" customHeight="1" x14ac:dyDescent="0.2">
      <c r="A591" s="183" t="s">
        <v>2924</v>
      </c>
      <c r="B591" s="184" t="s">
        <v>7680</v>
      </c>
      <c r="C591" s="185" t="s">
        <v>2833</v>
      </c>
      <c r="D591" s="185" t="s">
        <v>2850</v>
      </c>
      <c r="E591" s="185" t="s">
        <v>27</v>
      </c>
      <c r="F591" s="185" t="s">
        <v>2851</v>
      </c>
      <c r="G591" s="185" t="s">
        <v>29</v>
      </c>
      <c r="H591" s="185">
        <v>0</v>
      </c>
      <c r="I591" s="185">
        <v>0</v>
      </c>
      <c r="J591" s="185" t="s">
        <v>2925</v>
      </c>
      <c r="K591" s="185" t="s">
        <v>2926</v>
      </c>
      <c r="L591" s="185" t="s">
        <v>6106</v>
      </c>
      <c r="M591" s="185" t="s">
        <v>2765</v>
      </c>
      <c r="N591" s="186" t="s">
        <v>6306</v>
      </c>
      <c r="O591" s="185" t="s">
        <v>6307</v>
      </c>
      <c r="P591" s="187">
        <v>0</v>
      </c>
      <c r="Q591" s="185">
        <v>91001</v>
      </c>
      <c r="R591" s="185" t="s">
        <v>2927</v>
      </c>
      <c r="S591" s="188">
        <v>37970</v>
      </c>
      <c r="T591" s="185">
        <v>7087</v>
      </c>
      <c r="U591" s="185"/>
      <c r="V591" s="191">
        <v>6776837</v>
      </c>
      <c r="W591" s="191">
        <v>27303892</v>
      </c>
      <c r="X591" s="195">
        <v>44347</v>
      </c>
      <c r="Y591" s="188" t="s">
        <v>7732</v>
      </c>
      <c r="Z591" s="187" t="s">
        <v>7733</v>
      </c>
      <c r="AA591" s="187" t="s">
        <v>7736</v>
      </c>
      <c r="AB591" s="11"/>
    </row>
    <row r="592" spans="1:28" ht="24.75" customHeight="1" x14ac:dyDescent="0.2">
      <c r="A592" s="183" t="s">
        <v>3431</v>
      </c>
      <c r="B592" s="184">
        <v>691513009</v>
      </c>
      <c r="C592" s="185" t="s">
        <v>2833</v>
      </c>
      <c r="D592" s="185" t="s">
        <v>2850</v>
      </c>
      <c r="E592" s="185" t="s">
        <v>27</v>
      </c>
      <c r="F592" s="185" t="s">
        <v>2851</v>
      </c>
      <c r="G592" s="185" t="s">
        <v>29</v>
      </c>
      <c r="H592" s="185">
        <v>0</v>
      </c>
      <c r="I592" s="185">
        <v>0</v>
      </c>
      <c r="J592" s="185" t="s">
        <v>3432</v>
      </c>
      <c r="K592" s="185" t="s">
        <v>3434</v>
      </c>
      <c r="L592" s="185" t="s">
        <v>339</v>
      </c>
      <c r="M592" s="185" t="s">
        <v>3436</v>
      </c>
      <c r="N592" s="186" t="s">
        <v>3435</v>
      </c>
      <c r="O592" s="185" t="s">
        <v>3433</v>
      </c>
      <c r="P592" s="187">
        <v>0</v>
      </c>
      <c r="Q592" s="185">
        <v>91001</v>
      </c>
      <c r="R592" s="185" t="s">
        <v>2854</v>
      </c>
      <c r="S592" s="188">
        <v>37970</v>
      </c>
      <c r="T592" s="185">
        <v>7090</v>
      </c>
      <c r="U592" s="185"/>
      <c r="V592" s="191">
        <v>4945260</v>
      </c>
      <c r="W592" s="191">
        <v>19924464</v>
      </c>
      <c r="X592" s="195">
        <v>44347</v>
      </c>
      <c r="Y592" s="188" t="s">
        <v>7732</v>
      </c>
      <c r="Z592" s="187" t="s">
        <v>7733</v>
      </c>
      <c r="AA592" s="187" t="s">
        <v>7773</v>
      </c>
      <c r="AB592" s="11"/>
    </row>
    <row r="593" spans="1:28" ht="24.75" customHeight="1" x14ac:dyDescent="0.2">
      <c r="A593" s="183" t="s">
        <v>3236</v>
      </c>
      <c r="B593" s="184">
        <v>690803003</v>
      </c>
      <c r="C593" s="185" t="s">
        <v>2833</v>
      </c>
      <c r="D593" s="185" t="s">
        <v>2850</v>
      </c>
      <c r="E593" s="185" t="s">
        <v>27</v>
      </c>
      <c r="F593" s="185" t="s">
        <v>2851</v>
      </c>
      <c r="G593" s="185" t="s">
        <v>29</v>
      </c>
      <c r="H593" s="185">
        <v>0</v>
      </c>
      <c r="I593" s="185">
        <v>0</v>
      </c>
      <c r="J593" s="185" t="s">
        <v>3237</v>
      </c>
      <c r="K593" s="185" t="s">
        <v>3238</v>
      </c>
      <c r="L593" s="185" t="s">
        <v>6109</v>
      </c>
      <c r="M593" s="185" t="s">
        <v>3239</v>
      </c>
      <c r="N593" s="186">
        <v>0</v>
      </c>
      <c r="O593" s="185">
        <v>0</v>
      </c>
      <c r="P593" s="187">
        <v>0</v>
      </c>
      <c r="Q593" s="185">
        <v>91001</v>
      </c>
      <c r="R593" s="185" t="s">
        <v>2866</v>
      </c>
      <c r="S593" s="188">
        <v>37970</v>
      </c>
      <c r="T593" s="185">
        <v>7091</v>
      </c>
      <c r="U593" s="185"/>
      <c r="V593" s="191">
        <v>2220512</v>
      </c>
      <c r="W593" s="191">
        <v>16984889</v>
      </c>
      <c r="X593" s="195">
        <v>44347</v>
      </c>
      <c r="Y593" s="188" t="s">
        <v>7732</v>
      </c>
      <c r="Z593" s="187" t="s">
        <v>7733</v>
      </c>
      <c r="AA593" s="187" t="s">
        <v>7823</v>
      </c>
      <c r="AB593" s="11"/>
    </row>
    <row r="594" spans="1:28" ht="24.75" customHeight="1" x14ac:dyDescent="0.2">
      <c r="A594" s="183" t="s">
        <v>4046</v>
      </c>
      <c r="B594" s="184">
        <v>692001001</v>
      </c>
      <c r="C594" s="185" t="s">
        <v>2833</v>
      </c>
      <c r="D594" s="185" t="s">
        <v>2850</v>
      </c>
      <c r="E594" s="185" t="s">
        <v>27</v>
      </c>
      <c r="F594" s="185" t="s">
        <v>2851</v>
      </c>
      <c r="G594" s="185" t="s">
        <v>29</v>
      </c>
      <c r="H594" s="185">
        <v>0</v>
      </c>
      <c r="I594" s="185">
        <v>0</v>
      </c>
      <c r="J594" s="185" t="s">
        <v>4047</v>
      </c>
      <c r="K594" s="185" t="s">
        <v>6855</v>
      </c>
      <c r="L594" s="185" t="s">
        <v>6111</v>
      </c>
      <c r="M594" s="185" t="s">
        <v>1105</v>
      </c>
      <c r="N594" s="186">
        <v>0</v>
      </c>
      <c r="O594" s="185">
        <v>0</v>
      </c>
      <c r="P594" s="187">
        <v>0</v>
      </c>
      <c r="Q594" s="185">
        <v>91001</v>
      </c>
      <c r="R594" s="185" t="s">
        <v>2854</v>
      </c>
      <c r="S594" s="188">
        <v>37970</v>
      </c>
      <c r="T594" s="185">
        <v>7092</v>
      </c>
      <c r="U594" s="185"/>
      <c r="V594" s="191">
        <v>6524995</v>
      </c>
      <c r="W594" s="191">
        <v>26289220</v>
      </c>
      <c r="X594" s="195">
        <v>44347</v>
      </c>
      <c r="Y594" s="188" t="s">
        <v>7732</v>
      </c>
      <c r="Z594" s="187" t="s">
        <v>7733</v>
      </c>
      <c r="AA594" s="187" t="s">
        <v>7791</v>
      </c>
      <c r="AB594" s="11"/>
    </row>
    <row r="595" spans="1:28" ht="24.75" customHeight="1" x14ac:dyDescent="0.2">
      <c r="A595" s="183" t="s">
        <v>3226</v>
      </c>
      <c r="B595" s="184">
        <v>691902005</v>
      </c>
      <c r="C595" s="185" t="s">
        <v>2833</v>
      </c>
      <c r="D595" s="185" t="s">
        <v>2850</v>
      </c>
      <c r="E595" s="185" t="s">
        <v>27</v>
      </c>
      <c r="F595" s="185" t="s">
        <v>2851</v>
      </c>
      <c r="G595" s="185" t="s">
        <v>29</v>
      </c>
      <c r="H595" s="185">
        <v>0</v>
      </c>
      <c r="I595" s="185">
        <v>0</v>
      </c>
      <c r="J595" s="185" t="s">
        <v>3227</v>
      </c>
      <c r="K595" s="185" t="s">
        <v>3228</v>
      </c>
      <c r="L595" s="185" t="s">
        <v>50</v>
      </c>
      <c r="M595" s="185" t="s">
        <v>3229</v>
      </c>
      <c r="N595" s="186">
        <v>0</v>
      </c>
      <c r="O595" s="185">
        <v>0</v>
      </c>
      <c r="P595" s="187">
        <v>0</v>
      </c>
      <c r="Q595" s="185">
        <v>91001</v>
      </c>
      <c r="R595" s="185" t="s">
        <v>3230</v>
      </c>
      <c r="S595" s="188">
        <v>37970</v>
      </c>
      <c r="T595" s="185">
        <v>7095</v>
      </c>
      <c r="U595" s="185"/>
      <c r="V595" s="191">
        <v>4730622</v>
      </c>
      <c r="W595" s="191">
        <v>19059687</v>
      </c>
      <c r="X595" s="195">
        <v>44347</v>
      </c>
      <c r="Y595" s="188" t="s">
        <v>7732</v>
      </c>
      <c r="Z595" s="187" t="s">
        <v>7733</v>
      </c>
      <c r="AA595" s="187" t="s">
        <v>7908</v>
      </c>
      <c r="AB595" s="11"/>
    </row>
    <row r="596" spans="1:28" ht="24.75" customHeight="1" x14ac:dyDescent="0.2">
      <c r="A596" s="183" t="s">
        <v>535</v>
      </c>
      <c r="B596" s="184">
        <v>651853702</v>
      </c>
      <c r="C596" s="185" t="s">
        <v>78</v>
      </c>
      <c r="D596" s="185" t="s">
        <v>536</v>
      </c>
      <c r="E596" s="185" t="s">
        <v>7130</v>
      </c>
      <c r="F596" s="185" t="s">
        <v>537</v>
      </c>
      <c r="G596" s="185" t="s">
        <v>7133</v>
      </c>
      <c r="H596" s="185" t="s">
        <v>132</v>
      </c>
      <c r="I596" s="185" t="s">
        <v>7134</v>
      </c>
      <c r="J596" s="185" t="s">
        <v>538</v>
      </c>
      <c r="K596" s="185" t="s">
        <v>6187</v>
      </c>
      <c r="L596" s="185" t="s">
        <v>49</v>
      </c>
      <c r="M596" s="185" t="s">
        <v>6188</v>
      </c>
      <c r="N596" s="186" t="s">
        <v>7132</v>
      </c>
      <c r="O596" s="185" t="s">
        <v>7131</v>
      </c>
      <c r="P596" s="187">
        <v>0</v>
      </c>
      <c r="Q596" s="185">
        <v>93991</v>
      </c>
      <c r="R596" s="185" t="s">
        <v>7420</v>
      </c>
      <c r="S596" s="188">
        <v>37970</v>
      </c>
      <c r="T596" s="185">
        <v>7102</v>
      </c>
      <c r="U596" s="185"/>
      <c r="V596" s="191">
        <v>6413280</v>
      </c>
      <c r="W596" s="191">
        <v>32066400</v>
      </c>
      <c r="X596" s="195">
        <v>44347</v>
      </c>
      <c r="Y596" s="188" t="s">
        <v>7732</v>
      </c>
      <c r="Z596" s="187" t="s">
        <v>7733</v>
      </c>
      <c r="AA596" s="187" t="s">
        <v>7867</v>
      </c>
      <c r="AB596" s="11"/>
    </row>
    <row r="597" spans="1:28" ht="24.75" customHeight="1" x14ac:dyDescent="0.2">
      <c r="A597" s="183" t="s">
        <v>535</v>
      </c>
      <c r="B597" s="184">
        <v>651853702</v>
      </c>
      <c r="C597" s="185" t="s">
        <v>78</v>
      </c>
      <c r="D597" s="185" t="s">
        <v>536</v>
      </c>
      <c r="E597" s="185" t="s">
        <v>7130</v>
      </c>
      <c r="F597" s="185" t="s">
        <v>537</v>
      </c>
      <c r="G597" s="185" t="s">
        <v>7133</v>
      </c>
      <c r="H597" s="185" t="s">
        <v>132</v>
      </c>
      <c r="I597" s="185" t="s">
        <v>7134</v>
      </c>
      <c r="J597" s="185" t="s">
        <v>538</v>
      </c>
      <c r="K597" s="185" t="s">
        <v>6187</v>
      </c>
      <c r="L597" s="185" t="s">
        <v>49</v>
      </c>
      <c r="M597" s="185" t="s">
        <v>6188</v>
      </c>
      <c r="N597" s="186" t="s">
        <v>7132</v>
      </c>
      <c r="O597" s="185" t="s">
        <v>7131</v>
      </c>
      <c r="P597" s="187">
        <v>0</v>
      </c>
      <c r="Q597" s="185">
        <v>93991</v>
      </c>
      <c r="R597" s="185" t="s">
        <v>7420</v>
      </c>
      <c r="S597" s="188">
        <v>37970</v>
      </c>
      <c r="T597" s="185">
        <v>7102</v>
      </c>
      <c r="U597" s="185"/>
      <c r="V597" s="191">
        <v>6733944</v>
      </c>
      <c r="W597" s="191">
        <v>32231382</v>
      </c>
      <c r="X597" s="195">
        <v>44347</v>
      </c>
      <c r="Y597" s="188" t="s">
        <v>7732</v>
      </c>
      <c r="Z597" s="187" t="s">
        <v>7733</v>
      </c>
      <c r="AA597" s="187" t="s">
        <v>7819</v>
      </c>
      <c r="AB597" s="11"/>
    </row>
    <row r="598" spans="1:28" ht="24.75" customHeight="1" x14ac:dyDescent="0.2">
      <c r="A598" s="183" t="s">
        <v>535</v>
      </c>
      <c r="B598" s="184">
        <v>651853702</v>
      </c>
      <c r="C598" s="185" t="s">
        <v>78</v>
      </c>
      <c r="D598" s="185" t="s">
        <v>536</v>
      </c>
      <c r="E598" s="185" t="s">
        <v>7130</v>
      </c>
      <c r="F598" s="185" t="s">
        <v>537</v>
      </c>
      <c r="G598" s="185" t="s">
        <v>7133</v>
      </c>
      <c r="H598" s="185" t="s">
        <v>132</v>
      </c>
      <c r="I598" s="185" t="s">
        <v>7134</v>
      </c>
      <c r="J598" s="185" t="s">
        <v>538</v>
      </c>
      <c r="K598" s="185" t="s">
        <v>6187</v>
      </c>
      <c r="L598" s="185" t="s">
        <v>49</v>
      </c>
      <c r="M598" s="185" t="s">
        <v>6188</v>
      </c>
      <c r="N598" s="186" t="s">
        <v>7132</v>
      </c>
      <c r="O598" s="185" t="s">
        <v>7131</v>
      </c>
      <c r="P598" s="187">
        <v>0</v>
      </c>
      <c r="Q598" s="185">
        <v>93991</v>
      </c>
      <c r="R598" s="185" t="s">
        <v>7420</v>
      </c>
      <c r="S598" s="188">
        <v>37970</v>
      </c>
      <c r="T598" s="185">
        <v>7102</v>
      </c>
      <c r="U598" s="185"/>
      <c r="V598" s="191">
        <v>11223240</v>
      </c>
      <c r="W598" s="191">
        <v>56116200</v>
      </c>
      <c r="X598" s="195">
        <v>44347</v>
      </c>
      <c r="Y598" s="188" t="s">
        <v>7732</v>
      </c>
      <c r="Z598" s="187" t="s">
        <v>7733</v>
      </c>
      <c r="AA598" s="187" t="s">
        <v>7797</v>
      </c>
      <c r="AB598" s="11"/>
    </row>
    <row r="599" spans="1:28" ht="24.75" customHeight="1" x14ac:dyDescent="0.2">
      <c r="A599" s="183" t="s">
        <v>535</v>
      </c>
      <c r="B599" s="184">
        <v>651853702</v>
      </c>
      <c r="C599" s="185" t="s">
        <v>78</v>
      </c>
      <c r="D599" s="185" t="s">
        <v>536</v>
      </c>
      <c r="E599" s="185" t="s">
        <v>7130</v>
      </c>
      <c r="F599" s="185" t="s">
        <v>537</v>
      </c>
      <c r="G599" s="185" t="s">
        <v>7133</v>
      </c>
      <c r="H599" s="185" t="s">
        <v>132</v>
      </c>
      <c r="I599" s="185" t="s">
        <v>7134</v>
      </c>
      <c r="J599" s="185" t="s">
        <v>538</v>
      </c>
      <c r="K599" s="185" t="s">
        <v>6187</v>
      </c>
      <c r="L599" s="185" t="s">
        <v>49</v>
      </c>
      <c r="M599" s="185" t="s">
        <v>6188</v>
      </c>
      <c r="N599" s="186" t="s">
        <v>7132</v>
      </c>
      <c r="O599" s="185" t="s">
        <v>7131</v>
      </c>
      <c r="P599" s="187">
        <v>0</v>
      </c>
      <c r="Q599" s="185">
        <v>93991</v>
      </c>
      <c r="R599" s="185" t="s">
        <v>7420</v>
      </c>
      <c r="S599" s="188">
        <v>37970</v>
      </c>
      <c r="T599" s="185">
        <v>7102</v>
      </c>
      <c r="U599" s="185"/>
      <c r="V599" s="191">
        <v>6413280</v>
      </c>
      <c r="W599" s="191">
        <v>32226732</v>
      </c>
      <c r="X599" s="195">
        <v>44347</v>
      </c>
      <c r="Y599" s="188" t="s">
        <v>7732</v>
      </c>
      <c r="Z599" s="187" t="s">
        <v>7733</v>
      </c>
      <c r="AA599" s="187" t="s">
        <v>7803</v>
      </c>
      <c r="AB599" s="11"/>
    </row>
    <row r="600" spans="1:28" ht="24.75" customHeight="1" x14ac:dyDescent="0.2">
      <c r="A600" s="183" t="s">
        <v>535</v>
      </c>
      <c r="B600" s="184">
        <v>651853702</v>
      </c>
      <c r="C600" s="185" t="s">
        <v>78</v>
      </c>
      <c r="D600" s="185" t="s">
        <v>536</v>
      </c>
      <c r="E600" s="185" t="s">
        <v>7130</v>
      </c>
      <c r="F600" s="185" t="s">
        <v>537</v>
      </c>
      <c r="G600" s="185" t="s">
        <v>7133</v>
      </c>
      <c r="H600" s="185" t="s">
        <v>132</v>
      </c>
      <c r="I600" s="185" t="s">
        <v>7134</v>
      </c>
      <c r="J600" s="185" t="s">
        <v>538</v>
      </c>
      <c r="K600" s="185" t="s">
        <v>6187</v>
      </c>
      <c r="L600" s="185" t="s">
        <v>49</v>
      </c>
      <c r="M600" s="185" t="s">
        <v>6188</v>
      </c>
      <c r="N600" s="186" t="s">
        <v>7132</v>
      </c>
      <c r="O600" s="185" t="s">
        <v>7131</v>
      </c>
      <c r="P600" s="187">
        <v>0</v>
      </c>
      <c r="Q600" s="185">
        <v>93991</v>
      </c>
      <c r="R600" s="185" t="s">
        <v>7420</v>
      </c>
      <c r="S600" s="188">
        <v>37970</v>
      </c>
      <c r="T600" s="185">
        <v>7102</v>
      </c>
      <c r="U600" s="185"/>
      <c r="V600" s="191">
        <v>8016600</v>
      </c>
      <c r="W600" s="191">
        <v>40083000</v>
      </c>
      <c r="X600" s="195">
        <v>44347</v>
      </c>
      <c r="Y600" s="188" t="s">
        <v>7732</v>
      </c>
      <c r="Z600" s="187" t="s">
        <v>7733</v>
      </c>
      <c r="AA600" s="187" t="s">
        <v>7820</v>
      </c>
      <c r="AB600" s="11"/>
    </row>
    <row r="601" spans="1:28" ht="24.75" customHeight="1" x14ac:dyDescent="0.2">
      <c r="A601" s="183" t="s">
        <v>535</v>
      </c>
      <c r="B601" s="184">
        <v>651853702</v>
      </c>
      <c r="C601" s="185" t="s">
        <v>78</v>
      </c>
      <c r="D601" s="185" t="s">
        <v>536</v>
      </c>
      <c r="E601" s="185" t="s">
        <v>7130</v>
      </c>
      <c r="F601" s="185" t="s">
        <v>537</v>
      </c>
      <c r="G601" s="185" t="s">
        <v>7133</v>
      </c>
      <c r="H601" s="185" t="s">
        <v>132</v>
      </c>
      <c r="I601" s="185" t="s">
        <v>7134</v>
      </c>
      <c r="J601" s="185" t="s">
        <v>538</v>
      </c>
      <c r="K601" s="185" t="s">
        <v>6187</v>
      </c>
      <c r="L601" s="185" t="s">
        <v>49</v>
      </c>
      <c r="M601" s="185" t="s">
        <v>6188</v>
      </c>
      <c r="N601" s="186" t="s">
        <v>7132</v>
      </c>
      <c r="O601" s="185" t="s">
        <v>7131</v>
      </c>
      <c r="P601" s="187">
        <v>0</v>
      </c>
      <c r="Q601" s="185">
        <v>93991</v>
      </c>
      <c r="R601" s="185" t="s">
        <v>7420</v>
      </c>
      <c r="S601" s="188">
        <v>37970</v>
      </c>
      <c r="T601" s="185">
        <v>7102</v>
      </c>
      <c r="U601" s="185"/>
      <c r="V601" s="191">
        <v>8016600</v>
      </c>
      <c r="W601" s="191">
        <v>40083000</v>
      </c>
      <c r="X601" s="195">
        <v>44347</v>
      </c>
      <c r="Y601" s="188" t="s">
        <v>7732</v>
      </c>
      <c r="Z601" s="187" t="s">
        <v>7733</v>
      </c>
      <c r="AA601" s="187" t="s">
        <v>7822</v>
      </c>
      <c r="AB601" s="11"/>
    </row>
    <row r="602" spans="1:28" ht="24.75" customHeight="1" x14ac:dyDescent="0.2">
      <c r="A602" s="183" t="s">
        <v>535</v>
      </c>
      <c r="B602" s="184">
        <v>651853702</v>
      </c>
      <c r="C602" s="185" t="s">
        <v>78</v>
      </c>
      <c r="D602" s="185" t="s">
        <v>536</v>
      </c>
      <c r="E602" s="185" t="s">
        <v>7130</v>
      </c>
      <c r="F602" s="185" t="s">
        <v>537</v>
      </c>
      <c r="G602" s="185" t="s">
        <v>7133</v>
      </c>
      <c r="H602" s="185" t="s">
        <v>132</v>
      </c>
      <c r="I602" s="185" t="s">
        <v>7134</v>
      </c>
      <c r="J602" s="185" t="s">
        <v>538</v>
      </c>
      <c r="K602" s="185" t="s">
        <v>6187</v>
      </c>
      <c r="L602" s="185" t="s">
        <v>49</v>
      </c>
      <c r="M602" s="185" t="s">
        <v>6188</v>
      </c>
      <c r="N602" s="186" t="s">
        <v>7132</v>
      </c>
      <c r="O602" s="185" t="s">
        <v>7131</v>
      </c>
      <c r="P602" s="187">
        <v>0</v>
      </c>
      <c r="Q602" s="185">
        <v>93991</v>
      </c>
      <c r="R602" s="185" t="s">
        <v>7420</v>
      </c>
      <c r="S602" s="188">
        <v>37970</v>
      </c>
      <c r="T602" s="185">
        <v>7102</v>
      </c>
      <c r="U602" s="185"/>
      <c r="V602" s="191">
        <v>12826560</v>
      </c>
      <c r="W602" s="191">
        <v>64132800</v>
      </c>
      <c r="X602" s="195">
        <v>44347</v>
      </c>
      <c r="Y602" s="188" t="s">
        <v>7732</v>
      </c>
      <c r="Z602" s="187" t="s">
        <v>7733</v>
      </c>
      <c r="AA602" s="187" t="s">
        <v>7835</v>
      </c>
      <c r="AB602" s="11"/>
    </row>
    <row r="603" spans="1:28" ht="24.75" customHeight="1" x14ac:dyDescent="0.2">
      <c r="A603" s="183" t="s">
        <v>3692</v>
      </c>
      <c r="B603" s="184">
        <v>690711001</v>
      </c>
      <c r="C603" s="185" t="s">
        <v>2833</v>
      </c>
      <c r="D603" s="185" t="s">
        <v>2850</v>
      </c>
      <c r="E603" s="185" t="s">
        <v>27</v>
      </c>
      <c r="F603" s="185" t="s">
        <v>2851</v>
      </c>
      <c r="G603" s="185" t="s">
        <v>29</v>
      </c>
      <c r="H603" s="185">
        <v>0</v>
      </c>
      <c r="I603" s="185">
        <v>0</v>
      </c>
      <c r="J603" s="185" t="s">
        <v>3693</v>
      </c>
      <c r="K603" s="185" t="s">
        <v>3694</v>
      </c>
      <c r="L603" s="185" t="s">
        <v>49</v>
      </c>
      <c r="M603" s="185" t="s">
        <v>1196</v>
      </c>
      <c r="N603" s="186">
        <v>0</v>
      </c>
      <c r="O603" s="185">
        <v>0</v>
      </c>
      <c r="P603" s="187">
        <v>0</v>
      </c>
      <c r="Q603" s="185">
        <v>91001</v>
      </c>
      <c r="R603" s="185" t="s">
        <v>2927</v>
      </c>
      <c r="S603" s="188">
        <v>37970</v>
      </c>
      <c r="T603" s="185">
        <v>7104</v>
      </c>
      <c r="U603" s="185"/>
      <c r="V603" s="191">
        <v>10897887</v>
      </c>
      <c r="W603" s="191">
        <v>54489435</v>
      </c>
      <c r="X603" s="195">
        <v>44347</v>
      </c>
      <c r="Y603" s="188" t="s">
        <v>7732</v>
      </c>
      <c r="Z603" s="187" t="s">
        <v>7733</v>
      </c>
      <c r="AA603" s="187" t="s">
        <v>7779</v>
      </c>
      <c r="AB603" s="11"/>
    </row>
    <row r="604" spans="1:28" ht="24.75" customHeight="1" x14ac:dyDescent="0.2">
      <c r="A604" s="183" t="s">
        <v>4042</v>
      </c>
      <c r="B604" s="184">
        <v>691807002</v>
      </c>
      <c r="C604" s="185" t="s">
        <v>2833</v>
      </c>
      <c r="D604" s="185" t="s">
        <v>2850</v>
      </c>
      <c r="E604" s="185" t="s">
        <v>27</v>
      </c>
      <c r="F604" s="185" t="s">
        <v>2851</v>
      </c>
      <c r="G604" s="185" t="s">
        <v>29</v>
      </c>
      <c r="H604" s="185">
        <v>0</v>
      </c>
      <c r="I604" s="185">
        <v>0</v>
      </c>
      <c r="J604" s="185" t="s">
        <v>4043</v>
      </c>
      <c r="K604" s="185" t="s">
        <v>4044</v>
      </c>
      <c r="L604" s="185" t="s">
        <v>50</v>
      </c>
      <c r="M604" s="185" t="s">
        <v>4045</v>
      </c>
      <c r="N604" s="186" t="s">
        <v>6242</v>
      </c>
      <c r="O604" s="185" t="s">
        <v>6243</v>
      </c>
      <c r="P604" s="187">
        <v>0</v>
      </c>
      <c r="Q604" s="185" t="s">
        <v>3120</v>
      </c>
      <c r="R604" s="185" t="s">
        <v>2854</v>
      </c>
      <c r="S604" s="188">
        <v>37970</v>
      </c>
      <c r="T604" s="185">
        <v>7105</v>
      </c>
      <c r="U604" s="185"/>
      <c r="V604" s="191">
        <v>5056871</v>
      </c>
      <c r="W604" s="191">
        <v>20374145</v>
      </c>
      <c r="X604" s="195">
        <v>44347</v>
      </c>
      <c r="Y604" s="188" t="s">
        <v>7732</v>
      </c>
      <c r="Z604" s="187" t="s">
        <v>7733</v>
      </c>
      <c r="AA604" s="187" t="s">
        <v>7743</v>
      </c>
      <c r="AB604" s="11"/>
    </row>
    <row r="605" spans="1:28" ht="24.75" customHeight="1" x14ac:dyDescent="0.2">
      <c r="A605" s="183" t="s">
        <v>3704</v>
      </c>
      <c r="B605" s="184">
        <v>692201000</v>
      </c>
      <c r="C605" s="185" t="s">
        <v>2833</v>
      </c>
      <c r="D605" s="185" t="s">
        <v>2861</v>
      </c>
      <c r="E605" s="185" t="s">
        <v>1685</v>
      </c>
      <c r="F605" s="185" t="s">
        <v>3614</v>
      </c>
      <c r="G605" s="185" t="s">
        <v>29</v>
      </c>
      <c r="H605" s="185">
        <v>0</v>
      </c>
      <c r="I605" s="185">
        <v>0</v>
      </c>
      <c r="J605" s="185" t="s">
        <v>8647</v>
      </c>
      <c r="K605" s="185" t="s">
        <v>3707</v>
      </c>
      <c r="L605" s="185" t="s">
        <v>6105</v>
      </c>
      <c r="M605" s="185" t="s">
        <v>1710</v>
      </c>
      <c r="N605" s="186" t="s">
        <v>3706</v>
      </c>
      <c r="O605" s="185" t="s">
        <v>3705</v>
      </c>
      <c r="P605" s="187">
        <v>0</v>
      </c>
      <c r="Q605" s="185">
        <v>91001</v>
      </c>
      <c r="R605" s="185" t="s">
        <v>3708</v>
      </c>
      <c r="S605" s="188">
        <v>37970</v>
      </c>
      <c r="T605" s="185">
        <v>7106</v>
      </c>
      <c r="U605" s="185"/>
      <c r="V605" s="191">
        <v>9298118</v>
      </c>
      <c r="W605" s="191">
        <v>37462139</v>
      </c>
      <c r="X605" s="195">
        <v>44347</v>
      </c>
      <c r="Y605" s="188" t="s">
        <v>7732</v>
      </c>
      <c r="Z605" s="187" t="s">
        <v>7733</v>
      </c>
      <c r="AA605" s="187" t="s">
        <v>7781</v>
      </c>
      <c r="AB605" s="11"/>
    </row>
    <row r="606" spans="1:28" ht="24.75" customHeight="1" x14ac:dyDescent="0.2">
      <c r="A606" s="183" t="s">
        <v>3338</v>
      </c>
      <c r="B606" s="184">
        <v>690501007</v>
      </c>
      <c r="C606" s="185" t="s">
        <v>2833</v>
      </c>
      <c r="D606" s="185" t="s">
        <v>2850</v>
      </c>
      <c r="E606" s="185" t="s">
        <v>27</v>
      </c>
      <c r="F606" s="185" t="s">
        <v>2851</v>
      </c>
      <c r="G606" s="185" t="s">
        <v>29</v>
      </c>
      <c r="H606" s="185">
        <v>0</v>
      </c>
      <c r="I606" s="185">
        <v>0</v>
      </c>
      <c r="J606" s="185" t="s">
        <v>3339</v>
      </c>
      <c r="K606" s="185" t="s">
        <v>3340</v>
      </c>
      <c r="L606" s="185" t="s">
        <v>623</v>
      </c>
      <c r="M606" s="185" t="s">
        <v>3341</v>
      </c>
      <c r="N606" s="186">
        <v>0</v>
      </c>
      <c r="O606" s="185">
        <v>0</v>
      </c>
      <c r="P606" s="187">
        <v>0</v>
      </c>
      <c r="Q606" s="185">
        <v>91001</v>
      </c>
      <c r="R606" s="185" t="s">
        <v>2854</v>
      </c>
      <c r="S606" s="188">
        <v>37970</v>
      </c>
      <c r="T606" s="185">
        <v>7110</v>
      </c>
      <c r="U606" s="185"/>
      <c r="V606" s="191">
        <v>5866772</v>
      </c>
      <c r="W606" s="191">
        <v>23637238</v>
      </c>
      <c r="X606" s="195">
        <v>44347</v>
      </c>
      <c r="Y606" s="188" t="s">
        <v>7732</v>
      </c>
      <c r="Z606" s="187" t="s">
        <v>7733</v>
      </c>
      <c r="AA606" s="187" t="s">
        <v>7757</v>
      </c>
      <c r="AB606" s="11"/>
    </row>
    <row r="607" spans="1:28" ht="24.75" customHeight="1" x14ac:dyDescent="0.2">
      <c r="A607" s="183" t="s">
        <v>3695</v>
      </c>
      <c r="B607" s="184">
        <v>690721007</v>
      </c>
      <c r="C607" s="185" t="s">
        <v>2833</v>
      </c>
      <c r="D607" s="185" t="s">
        <v>2850</v>
      </c>
      <c r="E607" s="185" t="s">
        <v>27</v>
      </c>
      <c r="F607" s="185" t="s">
        <v>2851</v>
      </c>
      <c r="G607" s="185" t="s">
        <v>29</v>
      </c>
      <c r="H607" s="185">
        <v>0</v>
      </c>
      <c r="I607" s="185">
        <v>0</v>
      </c>
      <c r="J607" s="185" t="s">
        <v>3696</v>
      </c>
      <c r="K607" s="185" t="s">
        <v>3697</v>
      </c>
      <c r="L607" s="185" t="s">
        <v>49</v>
      </c>
      <c r="M607" s="185" t="s">
        <v>1090</v>
      </c>
      <c r="N607" s="186">
        <v>0</v>
      </c>
      <c r="O607" s="185">
        <v>0</v>
      </c>
      <c r="P607" s="187">
        <v>0</v>
      </c>
      <c r="Q607" s="185">
        <v>91001</v>
      </c>
      <c r="R607" s="185" t="s">
        <v>2854</v>
      </c>
      <c r="S607" s="188">
        <v>37970</v>
      </c>
      <c r="T607" s="185">
        <v>7116</v>
      </c>
      <c r="U607" s="185"/>
      <c r="V607" s="191">
        <v>11327163</v>
      </c>
      <c r="W607" s="191">
        <v>56635815</v>
      </c>
      <c r="X607" s="195">
        <v>44347</v>
      </c>
      <c r="Y607" s="188" t="s">
        <v>7732</v>
      </c>
      <c r="Z607" s="187" t="s">
        <v>7733</v>
      </c>
      <c r="AA607" s="187" t="s">
        <v>7780</v>
      </c>
      <c r="AB607" s="11"/>
    </row>
    <row r="608" spans="1:28" ht="24.75" customHeight="1" x14ac:dyDescent="0.2">
      <c r="A608" s="183" t="s">
        <v>3275</v>
      </c>
      <c r="B608" s="184">
        <v>690412004</v>
      </c>
      <c r="C608" s="185" t="s">
        <v>2833</v>
      </c>
      <c r="D608" s="185" t="s">
        <v>2850</v>
      </c>
      <c r="E608" s="185" t="s">
        <v>27</v>
      </c>
      <c r="F608" s="185" t="s">
        <v>2851</v>
      </c>
      <c r="G608" s="185" t="s">
        <v>29</v>
      </c>
      <c r="H608" s="185">
        <v>0</v>
      </c>
      <c r="I608" s="185">
        <v>0</v>
      </c>
      <c r="J608" s="185" t="s">
        <v>3276</v>
      </c>
      <c r="K608" s="185" t="s">
        <v>3277</v>
      </c>
      <c r="L608" s="185" t="s">
        <v>6108</v>
      </c>
      <c r="M608" s="185" t="s">
        <v>3278</v>
      </c>
      <c r="N608" s="186">
        <v>532662300</v>
      </c>
      <c r="O608" s="185" t="s">
        <v>6281</v>
      </c>
      <c r="P608" s="187">
        <v>0</v>
      </c>
      <c r="Q608" s="185">
        <v>91001</v>
      </c>
      <c r="R608" s="185" t="s">
        <v>2854</v>
      </c>
      <c r="S608" s="188">
        <v>37970</v>
      </c>
      <c r="T608" s="185">
        <v>7117</v>
      </c>
      <c r="U608" s="185"/>
      <c r="V608" s="191">
        <v>5861048</v>
      </c>
      <c r="W608" s="191">
        <v>23614176</v>
      </c>
      <c r="X608" s="195">
        <v>44347</v>
      </c>
      <c r="Y608" s="188" t="s">
        <v>7732</v>
      </c>
      <c r="Z608" s="187" t="s">
        <v>7733</v>
      </c>
      <c r="AA608" s="187" t="s">
        <v>7769</v>
      </c>
      <c r="AB608" s="11"/>
    </row>
    <row r="609" spans="1:28" ht="24.75" customHeight="1" x14ac:dyDescent="0.2">
      <c r="A609" s="183" t="s">
        <v>3349</v>
      </c>
      <c r="B609" s="184">
        <v>690401002</v>
      </c>
      <c r="C609" s="185" t="s">
        <v>2833</v>
      </c>
      <c r="D609" s="185" t="s">
        <v>2850</v>
      </c>
      <c r="E609" s="185" t="s">
        <v>27</v>
      </c>
      <c r="F609" s="185" t="s">
        <v>2851</v>
      </c>
      <c r="G609" s="185" t="s">
        <v>29</v>
      </c>
      <c r="H609" s="185">
        <v>0</v>
      </c>
      <c r="I609" s="185">
        <v>0</v>
      </c>
      <c r="J609" s="185" t="s">
        <v>3350</v>
      </c>
      <c r="K609" s="185" t="s">
        <v>3351</v>
      </c>
      <c r="L609" s="185" t="s">
        <v>6108</v>
      </c>
      <c r="M609" s="185" t="s">
        <v>1577</v>
      </c>
      <c r="N609" s="186">
        <v>0</v>
      </c>
      <c r="O609" s="185">
        <v>0</v>
      </c>
      <c r="P609" s="187">
        <v>0</v>
      </c>
      <c r="Q609" s="185">
        <v>91001</v>
      </c>
      <c r="R609" s="185" t="s">
        <v>2854</v>
      </c>
      <c r="S609" s="188">
        <v>37970</v>
      </c>
      <c r="T609" s="185">
        <v>7118</v>
      </c>
      <c r="U609" s="185"/>
      <c r="V609" s="191">
        <v>11744991</v>
      </c>
      <c r="W609" s="191">
        <v>47101900</v>
      </c>
      <c r="X609" s="195">
        <v>44347</v>
      </c>
      <c r="Y609" s="188" t="s">
        <v>7732</v>
      </c>
      <c r="Z609" s="187" t="s">
        <v>7733</v>
      </c>
      <c r="AA609" s="187" t="s">
        <v>7770</v>
      </c>
      <c r="AB609" s="11"/>
    </row>
    <row r="610" spans="1:28" ht="24.75" customHeight="1" x14ac:dyDescent="0.2">
      <c r="A610" s="183" t="s">
        <v>3776</v>
      </c>
      <c r="B610" s="184">
        <v>690710005</v>
      </c>
      <c r="C610" s="185" t="s">
        <v>2833</v>
      </c>
      <c r="D610" s="185" t="s">
        <v>2850</v>
      </c>
      <c r="E610" s="185" t="s">
        <v>27</v>
      </c>
      <c r="F610" s="185" t="s">
        <v>2851</v>
      </c>
      <c r="G610" s="185" t="s">
        <v>29</v>
      </c>
      <c r="H610" s="185">
        <v>0</v>
      </c>
      <c r="I610" s="185">
        <v>0</v>
      </c>
      <c r="J610" s="185" t="s">
        <v>3777</v>
      </c>
      <c r="K610" s="185" t="s">
        <v>3778</v>
      </c>
      <c r="L610" s="185" t="s">
        <v>49</v>
      </c>
      <c r="M610" s="185" t="s">
        <v>5356</v>
      </c>
      <c r="N610" s="186" t="s">
        <v>7177</v>
      </c>
      <c r="O610" s="185" t="s">
        <v>7176</v>
      </c>
      <c r="P610" s="187">
        <v>0</v>
      </c>
      <c r="Q610" s="185">
        <v>91001</v>
      </c>
      <c r="R610" s="185" t="s">
        <v>2854</v>
      </c>
      <c r="S610" s="188">
        <v>38159</v>
      </c>
      <c r="T610" s="185">
        <v>7125</v>
      </c>
      <c r="U610" s="185"/>
      <c r="V610" s="191">
        <v>6439140</v>
      </c>
      <c r="W610" s="191">
        <v>32195700</v>
      </c>
      <c r="X610" s="195">
        <v>44347</v>
      </c>
      <c r="Y610" s="188" t="s">
        <v>7732</v>
      </c>
      <c r="Z610" s="187" t="s">
        <v>7733</v>
      </c>
      <c r="AA610" s="187" t="s">
        <v>7869</v>
      </c>
      <c r="AB610" s="11"/>
    </row>
    <row r="611" spans="1:28" ht="24.75" customHeight="1" x14ac:dyDescent="0.2">
      <c r="A611" s="183" t="s">
        <v>3415</v>
      </c>
      <c r="B611" s="184">
        <v>690511002</v>
      </c>
      <c r="C611" s="185" t="s">
        <v>2833</v>
      </c>
      <c r="D611" s="185" t="s">
        <v>2850</v>
      </c>
      <c r="E611" s="185" t="s">
        <v>27</v>
      </c>
      <c r="F611" s="185" t="s">
        <v>2851</v>
      </c>
      <c r="G611" s="185" t="s">
        <v>29</v>
      </c>
      <c r="H611" s="185">
        <v>0</v>
      </c>
      <c r="I611" s="185">
        <v>0</v>
      </c>
      <c r="J611" s="185" t="s">
        <v>6282</v>
      </c>
      <c r="K611" s="185" t="s">
        <v>3416</v>
      </c>
      <c r="L611" s="185" t="s">
        <v>623</v>
      </c>
      <c r="M611" s="185" t="s">
        <v>786</v>
      </c>
      <c r="N611" s="186" t="s">
        <v>6283</v>
      </c>
      <c r="O611" s="185" t="s">
        <v>6284</v>
      </c>
      <c r="P611" s="187">
        <v>0</v>
      </c>
      <c r="Q611" s="185" t="s">
        <v>3120</v>
      </c>
      <c r="R611" s="185" t="s">
        <v>2854</v>
      </c>
      <c r="S611" s="188">
        <v>38159</v>
      </c>
      <c r="T611" s="185">
        <v>7128</v>
      </c>
      <c r="U611" s="185"/>
      <c r="V611" s="191">
        <v>5008220</v>
      </c>
      <c r="W611" s="191">
        <v>20178130</v>
      </c>
      <c r="X611" s="195">
        <v>44347</v>
      </c>
      <c r="Y611" s="188" t="s">
        <v>7732</v>
      </c>
      <c r="Z611" s="187" t="s">
        <v>7733</v>
      </c>
      <c r="AA611" s="187" t="s">
        <v>7863</v>
      </c>
      <c r="AB611" s="11"/>
    </row>
    <row r="612" spans="1:28" ht="24.75" customHeight="1" x14ac:dyDescent="0.2">
      <c r="A612" s="183" t="s">
        <v>3688</v>
      </c>
      <c r="B612" s="184">
        <v>691916006</v>
      </c>
      <c r="C612" s="185" t="s">
        <v>2833</v>
      </c>
      <c r="D612" s="185" t="s">
        <v>2850</v>
      </c>
      <c r="E612" s="185" t="s">
        <v>27</v>
      </c>
      <c r="F612" s="185" t="s">
        <v>2851</v>
      </c>
      <c r="G612" s="185" t="s">
        <v>29</v>
      </c>
      <c r="H612" s="185">
        <v>0</v>
      </c>
      <c r="I612" s="185">
        <v>0</v>
      </c>
      <c r="J612" s="185" t="s">
        <v>3689</v>
      </c>
      <c r="K612" s="185" t="s">
        <v>3690</v>
      </c>
      <c r="L612" s="185" t="s">
        <v>50</v>
      </c>
      <c r="M612" s="185" t="s">
        <v>2175</v>
      </c>
      <c r="N612" s="186">
        <v>0</v>
      </c>
      <c r="O612" s="185">
        <v>0</v>
      </c>
      <c r="P612" s="187">
        <v>0</v>
      </c>
      <c r="Q612" s="185">
        <v>91001</v>
      </c>
      <c r="R612" s="185" t="s">
        <v>3691</v>
      </c>
      <c r="S612" s="188">
        <v>38159</v>
      </c>
      <c r="T612" s="185">
        <v>7132</v>
      </c>
      <c r="U612" s="185"/>
      <c r="V612" s="191">
        <v>5056871</v>
      </c>
      <c r="W612" s="191">
        <v>20374145</v>
      </c>
      <c r="X612" s="195">
        <v>44347</v>
      </c>
      <c r="Y612" s="188" t="s">
        <v>7732</v>
      </c>
      <c r="Z612" s="187" t="s">
        <v>7733</v>
      </c>
      <c r="AA612" s="187" t="s">
        <v>7906</v>
      </c>
      <c r="AB612" s="11"/>
    </row>
    <row r="613" spans="1:28" ht="24.75" customHeight="1" x14ac:dyDescent="0.2">
      <c r="A613" s="183" t="s">
        <v>3117</v>
      </c>
      <c r="B613" s="184">
        <v>691512002</v>
      </c>
      <c r="C613" s="185" t="s">
        <v>2833</v>
      </c>
      <c r="D613" s="185" t="s">
        <v>2850</v>
      </c>
      <c r="E613" s="185" t="s">
        <v>27</v>
      </c>
      <c r="F613" s="185" t="s">
        <v>2851</v>
      </c>
      <c r="G613" s="185" t="s">
        <v>29</v>
      </c>
      <c r="H613" s="185">
        <v>0</v>
      </c>
      <c r="I613" s="185">
        <v>0</v>
      </c>
      <c r="J613" s="185" t="s">
        <v>3118</v>
      </c>
      <c r="K613" s="185" t="s">
        <v>3119</v>
      </c>
      <c r="L613" s="185" t="s">
        <v>339</v>
      </c>
      <c r="M613" s="185" t="s">
        <v>1721</v>
      </c>
      <c r="N613" s="186">
        <v>0</v>
      </c>
      <c r="O613" s="185">
        <v>0</v>
      </c>
      <c r="P613" s="187">
        <v>0</v>
      </c>
      <c r="Q613" s="185" t="s">
        <v>3120</v>
      </c>
      <c r="R613" s="185" t="s">
        <v>613</v>
      </c>
      <c r="S613" s="188">
        <v>38159</v>
      </c>
      <c r="T613" s="185">
        <v>7137</v>
      </c>
      <c r="U613" s="185" t="s">
        <v>8579</v>
      </c>
      <c r="V613" s="191">
        <v>6851245</v>
      </c>
      <c r="W613" s="191">
        <v>27603682</v>
      </c>
      <c r="X613" s="195">
        <v>44347</v>
      </c>
      <c r="Y613" s="188" t="s">
        <v>7732</v>
      </c>
      <c r="Z613" s="187" t="s">
        <v>7733</v>
      </c>
      <c r="AA613" s="187" t="s">
        <v>7766</v>
      </c>
      <c r="AB613" s="11"/>
    </row>
    <row r="614" spans="1:28" ht="24.75" customHeight="1" x14ac:dyDescent="0.2">
      <c r="A614" s="183" t="s">
        <v>3284</v>
      </c>
      <c r="B614" s="184">
        <v>690103001</v>
      </c>
      <c r="C614" s="185" t="s">
        <v>2833</v>
      </c>
      <c r="D614" s="185" t="s">
        <v>2850</v>
      </c>
      <c r="E614" s="185" t="s">
        <v>27</v>
      </c>
      <c r="F614" s="185" t="s">
        <v>2851</v>
      </c>
      <c r="G614" s="185" t="s">
        <v>29</v>
      </c>
      <c r="H614" s="185">
        <v>0</v>
      </c>
      <c r="I614" s="185">
        <v>0</v>
      </c>
      <c r="J614" s="185" t="s">
        <v>3285</v>
      </c>
      <c r="K614" s="185" t="s">
        <v>3286</v>
      </c>
      <c r="L614" s="185" t="s">
        <v>611</v>
      </c>
      <c r="M614" s="185" t="s">
        <v>2551</v>
      </c>
      <c r="N614" s="186">
        <v>0</v>
      </c>
      <c r="O614" s="185">
        <v>0</v>
      </c>
      <c r="P614" s="187">
        <v>0</v>
      </c>
      <c r="Q614" s="185">
        <v>91001</v>
      </c>
      <c r="R614" s="185" t="s">
        <v>2854</v>
      </c>
      <c r="S614" s="188">
        <v>38159</v>
      </c>
      <c r="T614" s="185">
        <v>7138</v>
      </c>
      <c r="U614" s="185" t="s">
        <v>8579</v>
      </c>
      <c r="V614" s="191">
        <v>9524203</v>
      </c>
      <c r="W614" s="191">
        <v>38373036</v>
      </c>
      <c r="X614" s="195">
        <v>44347</v>
      </c>
      <c r="Y614" s="188" t="s">
        <v>7732</v>
      </c>
      <c r="Z614" s="187" t="s">
        <v>7733</v>
      </c>
      <c r="AA614" s="187" t="s">
        <v>184</v>
      </c>
      <c r="AB614" s="11"/>
    </row>
    <row r="615" spans="1:28" ht="24.75" customHeight="1" x14ac:dyDescent="0.2">
      <c r="A615" s="183" t="s">
        <v>3871</v>
      </c>
      <c r="B615" s="184">
        <v>691405001</v>
      </c>
      <c r="C615" s="185" t="s">
        <v>2833</v>
      </c>
      <c r="D615" s="185" t="s">
        <v>3872</v>
      </c>
      <c r="E615" s="185" t="s">
        <v>1685</v>
      </c>
      <c r="F615" s="185" t="s">
        <v>3873</v>
      </c>
      <c r="G615" s="185" t="s">
        <v>29</v>
      </c>
      <c r="H615" s="185">
        <v>0</v>
      </c>
      <c r="I615" s="185">
        <v>0</v>
      </c>
      <c r="J615" s="185" t="s">
        <v>3874</v>
      </c>
      <c r="K615" s="185" t="s">
        <v>6143</v>
      </c>
      <c r="L615" s="185" t="s">
        <v>6107</v>
      </c>
      <c r="M615" s="185" t="s">
        <v>4298</v>
      </c>
      <c r="N615" s="186" t="s">
        <v>6144</v>
      </c>
      <c r="O615" s="185">
        <v>0</v>
      </c>
      <c r="P615" s="187">
        <v>0</v>
      </c>
      <c r="Q615" s="185">
        <v>91001</v>
      </c>
      <c r="R615" s="185" t="s">
        <v>3245</v>
      </c>
      <c r="S615" s="188">
        <v>37970</v>
      </c>
      <c r="T615" s="185">
        <v>7139</v>
      </c>
      <c r="U615" s="185" t="s">
        <v>8579</v>
      </c>
      <c r="V615" s="191">
        <v>5056871</v>
      </c>
      <c r="W615" s="191">
        <v>25284355</v>
      </c>
      <c r="X615" s="195">
        <v>44347</v>
      </c>
      <c r="Y615" s="188" t="s">
        <v>7732</v>
      </c>
      <c r="Z615" s="187" t="s">
        <v>7733</v>
      </c>
      <c r="AA615" s="187" t="s">
        <v>7834</v>
      </c>
      <c r="AB615" s="11"/>
    </row>
    <row r="616" spans="1:28" ht="24.75" customHeight="1" x14ac:dyDescent="0.2">
      <c r="A616" s="183" t="s">
        <v>2668</v>
      </c>
      <c r="B616" s="184">
        <v>650165500</v>
      </c>
      <c r="C616" s="185" t="s">
        <v>2669</v>
      </c>
      <c r="D616" s="185" t="s">
        <v>2670</v>
      </c>
      <c r="E616" s="185" t="s">
        <v>27</v>
      </c>
      <c r="F616" s="185" t="s">
        <v>2671</v>
      </c>
      <c r="G616" s="185" t="s">
        <v>2672</v>
      </c>
      <c r="H616" s="185" t="s">
        <v>1560</v>
      </c>
      <c r="I616" s="185" t="s">
        <v>2673</v>
      </c>
      <c r="J616" s="185" t="s">
        <v>2674</v>
      </c>
      <c r="K616" s="185" t="s">
        <v>6522</v>
      </c>
      <c r="L616" s="185" t="s">
        <v>339</v>
      </c>
      <c r="M616" s="185" t="s">
        <v>1100</v>
      </c>
      <c r="N616" s="186" t="s">
        <v>6432</v>
      </c>
      <c r="O616" s="185" t="s">
        <v>6523</v>
      </c>
      <c r="P616" s="187">
        <v>0</v>
      </c>
      <c r="Q616" s="185">
        <v>93401</v>
      </c>
      <c r="R616" s="185" t="s">
        <v>6940</v>
      </c>
      <c r="S616" s="188">
        <v>38600</v>
      </c>
      <c r="T616" s="185">
        <v>7141</v>
      </c>
      <c r="U616" s="185" t="s">
        <v>8579</v>
      </c>
      <c r="V616" s="191">
        <v>3177987</v>
      </c>
      <c r="W616" s="191">
        <v>15587269</v>
      </c>
      <c r="X616" s="195">
        <v>44347</v>
      </c>
      <c r="Y616" s="188" t="s">
        <v>7732</v>
      </c>
      <c r="Z616" s="187" t="s">
        <v>7733</v>
      </c>
      <c r="AA616" s="187" t="s">
        <v>159</v>
      </c>
      <c r="AB616" s="11"/>
    </row>
    <row r="617" spans="1:28" ht="24.75" customHeight="1" x14ac:dyDescent="0.2">
      <c r="A617" s="183" t="s">
        <v>2668</v>
      </c>
      <c r="B617" s="184">
        <v>650165500</v>
      </c>
      <c r="C617" s="185" t="s">
        <v>2669</v>
      </c>
      <c r="D617" s="185" t="s">
        <v>2670</v>
      </c>
      <c r="E617" s="185" t="s">
        <v>27</v>
      </c>
      <c r="F617" s="185" t="s">
        <v>2671</v>
      </c>
      <c r="G617" s="185" t="s">
        <v>2672</v>
      </c>
      <c r="H617" s="185" t="s">
        <v>1560</v>
      </c>
      <c r="I617" s="185" t="s">
        <v>2673</v>
      </c>
      <c r="J617" s="185" t="s">
        <v>2674</v>
      </c>
      <c r="K617" s="185" t="s">
        <v>6522</v>
      </c>
      <c r="L617" s="185" t="s">
        <v>339</v>
      </c>
      <c r="M617" s="185" t="s">
        <v>1100</v>
      </c>
      <c r="N617" s="186" t="s">
        <v>6432</v>
      </c>
      <c r="O617" s="185" t="s">
        <v>6523</v>
      </c>
      <c r="P617" s="187">
        <v>0</v>
      </c>
      <c r="Q617" s="185">
        <v>93401</v>
      </c>
      <c r="R617" s="185" t="s">
        <v>6940</v>
      </c>
      <c r="S617" s="188">
        <v>38600</v>
      </c>
      <c r="T617" s="185">
        <v>7141</v>
      </c>
      <c r="U617" s="185" t="s">
        <v>8579</v>
      </c>
      <c r="V617" s="191">
        <v>18968828</v>
      </c>
      <c r="W617" s="191">
        <v>85776681</v>
      </c>
      <c r="X617" s="195">
        <v>44347</v>
      </c>
      <c r="Y617" s="188" t="s">
        <v>7732</v>
      </c>
      <c r="Z617" s="187" t="s">
        <v>7733</v>
      </c>
      <c r="AA617" s="187" t="s">
        <v>7766</v>
      </c>
      <c r="AB617" s="11"/>
    </row>
    <row r="618" spans="1:28" ht="24.75" customHeight="1" x14ac:dyDescent="0.2">
      <c r="A618" s="183" t="s">
        <v>2668</v>
      </c>
      <c r="B618" s="184">
        <v>650165500</v>
      </c>
      <c r="C618" s="185" t="s">
        <v>2669</v>
      </c>
      <c r="D618" s="185" t="s">
        <v>2670</v>
      </c>
      <c r="E618" s="185" t="s">
        <v>27</v>
      </c>
      <c r="F618" s="185" t="s">
        <v>2671</v>
      </c>
      <c r="G618" s="185" t="s">
        <v>2672</v>
      </c>
      <c r="H618" s="185" t="s">
        <v>1560</v>
      </c>
      <c r="I618" s="185" t="s">
        <v>2673</v>
      </c>
      <c r="J618" s="185" t="s">
        <v>2674</v>
      </c>
      <c r="K618" s="185" t="s">
        <v>6522</v>
      </c>
      <c r="L618" s="185" t="s">
        <v>339</v>
      </c>
      <c r="M618" s="185" t="s">
        <v>1100</v>
      </c>
      <c r="N618" s="186" t="s">
        <v>6432</v>
      </c>
      <c r="O618" s="185" t="s">
        <v>6523</v>
      </c>
      <c r="P618" s="187">
        <v>0</v>
      </c>
      <c r="Q618" s="185">
        <v>93401</v>
      </c>
      <c r="R618" s="185" t="s">
        <v>6940</v>
      </c>
      <c r="S618" s="188">
        <v>38600</v>
      </c>
      <c r="T618" s="185">
        <v>7141</v>
      </c>
      <c r="U618" s="185" t="s">
        <v>8579</v>
      </c>
      <c r="V618" s="191">
        <v>17832849</v>
      </c>
      <c r="W618" s="191">
        <v>80141101</v>
      </c>
      <c r="X618" s="195">
        <v>44347</v>
      </c>
      <c r="Y618" s="188" t="s">
        <v>7732</v>
      </c>
      <c r="Z618" s="187" t="s">
        <v>7733</v>
      </c>
      <c r="AA618" s="187" t="s">
        <v>7756</v>
      </c>
      <c r="AB618" s="11"/>
    </row>
    <row r="619" spans="1:28" ht="24.75" customHeight="1" x14ac:dyDescent="0.2">
      <c r="A619" s="183" t="s">
        <v>2668</v>
      </c>
      <c r="B619" s="184">
        <v>650165500</v>
      </c>
      <c r="C619" s="185" t="s">
        <v>2669</v>
      </c>
      <c r="D619" s="185" t="s">
        <v>2670</v>
      </c>
      <c r="E619" s="185" t="s">
        <v>27</v>
      </c>
      <c r="F619" s="185" t="s">
        <v>2671</v>
      </c>
      <c r="G619" s="185" t="s">
        <v>2672</v>
      </c>
      <c r="H619" s="185" t="s">
        <v>1560</v>
      </c>
      <c r="I619" s="185" t="s">
        <v>2673</v>
      </c>
      <c r="J619" s="185" t="s">
        <v>2674</v>
      </c>
      <c r="K619" s="185" t="s">
        <v>6522</v>
      </c>
      <c r="L619" s="185" t="s">
        <v>339</v>
      </c>
      <c r="M619" s="185" t="s">
        <v>1100</v>
      </c>
      <c r="N619" s="186" t="s">
        <v>6432</v>
      </c>
      <c r="O619" s="185" t="s">
        <v>6523</v>
      </c>
      <c r="P619" s="187">
        <v>0</v>
      </c>
      <c r="Q619" s="185">
        <v>93401</v>
      </c>
      <c r="R619" s="185" t="s">
        <v>6940</v>
      </c>
      <c r="S619" s="188">
        <v>38600</v>
      </c>
      <c r="T619" s="185">
        <v>7141</v>
      </c>
      <c r="U619" s="185" t="s">
        <v>8579</v>
      </c>
      <c r="V619" s="191">
        <v>14738683</v>
      </c>
      <c r="W619" s="191">
        <v>106134749</v>
      </c>
      <c r="X619" s="195">
        <v>44347</v>
      </c>
      <c r="Y619" s="188" t="s">
        <v>7732</v>
      </c>
      <c r="Z619" s="187" t="s">
        <v>7733</v>
      </c>
      <c r="AA619" s="187" t="s">
        <v>7844</v>
      </c>
      <c r="AB619" s="11"/>
    </row>
    <row r="620" spans="1:28" ht="24.75" customHeight="1" x14ac:dyDescent="0.2">
      <c r="A620" s="183" t="s">
        <v>2668</v>
      </c>
      <c r="B620" s="184">
        <v>650165500</v>
      </c>
      <c r="C620" s="185" t="s">
        <v>2669</v>
      </c>
      <c r="D620" s="185" t="s">
        <v>2670</v>
      </c>
      <c r="E620" s="185" t="s">
        <v>27</v>
      </c>
      <c r="F620" s="185" t="s">
        <v>2671</v>
      </c>
      <c r="G620" s="185" t="s">
        <v>2672</v>
      </c>
      <c r="H620" s="185" t="s">
        <v>1560</v>
      </c>
      <c r="I620" s="185" t="s">
        <v>2673</v>
      </c>
      <c r="J620" s="185" t="s">
        <v>2674</v>
      </c>
      <c r="K620" s="185" t="s">
        <v>6522</v>
      </c>
      <c r="L620" s="185" t="s">
        <v>339</v>
      </c>
      <c r="M620" s="185" t="s">
        <v>1100</v>
      </c>
      <c r="N620" s="186" t="s">
        <v>6432</v>
      </c>
      <c r="O620" s="185" t="s">
        <v>6523</v>
      </c>
      <c r="P620" s="187">
        <v>0</v>
      </c>
      <c r="Q620" s="185">
        <v>93401</v>
      </c>
      <c r="R620" s="185" t="s">
        <v>6940</v>
      </c>
      <c r="S620" s="188">
        <v>38600</v>
      </c>
      <c r="T620" s="185">
        <v>7141</v>
      </c>
      <c r="U620" s="185" t="s">
        <v>8579</v>
      </c>
      <c r="V620" s="191">
        <v>23943982</v>
      </c>
      <c r="W620" s="191">
        <v>70552495</v>
      </c>
      <c r="X620" s="195">
        <v>44347</v>
      </c>
      <c r="Y620" s="188" t="s">
        <v>7732</v>
      </c>
      <c r="Z620" s="187" t="s">
        <v>7733</v>
      </c>
      <c r="AA620" s="187" t="s">
        <v>7818</v>
      </c>
      <c r="AB620" s="11"/>
    </row>
    <row r="621" spans="1:28" ht="24.75" customHeight="1" x14ac:dyDescent="0.2">
      <c r="A621" s="183" t="s">
        <v>3547</v>
      </c>
      <c r="B621" s="184">
        <v>692101006</v>
      </c>
      <c r="C621" s="185" t="s">
        <v>2833</v>
      </c>
      <c r="D621" s="185" t="s">
        <v>2850</v>
      </c>
      <c r="E621" s="185" t="s">
        <v>27</v>
      </c>
      <c r="F621" s="185" t="s">
        <v>2954</v>
      </c>
      <c r="G621" s="185" t="s">
        <v>29</v>
      </c>
      <c r="H621" s="185">
        <v>0</v>
      </c>
      <c r="I621" s="185">
        <v>0</v>
      </c>
      <c r="J621" s="185" t="s">
        <v>3548</v>
      </c>
      <c r="K621" s="185" t="s">
        <v>3549</v>
      </c>
      <c r="L621" s="185" t="s">
        <v>6105</v>
      </c>
      <c r="M621" s="185" t="s">
        <v>2817</v>
      </c>
      <c r="N621" s="186" t="s">
        <v>6356</v>
      </c>
      <c r="O621" s="185" t="s">
        <v>6357</v>
      </c>
      <c r="P621" s="187">
        <v>0</v>
      </c>
      <c r="Q621" s="185">
        <v>91001</v>
      </c>
      <c r="R621" s="185" t="s">
        <v>2854</v>
      </c>
      <c r="S621" s="188">
        <v>37970</v>
      </c>
      <c r="T621" s="185">
        <v>7143</v>
      </c>
      <c r="U621" s="185"/>
      <c r="V621" s="191">
        <v>6851245</v>
      </c>
      <c r="W621" s="191">
        <v>27603682</v>
      </c>
      <c r="X621" s="195">
        <v>44347</v>
      </c>
      <c r="Y621" s="188" t="s">
        <v>7732</v>
      </c>
      <c r="Z621" s="187" t="s">
        <v>7733</v>
      </c>
      <c r="AA621" s="187" t="s">
        <v>7734</v>
      </c>
      <c r="AB621" s="11"/>
    </row>
    <row r="622" spans="1:28" ht="24.75" customHeight="1" x14ac:dyDescent="0.2">
      <c r="A622" s="183" t="s">
        <v>5871</v>
      </c>
      <c r="B622" s="184" t="s">
        <v>7726</v>
      </c>
      <c r="C622" s="185" t="s">
        <v>2724</v>
      </c>
      <c r="D622" s="185" t="s">
        <v>5867</v>
      </c>
      <c r="E622" s="185" t="s">
        <v>27</v>
      </c>
      <c r="F622" s="185" t="s">
        <v>5868</v>
      </c>
      <c r="G622" s="185" t="s">
        <v>29</v>
      </c>
      <c r="H622" s="185">
        <v>0</v>
      </c>
      <c r="I622" s="185">
        <v>0</v>
      </c>
      <c r="J622" s="185" t="s">
        <v>6619</v>
      </c>
      <c r="K622" s="185" t="s">
        <v>5872</v>
      </c>
      <c r="L622" s="185" t="s">
        <v>6161</v>
      </c>
      <c r="M622" s="185" t="s">
        <v>874</v>
      </c>
      <c r="N622" s="186" t="s">
        <v>5873</v>
      </c>
      <c r="O622" s="185">
        <v>0</v>
      </c>
      <c r="P622" s="187">
        <v>0</v>
      </c>
      <c r="Q622" s="185">
        <v>91001</v>
      </c>
      <c r="R622" s="185" t="s">
        <v>600</v>
      </c>
      <c r="S622" s="188">
        <v>38266</v>
      </c>
      <c r="T622" s="185">
        <v>7145</v>
      </c>
      <c r="U622" s="185"/>
      <c r="V622" s="191">
        <v>12756014</v>
      </c>
      <c r="W622" s="191">
        <v>57777238</v>
      </c>
      <c r="X622" s="195">
        <v>44347</v>
      </c>
      <c r="Y622" s="188" t="s">
        <v>7732</v>
      </c>
      <c r="Z622" s="187" t="s">
        <v>7733</v>
      </c>
      <c r="AA622" s="187" t="s">
        <v>7811</v>
      </c>
      <c r="AB622" s="11"/>
    </row>
    <row r="623" spans="1:28" ht="24.75" customHeight="1" x14ac:dyDescent="0.2">
      <c r="A623" s="183" t="s">
        <v>8768</v>
      </c>
      <c r="B623" s="184">
        <v>652115705</v>
      </c>
      <c r="C623" s="185" t="s">
        <v>4269</v>
      </c>
      <c r="D623" s="185" t="s">
        <v>4382</v>
      </c>
      <c r="E623" s="185" t="s">
        <v>8074</v>
      </c>
      <c r="F623" s="185" t="s">
        <v>4383</v>
      </c>
      <c r="G623" s="185" t="s">
        <v>8075</v>
      </c>
      <c r="H623" s="185" t="s">
        <v>183</v>
      </c>
      <c r="I623" s="185" t="s">
        <v>8076</v>
      </c>
      <c r="J623" s="185" t="s">
        <v>4384</v>
      </c>
      <c r="K623" s="185" t="s">
        <v>4385</v>
      </c>
      <c r="L623" s="185" t="s">
        <v>339</v>
      </c>
      <c r="M623" s="185" t="s">
        <v>3942</v>
      </c>
      <c r="N623" s="186" t="s">
        <v>4386</v>
      </c>
      <c r="O623" s="185">
        <v>0</v>
      </c>
      <c r="P623" s="187">
        <v>0</v>
      </c>
      <c r="Q623" s="185" t="s">
        <v>414</v>
      </c>
      <c r="R623" s="185" t="s">
        <v>6951</v>
      </c>
      <c r="S623" s="188">
        <v>38228</v>
      </c>
      <c r="T623" s="185">
        <v>7146</v>
      </c>
      <c r="U623" s="185"/>
      <c r="V623" s="191">
        <v>0</v>
      </c>
      <c r="W623" s="191">
        <v>127829515</v>
      </c>
      <c r="X623" s="195">
        <v>44347</v>
      </c>
      <c r="Y623" s="188" t="s">
        <v>7732</v>
      </c>
      <c r="Z623" s="187" t="s">
        <v>7733</v>
      </c>
      <c r="AA623" s="187" t="s">
        <v>7788</v>
      </c>
      <c r="AB623" s="11"/>
    </row>
    <row r="624" spans="1:28" ht="24.75" customHeight="1" x14ac:dyDescent="0.2">
      <c r="A624" s="183" t="s">
        <v>3989</v>
      </c>
      <c r="B624" s="184">
        <v>691104001</v>
      </c>
      <c r="C624" s="185" t="s">
        <v>2833</v>
      </c>
      <c r="D624" s="185" t="s">
        <v>2850</v>
      </c>
      <c r="E624" s="185" t="s">
        <v>27</v>
      </c>
      <c r="F624" s="185" t="s">
        <v>2954</v>
      </c>
      <c r="G624" s="185" t="s">
        <v>29</v>
      </c>
      <c r="H624" s="185">
        <v>0</v>
      </c>
      <c r="I624" s="185">
        <v>0</v>
      </c>
      <c r="J624" s="185" t="s">
        <v>3990</v>
      </c>
      <c r="K624" s="185" t="s">
        <v>3991</v>
      </c>
      <c r="L624" s="185" t="s">
        <v>6110</v>
      </c>
      <c r="M624" s="185" t="s">
        <v>3992</v>
      </c>
      <c r="N624" s="186" t="s">
        <v>6235</v>
      </c>
      <c r="O624" s="185" t="s">
        <v>6236</v>
      </c>
      <c r="P624" s="187">
        <v>0</v>
      </c>
      <c r="Q624" s="185">
        <v>91001</v>
      </c>
      <c r="R624" s="185" t="s">
        <v>600</v>
      </c>
      <c r="S624" s="188">
        <v>38287</v>
      </c>
      <c r="T624" s="185">
        <v>7147</v>
      </c>
      <c r="U624" s="185"/>
      <c r="V624" s="191">
        <v>9014796</v>
      </c>
      <c r="W624" s="191">
        <v>36320634</v>
      </c>
      <c r="X624" s="195">
        <v>44347</v>
      </c>
      <c r="Y624" s="188" t="s">
        <v>7732</v>
      </c>
      <c r="Z624" s="187" t="s">
        <v>7733</v>
      </c>
      <c r="AA624" s="187" t="s">
        <v>7752</v>
      </c>
      <c r="AB624" s="11"/>
    </row>
    <row r="625" spans="1:28" ht="24.75" customHeight="1" x14ac:dyDescent="0.2">
      <c r="A625" s="183" t="s">
        <v>1694</v>
      </c>
      <c r="B625" s="184">
        <v>652041302</v>
      </c>
      <c r="C625" s="185" t="s">
        <v>1555</v>
      </c>
      <c r="D625" s="185" t="s">
        <v>1695</v>
      </c>
      <c r="E625" s="185" t="s">
        <v>7578</v>
      </c>
      <c r="F625" s="185" t="s">
        <v>1696</v>
      </c>
      <c r="G625" s="185" t="s">
        <v>29</v>
      </c>
      <c r="H625" s="185" t="s">
        <v>3468</v>
      </c>
      <c r="I625" s="185" t="s">
        <v>29</v>
      </c>
      <c r="J625" s="185" t="s">
        <v>1697</v>
      </c>
      <c r="K625" s="185" t="s">
        <v>8742</v>
      </c>
      <c r="L625" s="185" t="s">
        <v>6111</v>
      </c>
      <c r="M625" s="185" t="s">
        <v>1105</v>
      </c>
      <c r="N625" s="186" t="s">
        <v>6427</v>
      </c>
      <c r="O625" s="185" t="s">
        <v>1698</v>
      </c>
      <c r="P625" s="187">
        <v>0</v>
      </c>
      <c r="Q625" s="185">
        <v>93401</v>
      </c>
      <c r="R625" s="185" t="s">
        <v>7512</v>
      </c>
      <c r="S625" s="188">
        <v>38412</v>
      </c>
      <c r="T625" s="185">
        <v>7158</v>
      </c>
      <c r="U625" s="185" t="s">
        <v>8538</v>
      </c>
      <c r="V625" s="191">
        <v>20214348</v>
      </c>
      <c r="W625" s="191">
        <v>94615598</v>
      </c>
      <c r="X625" s="195">
        <v>44347</v>
      </c>
      <c r="Y625" s="188" t="s">
        <v>7732</v>
      </c>
      <c r="Z625" s="187" t="s">
        <v>7733</v>
      </c>
      <c r="AA625" s="187" t="s">
        <v>7777</v>
      </c>
      <c r="AB625" s="11"/>
    </row>
    <row r="626" spans="1:28" ht="24.75" customHeight="1" x14ac:dyDescent="0.2">
      <c r="A626" s="183" t="s">
        <v>1694</v>
      </c>
      <c r="B626" s="184">
        <v>652041302</v>
      </c>
      <c r="C626" s="185" t="s">
        <v>1555</v>
      </c>
      <c r="D626" s="185" t="s">
        <v>1695</v>
      </c>
      <c r="E626" s="185" t="s">
        <v>7578</v>
      </c>
      <c r="F626" s="185" t="s">
        <v>1696</v>
      </c>
      <c r="G626" s="185" t="s">
        <v>29</v>
      </c>
      <c r="H626" s="185" t="s">
        <v>3468</v>
      </c>
      <c r="I626" s="185" t="s">
        <v>29</v>
      </c>
      <c r="J626" s="185" t="s">
        <v>1697</v>
      </c>
      <c r="K626" s="185" t="s">
        <v>8742</v>
      </c>
      <c r="L626" s="185" t="s">
        <v>6111</v>
      </c>
      <c r="M626" s="185" t="s">
        <v>1105</v>
      </c>
      <c r="N626" s="186" t="s">
        <v>6427</v>
      </c>
      <c r="O626" s="185" t="s">
        <v>1698</v>
      </c>
      <c r="P626" s="187">
        <v>0</v>
      </c>
      <c r="Q626" s="185">
        <v>93401</v>
      </c>
      <c r="R626" s="185" t="s">
        <v>7512</v>
      </c>
      <c r="S626" s="188">
        <v>38412</v>
      </c>
      <c r="T626" s="185">
        <v>7158</v>
      </c>
      <c r="U626" s="185" t="s">
        <v>8538</v>
      </c>
      <c r="V626" s="191">
        <v>14984111</v>
      </c>
      <c r="W626" s="191">
        <v>67834855</v>
      </c>
      <c r="X626" s="195">
        <v>44347</v>
      </c>
      <c r="Y626" s="188" t="s">
        <v>7732</v>
      </c>
      <c r="Z626" s="187" t="s">
        <v>7733</v>
      </c>
      <c r="AA626" s="187" t="s">
        <v>7791</v>
      </c>
      <c r="AB626" s="11"/>
    </row>
    <row r="627" spans="1:28" ht="24.75" customHeight="1" x14ac:dyDescent="0.2">
      <c r="A627" s="183" t="s">
        <v>575</v>
      </c>
      <c r="B627" s="184">
        <v>653932502</v>
      </c>
      <c r="C627" s="185" t="s">
        <v>78</v>
      </c>
      <c r="D627" s="185" t="s">
        <v>576</v>
      </c>
      <c r="E627" s="185" t="s">
        <v>6190</v>
      </c>
      <c r="F627" s="185" t="s">
        <v>577</v>
      </c>
      <c r="G627" s="185" t="s">
        <v>6191</v>
      </c>
      <c r="H627" s="185" t="s">
        <v>183</v>
      </c>
      <c r="I627" s="185" t="s">
        <v>6192</v>
      </c>
      <c r="J627" s="185" t="s">
        <v>6191</v>
      </c>
      <c r="K627" s="185" t="s">
        <v>578</v>
      </c>
      <c r="L627" s="185" t="s">
        <v>891</v>
      </c>
      <c r="M627" s="185" t="s">
        <v>1818</v>
      </c>
      <c r="N627" s="186">
        <v>0</v>
      </c>
      <c r="O627" s="185">
        <v>0</v>
      </c>
      <c r="P627" s="187">
        <v>0</v>
      </c>
      <c r="Q627" s="185" t="s">
        <v>414</v>
      </c>
      <c r="R627" s="185" t="s">
        <v>579</v>
      </c>
      <c r="S627" s="188">
        <v>38414</v>
      </c>
      <c r="T627" s="185">
        <v>7159</v>
      </c>
      <c r="U627" s="185" t="s">
        <v>8538</v>
      </c>
      <c r="V627" s="191">
        <v>44156466</v>
      </c>
      <c r="W627" s="191">
        <v>205506328</v>
      </c>
      <c r="X627" s="195">
        <v>44347</v>
      </c>
      <c r="Y627" s="188" t="s">
        <v>7732</v>
      </c>
      <c r="Z627" s="187" t="s">
        <v>7733</v>
      </c>
      <c r="AA627" s="187" t="s">
        <v>7735</v>
      </c>
      <c r="AB627" s="11"/>
    </row>
    <row r="628" spans="1:28" ht="24.75" customHeight="1" x14ac:dyDescent="0.2">
      <c r="A628" s="183" t="s">
        <v>6113</v>
      </c>
      <c r="B628" s="184">
        <v>712091002</v>
      </c>
      <c r="C628" s="185" t="s">
        <v>78</v>
      </c>
      <c r="D628" s="185" t="s">
        <v>659</v>
      </c>
      <c r="E628" s="185" t="s">
        <v>6963</v>
      </c>
      <c r="F628" s="185" t="s">
        <v>660</v>
      </c>
      <c r="G628" s="185" t="s">
        <v>6964</v>
      </c>
      <c r="H628" s="185" t="s">
        <v>661</v>
      </c>
      <c r="I628" s="185" t="s">
        <v>662</v>
      </c>
      <c r="J628" s="185" t="s">
        <v>6716</v>
      </c>
      <c r="K628" s="185" t="s">
        <v>663</v>
      </c>
      <c r="L628" s="185" t="s">
        <v>49</v>
      </c>
      <c r="M628" s="185" t="s">
        <v>664</v>
      </c>
      <c r="N628" s="186" t="s">
        <v>666</v>
      </c>
      <c r="O628" s="185" t="s">
        <v>6717</v>
      </c>
      <c r="P628" s="187">
        <v>0</v>
      </c>
      <c r="Q628" s="185" t="s">
        <v>414</v>
      </c>
      <c r="R628" s="185" t="s">
        <v>7040</v>
      </c>
      <c r="S628" s="188">
        <v>38344</v>
      </c>
      <c r="T628" s="185">
        <v>7160</v>
      </c>
      <c r="U628" s="185" t="s">
        <v>8538</v>
      </c>
      <c r="V628" s="191">
        <v>23241175</v>
      </c>
      <c r="W628" s="191">
        <v>120876661</v>
      </c>
      <c r="X628" s="195">
        <v>44347</v>
      </c>
      <c r="Y628" s="188" t="s">
        <v>7732</v>
      </c>
      <c r="Z628" s="187" t="s">
        <v>7733</v>
      </c>
      <c r="AA628" s="187" t="s">
        <v>7735</v>
      </c>
      <c r="AB628" s="11"/>
    </row>
    <row r="629" spans="1:28" ht="24.75" customHeight="1" x14ac:dyDescent="0.2">
      <c r="A629" s="183" t="s">
        <v>6113</v>
      </c>
      <c r="B629" s="184">
        <v>712091002</v>
      </c>
      <c r="C629" s="185" t="s">
        <v>78</v>
      </c>
      <c r="D629" s="185" t="s">
        <v>659</v>
      </c>
      <c r="E629" s="185" t="s">
        <v>6963</v>
      </c>
      <c r="F629" s="185" t="s">
        <v>660</v>
      </c>
      <c r="G629" s="185" t="s">
        <v>6964</v>
      </c>
      <c r="H629" s="185" t="s">
        <v>661</v>
      </c>
      <c r="I629" s="185" t="s">
        <v>662</v>
      </c>
      <c r="J629" s="185" t="s">
        <v>6716</v>
      </c>
      <c r="K629" s="185" t="s">
        <v>663</v>
      </c>
      <c r="L629" s="185" t="s">
        <v>49</v>
      </c>
      <c r="M629" s="185" t="s">
        <v>664</v>
      </c>
      <c r="N629" s="186" t="s">
        <v>666</v>
      </c>
      <c r="O629" s="185" t="s">
        <v>6717</v>
      </c>
      <c r="P629" s="187">
        <v>0</v>
      </c>
      <c r="Q629" s="185" t="s">
        <v>414</v>
      </c>
      <c r="R629" s="185" t="s">
        <v>7040</v>
      </c>
      <c r="S629" s="188">
        <v>38344</v>
      </c>
      <c r="T629" s="185">
        <v>7160</v>
      </c>
      <c r="U629" s="185" t="s">
        <v>8538</v>
      </c>
      <c r="V629" s="191">
        <v>13108455</v>
      </c>
      <c r="W629" s="191">
        <v>71128698</v>
      </c>
      <c r="X629" s="195">
        <v>44347</v>
      </c>
      <c r="Y629" s="188" t="s">
        <v>7732</v>
      </c>
      <c r="Z629" s="187" t="s">
        <v>7733</v>
      </c>
      <c r="AA629" s="187" t="s">
        <v>7909</v>
      </c>
      <c r="AB629" s="11"/>
    </row>
    <row r="630" spans="1:28" ht="24.75" customHeight="1" x14ac:dyDescent="0.2">
      <c r="A630" s="183" t="s">
        <v>6113</v>
      </c>
      <c r="B630" s="184">
        <v>712091002</v>
      </c>
      <c r="C630" s="185" t="s">
        <v>78</v>
      </c>
      <c r="D630" s="185" t="s">
        <v>659</v>
      </c>
      <c r="E630" s="185" t="s">
        <v>6963</v>
      </c>
      <c r="F630" s="185" t="s">
        <v>660</v>
      </c>
      <c r="G630" s="185" t="s">
        <v>6964</v>
      </c>
      <c r="H630" s="185" t="s">
        <v>661</v>
      </c>
      <c r="I630" s="185" t="s">
        <v>662</v>
      </c>
      <c r="J630" s="185" t="s">
        <v>6716</v>
      </c>
      <c r="K630" s="185" t="s">
        <v>663</v>
      </c>
      <c r="L630" s="185" t="s">
        <v>49</v>
      </c>
      <c r="M630" s="185" t="s">
        <v>664</v>
      </c>
      <c r="N630" s="186" t="s">
        <v>666</v>
      </c>
      <c r="O630" s="185" t="s">
        <v>6717</v>
      </c>
      <c r="P630" s="187">
        <v>0</v>
      </c>
      <c r="Q630" s="185" t="s">
        <v>414</v>
      </c>
      <c r="R630" s="185" t="s">
        <v>7040</v>
      </c>
      <c r="S630" s="188">
        <v>38344</v>
      </c>
      <c r="T630" s="185">
        <v>7160</v>
      </c>
      <c r="U630" s="185" t="s">
        <v>8538</v>
      </c>
      <c r="V630" s="191">
        <v>21291883</v>
      </c>
      <c r="W630" s="191">
        <v>117418246</v>
      </c>
      <c r="X630" s="195">
        <v>44347</v>
      </c>
      <c r="Y630" s="188" t="s">
        <v>7732</v>
      </c>
      <c r="Z630" s="187" t="s">
        <v>7733</v>
      </c>
      <c r="AA630" s="187" t="s">
        <v>159</v>
      </c>
      <c r="AB630" s="11"/>
    </row>
    <row r="631" spans="1:28" ht="24.75" customHeight="1" x14ac:dyDescent="0.2">
      <c r="A631" s="183" t="s">
        <v>6113</v>
      </c>
      <c r="B631" s="184">
        <v>712091002</v>
      </c>
      <c r="C631" s="185" t="s">
        <v>78</v>
      </c>
      <c r="D631" s="185" t="s">
        <v>659</v>
      </c>
      <c r="E631" s="185" t="s">
        <v>6963</v>
      </c>
      <c r="F631" s="185" t="s">
        <v>660</v>
      </c>
      <c r="G631" s="185" t="s">
        <v>6964</v>
      </c>
      <c r="H631" s="185" t="s">
        <v>661</v>
      </c>
      <c r="I631" s="185" t="s">
        <v>662</v>
      </c>
      <c r="J631" s="185" t="s">
        <v>6716</v>
      </c>
      <c r="K631" s="185" t="s">
        <v>663</v>
      </c>
      <c r="L631" s="185" t="s">
        <v>49</v>
      </c>
      <c r="M631" s="185" t="s">
        <v>664</v>
      </c>
      <c r="N631" s="186" t="s">
        <v>666</v>
      </c>
      <c r="O631" s="185" t="s">
        <v>6717</v>
      </c>
      <c r="P631" s="187">
        <v>0</v>
      </c>
      <c r="Q631" s="185" t="s">
        <v>414</v>
      </c>
      <c r="R631" s="185" t="s">
        <v>7040</v>
      </c>
      <c r="S631" s="188">
        <v>38344</v>
      </c>
      <c r="T631" s="185">
        <v>7160</v>
      </c>
      <c r="U631" s="185" t="s">
        <v>8538</v>
      </c>
      <c r="V631" s="191">
        <v>24934901</v>
      </c>
      <c r="W631" s="191">
        <v>130562363</v>
      </c>
      <c r="X631" s="195">
        <v>44347</v>
      </c>
      <c r="Y631" s="188" t="s">
        <v>7732</v>
      </c>
      <c r="Z631" s="187" t="s">
        <v>7733</v>
      </c>
      <c r="AA631" s="187" t="s">
        <v>184</v>
      </c>
      <c r="AB631" s="11"/>
    </row>
    <row r="632" spans="1:28" ht="24.75" customHeight="1" x14ac:dyDescent="0.2">
      <c r="A632" s="183" t="s">
        <v>6113</v>
      </c>
      <c r="B632" s="184">
        <v>712091002</v>
      </c>
      <c r="C632" s="185" t="s">
        <v>78</v>
      </c>
      <c r="D632" s="185" t="s">
        <v>659</v>
      </c>
      <c r="E632" s="185" t="s">
        <v>6963</v>
      </c>
      <c r="F632" s="185" t="s">
        <v>660</v>
      </c>
      <c r="G632" s="185" t="s">
        <v>6964</v>
      </c>
      <c r="H632" s="185" t="s">
        <v>661</v>
      </c>
      <c r="I632" s="185" t="s">
        <v>662</v>
      </c>
      <c r="J632" s="185" t="s">
        <v>6716</v>
      </c>
      <c r="K632" s="185" t="s">
        <v>663</v>
      </c>
      <c r="L632" s="185" t="s">
        <v>49</v>
      </c>
      <c r="M632" s="185" t="s">
        <v>664</v>
      </c>
      <c r="N632" s="186" t="s">
        <v>666</v>
      </c>
      <c r="O632" s="185" t="s">
        <v>6717</v>
      </c>
      <c r="P632" s="187">
        <v>0</v>
      </c>
      <c r="Q632" s="185" t="s">
        <v>414</v>
      </c>
      <c r="R632" s="185" t="s">
        <v>7040</v>
      </c>
      <c r="S632" s="188">
        <v>38344</v>
      </c>
      <c r="T632" s="185">
        <v>7160</v>
      </c>
      <c r="U632" s="185" t="s">
        <v>8538</v>
      </c>
      <c r="V632" s="191">
        <v>0</v>
      </c>
      <c r="W632" s="191">
        <v>38233927</v>
      </c>
      <c r="X632" s="195">
        <v>44347</v>
      </c>
      <c r="Y632" s="188" t="s">
        <v>7732</v>
      </c>
      <c r="Z632" s="187" t="s">
        <v>7733</v>
      </c>
      <c r="AA632" s="187" t="s">
        <v>7813</v>
      </c>
      <c r="AB632" s="11"/>
    </row>
    <row r="633" spans="1:28" ht="24.75" customHeight="1" x14ac:dyDescent="0.2">
      <c r="A633" s="183" t="s">
        <v>6113</v>
      </c>
      <c r="B633" s="184">
        <v>712091002</v>
      </c>
      <c r="C633" s="185" t="s">
        <v>78</v>
      </c>
      <c r="D633" s="185" t="s">
        <v>659</v>
      </c>
      <c r="E633" s="185" t="s">
        <v>6963</v>
      </c>
      <c r="F633" s="185" t="s">
        <v>660</v>
      </c>
      <c r="G633" s="185" t="s">
        <v>6964</v>
      </c>
      <c r="H633" s="185" t="s">
        <v>661</v>
      </c>
      <c r="I633" s="185" t="s">
        <v>662</v>
      </c>
      <c r="J633" s="185" t="s">
        <v>6716</v>
      </c>
      <c r="K633" s="185" t="s">
        <v>663</v>
      </c>
      <c r="L633" s="185" t="s">
        <v>49</v>
      </c>
      <c r="M633" s="185" t="s">
        <v>664</v>
      </c>
      <c r="N633" s="186" t="s">
        <v>666</v>
      </c>
      <c r="O633" s="185" t="s">
        <v>6717</v>
      </c>
      <c r="P633" s="187">
        <v>0</v>
      </c>
      <c r="Q633" s="185" t="s">
        <v>414</v>
      </c>
      <c r="R633" s="185" t="s">
        <v>7040</v>
      </c>
      <c r="S633" s="188">
        <v>38344</v>
      </c>
      <c r="T633" s="185">
        <v>7160</v>
      </c>
      <c r="U633" s="185" t="s">
        <v>8538</v>
      </c>
      <c r="V633" s="191">
        <v>46403081</v>
      </c>
      <c r="W633" s="191">
        <v>65755003</v>
      </c>
      <c r="X633" s="195">
        <v>44347</v>
      </c>
      <c r="Y633" s="188" t="s">
        <v>7732</v>
      </c>
      <c r="Z633" s="187" t="s">
        <v>7733</v>
      </c>
      <c r="AA633" s="187" t="s">
        <v>7746</v>
      </c>
      <c r="AB633" s="11"/>
    </row>
    <row r="634" spans="1:28" ht="24.75" customHeight="1" x14ac:dyDescent="0.2">
      <c r="A634" s="183" t="s">
        <v>6113</v>
      </c>
      <c r="B634" s="184">
        <v>712091002</v>
      </c>
      <c r="C634" s="185" t="s">
        <v>78</v>
      </c>
      <c r="D634" s="185" t="s">
        <v>659</v>
      </c>
      <c r="E634" s="185" t="s">
        <v>6963</v>
      </c>
      <c r="F634" s="185" t="s">
        <v>660</v>
      </c>
      <c r="G634" s="185" t="s">
        <v>6964</v>
      </c>
      <c r="H634" s="185" t="s">
        <v>661</v>
      </c>
      <c r="I634" s="185" t="s">
        <v>662</v>
      </c>
      <c r="J634" s="185" t="s">
        <v>6716</v>
      </c>
      <c r="K634" s="185" t="s">
        <v>663</v>
      </c>
      <c r="L634" s="185" t="s">
        <v>49</v>
      </c>
      <c r="M634" s="185" t="s">
        <v>664</v>
      </c>
      <c r="N634" s="186" t="s">
        <v>666</v>
      </c>
      <c r="O634" s="185" t="s">
        <v>6717</v>
      </c>
      <c r="P634" s="187">
        <v>0</v>
      </c>
      <c r="Q634" s="185" t="s">
        <v>414</v>
      </c>
      <c r="R634" s="185" t="s">
        <v>7040</v>
      </c>
      <c r="S634" s="188">
        <v>38344</v>
      </c>
      <c r="T634" s="185">
        <v>7160</v>
      </c>
      <c r="U634" s="185" t="s">
        <v>8538</v>
      </c>
      <c r="V634" s="191">
        <v>21775844</v>
      </c>
      <c r="W634" s="191">
        <v>94779325</v>
      </c>
      <c r="X634" s="195">
        <v>44347</v>
      </c>
      <c r="Y634" s="188" t="s">
        <v>7732</v>
      </c>
      <c r="Z634" s="187" t="s">
        <v>7733</v>
      </c>
      <c r="AA634" s="187" t="s">
        <v>7876</v>
      </c>
      <c r="AB634" s="11"/>
    </row>
    <row r="635" spans="1:28" ht="24.75" customHeight="1" x14ac:dyDescent="0.2">
      <c r="A635" s="183" t="s">
        <v>6113</v>
      </c>
      <c r="B635" s="184">
        <v>712091002</v>
      </c>
      <c r="C635" s="185" t="s">
        <v>78</v>
      </c>
      <c r="D635" s="185" t="s">
        <v>659</v>
      </c>
      <c r="E635" s="185" t="s">
        <v>6963</v>
      </c>
      <c r="F635" s="185" t="s">
        <v>660</v>
      </c>
      <c r="G635" s="185" t="s">
        <v>6964</v>
      </c>
      <c r="H635" s="185" t="s">
        <v>661</v>
      </c>
      <c r="I635" s="185" t="s">
        <v>662</v>
      </c>
      <c r="J635" s="185" t="s">
        <v>6716</v>
      </c>
      <c r="K635" s="185" t="s">
        <v>663</v>
      </c>
      <c r="L635" s="185" t="s">
        <v>49</v>
      </c>
      <c r="M635" s="185" t="s">
        <v>664</v>
      </c>
      <c r="N635" s="186" t="s">
        <v>666</v>
      </c>
      <c r="O635" s="185" t="s">
        <v>6717</v>
      </c>
      <c r="P635" s="187">
        <v>0</v>
      </c>
      <c r="Q635" s="185" t="s">
        <v>414</v>
      </c>
      <c r="R635" s="185" t="s">
        <v>7040</v>
      </c>
      <c r="S635" s="188">
        <v>38344</v>
      </c>
      <c r="T635" s="185">
        <v>7160</v>
      </c>
      <c r="U635" s="185" t="s">
        <v>8538</v>
      </c>
      <c r="V635" s="191">
        <v>21866389</v>
      </c>
      <c r="W635" s="191">
        <v>101529759</v>
      </c>
      <c r="X635" s="195">
        <v>44347</v>
      </c>
      <c r="Y635" s="188" t="s">
        <v>7732</v>
      </c>
      <c r="Z635" s="187" t="s">
        <v>7733</v>
      </c>
      <c r="AA635" s="187" t="s">
        <v>7809</v>
      </c>
      <c r="AB635" s="11"/>
    </row>
    <row r="636" spans="1:28" ht="24.75" customHeight="1" x14ac:dyDescent="0.2">
      <c r="A636" s="183" t="s">
        <v>6113</v>
      </c>
      <c r="B636" s="184">
        <v>712091002</v>
      </c>
      <c r="C636" s="185" t="s">
        <v>78</v>
      </c>
      <c r="D636" s="185" t="s">
        <v>659</v>
      </c>
      <c r="E636" s="185" t="s">
        <v>6963</v>
      </c>
      <c r="F636" s="185" t="s">
        <v>660</v>
      </c>
      <c r="G636" s="185" t="s">
        <v>6964</v>
      </c>
      <c r="H636" s="185" t="s">
        <v>661</v>
      </c>
      <c r="I636" s="185" t="s">
        <v>662</v>
      </c>
      <c r="J636" s="185" t="s">
        <v>6716</v>
      </c>
      <c r="K636" s="185" t="s">
        <v>663</v>
      </c>
      <c r="L636" s="185" t="s">
        <v>49</v>
      </c>
      <c r="M636" s="185" t="s">
        <v>664</v>
      </c>
      <c r="N636" s="186" t="s">
        <v>666</v>
      </c>
      <c r="O636" s="185" t="s">
        <v>6717</v>
      </c>
      <c r="P636" s="187">
        <v>0</v>
      </c>
      <c r="Q636" s="185" t="s">
        <v>414</v>
      </c>
      <c r="R636" s="185" t="s">
        <v>7040</v>
      </c>
      <c r="S636" s="188">
        <v>38344</v>
      </c>
      <c r="T636" s="185">
        <v>7160</v>
      </c>
      <c r="U636" s="185" t="s">
        <v>8538</v>
      </c>
      <c r="V636" s="191">
        <v>6413280</v>
      </c>
      <c r="W636" s="191">
        <v>104411927</v>
      </c>
      <c r="X636" s="195">
        <v>44347</v>
      </c>
      <c r="Y636" s="188" t="s">
        <v>7732</v>
      </c>
      <c r="Z636" s="187" t="s">
        <v>7733</v>
      </c>
      <c r="AA636" s="187" t="s">
        <v>7751</v>
      </c>
      <c r="AB636" s="11"/>
    </row>
    <row r="637" spans="1:28" ht="24.75" customHeight="1" x14ac:dyDescent="0.2">
      <c r="A637" s="183" t="s">
        <v>6113</v>
      </c>
      <c r="B637" s="184">
        <v>712091002</v>
      </c>
      <c r="C637" s="185" t="s">
        <v>78</v>
      </c>
      <c r="D637" s="185" t="s">
        <v>659</v>
      </c>
      <c r="E637" s="185" t="s">
        <v>6963</v>
      </c>
      <c r="F637" s="185" t="s">
        <v>660</v>
      </c>
      <c r="G637" s="185" t="s">
        <v>6964</v>
      </c>
      <c r="H637" s="185" t="s">
        <v>661</v>
      </c>
      <c r="I637" s="185" t="s">
        <v>662</v>
      </c>
      <c r="J637" s="185" t="s">
        <v>6716</v>
      </c>
      <c r="K637" s="185" t="s">
        <v>663</v>
      </c>
      <c r="L637" s="185" t="s">
        <v>49</v>
      </c>
      <c r="M637" s="185" t="s">
        <v>664</v>
      </c>
      <c r="N637" s="186" t="s">
        <v>666</v>
      </c>
      <c r="O637" s="185" t="s">
        <v>6717</v>
      </c>
      <c r="P637" s="187">
        <v>0</v>
      </c>
      <c r="Q637" s="185" t="s">
        <v>414</v>
      </c>
      <c r="R637" s="185" t="s">
        <v>7040</v>
      </c>
      <c r="S637" s="188">
        <v>38344</v>
      </c>
      <c r="T637" s="185">
        <v>7160</v>
      </c>
      <c r="U637" s="185" t="s">
        <v>8538</v>
      </c>
      <c r="V637" s="191">
        <v>3046308</v>
      </c>
      <c r="W637" s="191">
        <v>127974480</v>
      </c>
      <c r="X637" s="195">
        <v>44347</v>
      </c>
      <c r="Y637" s="188" t="s">
        <v>7732</v>
      </c>
      <c r="Z637" s="187" t="s">
        <v>7733</v>
      </c>
      <c r="AA637" s="187" t="s">
        <v>7740</v>
      </c>
      <c r="AB637" s="11"/>
    </row>
    <row r="638" spans="1:28" ht="24.75" customHeight="1" x14ac:dyDescent="0.2">
      <c r="A638" s="183" t="s">
        <v>6113</v>
      </c>
      <c r="B638" s="184">
        <v>712091002</v>
      </c>
      <c r="C638" s="185" t="s">
        <v>78</v>
      </c>
      <c r="D638" s="185" t="s">
        <v>659</v>
      </c>
      <c r="E638" s="185" t="s">
        <v>6963</v>
      </c>
      <c r="F638" s="185" t="s">
        <v>660</v>
      </c>
      <c r="G638" s="185" t="s">
        <v>6964</v>
      </c>
      <c r="H638" s="185" t="s">
        <v>661</v>
      </c>
      <c r="I638" s="185" t="s">
        <v>662</v>
      </c>
      <c r="J638" s="185" t="s">
        <v>6716</v>
      </c>
      <c r="K638" s="185" t="s">
        <v>663</v>
      </c>
      <c r="L638" s="185" t="s">
        <v>49</v>
      </c>
      <c r="M638" s="185" t="s">
        <v>664</v>
      </c>
      <c r="N638" s="186" t="s">
        <v>666</v>
      </c>
      <c r="O638" s="185" t="s">
        <v>6717</v>
      </c>
      <c r="P638" s="187">
        <v>0</v>
      </c>
      <c r="Q638" s="185" t="s">
        <v>414</v>
      </c>
      <c r="R638" s="185" t="s">
        <v>7040</v>
      </c>
      <c r="S638" s="188">
        <v>38344</v>
      </c>
      <c r="T638" s="185">
        <v>7160</v>
      </c>
      <c r="U638" s="185" t="s">
        <v>8538</v>
      </c>
      <c r="V638" s="191">
        <v>15996975</v>
      </c>
      <c r="W638" s="191">
        <v>39497991</v>
      </c>
      <c r="X638" s="195">
        <v>44347</v>
      </c>
      <c r="Y638" s="188" t="s">
        <v>7732</v>
      </c>
      <c r="Z638" s="187" t="s">
        <v>7733</v>
      </c>
      <c r="AA638" s="187" t="s">
        <v>6414</v>
      </c>
      <c r="AB638" s="11"/>
    </row>
    <row r="639" spans="1:28" ht="24.75" customHeight="1" x14ac:dyDescent="0.2">
      <c r="A639" s="183" t="s">
        <v>6113</v>
      </c>
      <c r="B639" s="184">
        <v>712091002</v>
      </c>
      <c r="C639" s="185" t="s">
        <v>78</v>
      </c>
      <c r="D639" s="185" t="s">
        <v>659</v>
      </c>
      <c r="E639" s="185" t="s">
        <v>6963</v>
      </c>
      <c r="F639" s="185" t="s">
        <v>660</v>
      </c>
      <c r="G639" s="185" t="s">
        <v>6964</v>
      </c>
      <c r="H639" s="185" t="s">
        <v>661</v>
      </c>
      <c r="I639" s="185" t="s">
        <v>662</v>
      </c>
      <c r="J639" s="185" t="s">
        <v>6716</v>
      </c>
      <c r="K639" s="185" t="s">
        <v>663</v>
      </c>
      <c r="L639" s="185" t="s">
        <v>49</v>
      </c>
      <c r="M639" s="185" t="s">
        <v>664</v>
      </c>
      <c r="N639" s="186" t="s">
        <v>666</v>
      </c>
      <c r="O639" s="185" t="s">
        <v>6717</v>
      </c>
      <c r="P639" s="187">
        <v>0</v>
      </c>
      <c r="Q639" s="185" t="s">
        <v>414</v>
      </c>
      <c r="R639" s="185" t="s">
        <v>7040</v>
      </c>
      <c r="S639" s="188">
        <v>38344</v>
      </c>
      <c r="T639" s="185">
        <v>7160</v>
      </c>
      <c r="U639" s="185" t="s">
        <v>8538</v>
      </c>
      <c r="V639" s="191">
        <v>28184815</v>
      </c>
      <c r="W639" s="191">
        <v>127878162</v>
      </c>
      <c r="X639" s="195">
        <v>44347</v>
      </c>
      <c r="Y639" s="188" t="s">
        <v>7732</v>
      </c>
      <c r="Z639" s="187" t="s">
        <v>7733</v>
      </c>
      <c r="AA639" s="187" t="s">
        <v>195</v>
      </c>
      <c r="AB639" s="11"/>
    </row>
    <row r="640" spans="1:28" ht="24.75" customHeight="1" x14ac:dyDescent="0.2">
      <c r="A640" s="183" t="s">
        <v>6113</v>
      </c>
      <c r="B640" s="184">
        <v>712091002</v>
      </c>
      <c r="C640" s="185" t="s">
        <v>78</v>
      </c>
      <c r="D640" s="185" t="s">
        <v>659</v>
      </c>
      <c r="E640" s="185" t="s">
        <v>6963</v>
      </c>
      <c r="F640" s="185" t="s">
        <v>660</v>
      </c>
      <c r="G640" s="185" t="s">
        <v>6964</v>
      </c>
      <c r="H640" s="185" t="s">
        <v>661</v>
      </c>
      <c r="I640" s="185" t="s">
        <v>662</v>
      </c>
      <c r="J640" s="185" t="s">
        <v>6716</v>
      </c>
      <c r="K640" s="185" t="s">
        <v>663</v>
      </c>
      <c r="L640" s="185" t="s">
        <v>49</v>
      </c>
      <c r="M640" s="185" t="s">
        <v>664</v>
      </c>
      <c r="N640" s="186" t="s">
        <v>666</v>
      </c>
      <c r="O640" s="185" t="s">
        <v>6717</v>
      </c>
      <c r="P640" s="187">
        <v>0</v>
      </c>
      <c r="Q640" s="185" t="s">
        <v>414</v>
      </c>
      <c r="R640" s="185" t="s">
        <v>7040</v>
      </c>
      <c r="S640" s="188">
        <v>38344</v>
      </c>
      <c r="T640" s="185">
        <v>7160</v>
      </c>
      <c r="U640" s="185" t="s">
        <v>8538</v>
      </c>
      <c r="V640" s="191">
        <v>9580000</v>
      </c>
      <c r="W640" s="191">
        <v>53632701</v>
      </c>
      <c r="X640" s="195">
        <v>44347</v>
      </c>
      <c r="Y640" s="188" t="s">
        <v>7732</v>
      </c>
      <c r="Z640" s="187" t="s">
        <v>7733</v>
      </c>
      <c r="AA640" s="187" t="s">
        <v>7742</v>
      </c>
      <c r="AB640" s="11"/>
    </row>
    <row r="641" spans="1:28" ht="24.75" customHeight="1" x14ac:dyDescent="0.2">
      <c r="A641" s="183" t="s">
        <v>3056</v>
      </c>
      <c r="B641" s="184" t="s">
        <v>7683</v>
      </c>
      <c r="C641" s="185" t="s">
        <v>2833</v>
      </c>
      <c r="D641" s="185" t="s">
        <v>2850</v>
      </c>
      <c r="E641" s="185" t="s">
        <v>27</v>
      </c>
      <c r="F641" s="185" t="s">
        <v>2851</v>
      </c>
      <c r="G641" s="185" t="s">
        <v>29</v>
      </c>
      <c r="H641" s="185">
        <v>0</v>
      </c>
      <c r="I641" s="185">
        <v>0</v>
      </c>
      <c r="J641" s="185" t="s">
        <v>3057</v>
      </c>
      <c r="K641" s="185" t="s">
        <v>3058</v>
      </c>
      <c r="L641" s="185" t="s">
        <v>6109</v>
      </c>
      <c r="M641" s="185" t="s">
        <v>3060</v>
      </c>
      <c r="N641" s="186" t="s">
        <v>6223</v>
      </c>
      <c r="O641" s="185" t="s">
        <v>3059</v>
      </c>
      <c r="P641" s="187">
        <v>0</v>
      </c>
      <c r="Q641" s="185">
        <v>91001</v>
      </c>
      <c r="R641" s="185" t="s">
        <v>2854</v>
      </c>
      <c r="S641" s="188">
        <v>38443</v>
      </c>
      <c r="T641" s="185">
        <v>7162</v>
      </c>
      <c r="U641" s="185"/>
      <c r="V641" s="191">
        <v>3434208</v>
      </c>
      <c r="W641" s="191">
        <v>13836432</v>
      </c>
      <c r="X641" s="195">
        <v>44347</v>
      </c>
      <c r="Y641" s="188" t="s">
        <v>7732</v>
      </c>
      <c r="Z641" s="187" t="s">
        <v>7733</v>
      </c>
      <c r="AA641" s="187" t="s">
        <v>7910</v>
      </c>
      <c r="AB641" s="11"/>
    </row>
    <row r="642" spans="1:28" ht="24.75" customHeight="1" x14ac:dyDescent="0.2">
      <c r="A642" s="183" t="s">
        <v>6153</v>
      </c>
      <c r="B642" s="184">
        <v>744943000</v>
      </c>
      <c r="C642" s="185" t="s">
        <v>78</v>
      </c>
      <c r="D642" s="185" t="s">
        <v>5663</v>
      </c>
      <c r="E642" s="185" t="s">
        <v>7045</v>
      </c>
      <c r="F642" s="185" t="s">
        <v>4733</v>
      </c>
      <c r="G642" s="185" t="s">
        <v>7046</v>
      </c>
      <c r="H642" s="185" t="s">
        <v>6382</v>
      </c>
      <c r="I642" s="185" t="s">
        <v>6381</v>
      </c>
      <c r="J642" s="185" t="s">
        <v>5664</v>
      </c>
      <c r="K642" s="185" t="s">
        <v>6791</v>
      </c>
      <c r="L642" s="185" t="s">
        <v>49</v>
      </c>
      <c r="M642" s="185" t="s">
        <v>723</v>
      </c>
      <c r="N642" s="186">
        <v>0</v>
      </c>
      <c r="O642" s="185" t="s">
        <v>5665</v>
      </c>
      <c r="P642" s="187">
        <v>0</v>
      </c>
      <c r="Q642" s="185" t="s">
        <v>414</v>
      </c>
      <c r="R642" s="185" t="s">
        <v>7055</v>
      </c>
      <c r="S642" s="188">
        <v>37970</v>
      </c>
      <c r="T642" s="185">
        <v>7163</v>
      </c>
      <c r="U642" s="185"/>
      <c r="V642" s="191">
        <v>26894400</v>
      </c>
      <c r="W642" s="191">
        <v>70339200</v>
      </c>
      <c r="X642" s="195">
        <v>44347</v>
      </c>
      <c r="Y642" s="188" t="s">
        <v>7732</v>
      </c>
      <c r="Z642" s="187" t="s">
        <v>7733</v>
      </c>
      <c r="AA642" s="187" t="s">
        <v>7779</v>
      </c>
      <c r="AB642" s="11"/>
    </row>
    <row r="643" spans="1:28" ht="24.75" customHeight="1" x14ac:dyDescent="0.2">
      <c r="A643" s="183" t="s">
        <v>6153</v>
      </c>
      <c r="B643" s="184">
        <v>744943000</v>
      </c>
      <c r="C643" s="185" t="s">
        <v>78</v>
      </c>
      <c r="D643" s="185" t="s">
        <v>5663</v>
      </c>
      <c r="E643" s="185" t="s">
        <v>7045</v>
      </c>
      <c r="F643" s="185" t="s">
        <v>4733</v>
      </c>
      <c r="G643" s="185" t="s">
        <v>7046</v>
      </c>
      <c r="H643" s="185" t="s">
        <v>6382</v>
      </c>
      <c r="I643" s="185" t="s">
        <v>6381</v>
      </c>
      <c r="J643" s="185" t="s">
        <v>5664</v>
      </c>
      <c r="K643" s="185" t="s">
        <v>6791</v>
      </c>
      <c r="L643" s="185" t="s">
        <v>49</v>
      </c>
      <c r="M643" s="185" t="s">
        <v>723</v>
      </c>
      <c r="N643" s="186">
        <v>0</v>
      </c>
      <c r="O643" s="185" t="s">
        <v>5665</v>
      </c>
      <c r="P643" s="187">
        <v>0</v>
      </c>
      <c r="Q643" s="185" t="s">
        <v>414</v>
      </c>
      <c r="R643" s="185" t="s">
        <v>7055</v>
      </c>
      <c r="S643" s="188">
        <v>37970</v>
      </c>
      <c r="T643" s="185">
        <v>7163</v>
      </c>
      <c r="U643" s="185"/>
      <c r="V643" s="191">
        <v>24059730</v>
      </c>
      <c r="W643" s="191">
        <v>136160634</v>
      </c>
      <c r="X643" s="195">
        <v>44347</v>
      </c>
      <c r="Y643" s="188" t="s">
        <v>7732</v>
      </c>
      <c r="Z643" s="187" t="s">
        <v>7733</v>
      </c>
      <c r="AA643" s="187" t="s">
        <v>7811</v>
      </c>
      <c r="AB643" s="11"/>
    </row>
    <row r="644" spans="1:28" ht="24.75" customHeight="1" x14ac:dyDescent="0.2">
      <c r="A644" s="183" t="s">
        <v>3613</v>
      </c>
      <c r="B644" s="184" t="s">
        <v>7697</v>
      </c>
      <c r="C644" s="185" t="s">
        <v>2833</v>
      </c>
      <c r="D644" s="185" t="s">
        <v>2861</v>
      </c>
      <c r="E644" s="185" t="s">
        <v>1685</v>
      </c>
      <c r="F644" s="185" t="s">
        <v>3614</v>
      </c>
      <c r="G644" s="185" t="s">
        <v>29</v>
      </c>
      <c r="H644" s="185">
        <v>0</v>
      </c>
      <c r="I644" s="185">
        <v>0</v>
      </c>
      <c r="J644" s="185" t="s">
        <v>3615</v>
      </c>
      <c r="K644" s="185" t="s">
        <v>3616</v>
      </c>
      <c r="L644" s="185" t="s">
        <v>49</v>
      </c>
      <c r="M644" s="185" t="s">
        <v>925</v>
      </c>
      <c r="N644" s="186" t="s">
        <v>6270</v>
      </c>
      <c r="O644" s="185" t="s">
        <v>6271</v>
      </c>
      <c r="P644" s="187">
        <v>0</v>
      </c>
      <c r="Q644" s="185">
        <v>91001</v>
      </c>
      <c r="R644" s="185" t="s">
        <v>2854</v>
      </c>
      <c r="S644" s="188">
        <v>38478</v>
      </c>
      <c r="T644" s="185">
        <v>7168</v>
      </c>
      <c r="U644" s="185"/>
      <c r="V644" s="191">
        <v>20838471</v>
      </c>
      <c r="W644" s="191">
        <v>105795675</v>
      </c>
      <c r="X644" s="195">
        <v>44347</v>
      </c>
      <c r="Y644" s="188" t="s">
        <v>7732</v>
      </c>
      <c r="Z644" s="187" t="s">
        <v>7733</v>
      </c>
      <c r="AA644" s="187" t="s">
        <v>7814</v>
      </c>
      <c r="AB644" s="11"/>
    </row>
    <row r="645" spans="1:28" ht="24.75" customHeight="1" x14ac:dyDescent="0.2">
      <c r="A645" s="183" t="s">
        <v>2849</v>
      </c>
      <c r="B645" s="184">
        <v>692651006</v>
      </c>
      <c r="C645" s="185" t="s">
        <v>2833</v>
      </c>
      <c r="D645" s="185" t="s">
        <v>2850</v>
      </c>
      <c r="E645" s="185" t="s">
        <v>27</v>
      </c>
      <c r="F645" s="185" t="s">
        <v>2851</v>
      </c>
      <c r="G645" s="185" t="s">
        <v>29</v>
      </c>
      <c r="H645" s="185">
        <v>0</v>
      </c>
      <c r="I645" s="185">
        <v>0</v>
      </c>
      <c r="J645" s="185" t="s">
        <v>2852</v>
      </c>
      <c r="K645" s="185" t="s">
        <v>2853</v>
      </c>
      <c r="L645" s="185" t="s">
        <v>611</v>
      </c>
      <c r="M645" s="185">
        <v>0</v>
      </c>
      <c r="N645" s="186">
        <v>0</v>
      </c>
      <c r="O645" s="185">
        <v>0</v>
      </c>
      <c r="P645" s="187">
        <v>0</v>
      </c>
      <c r="Q645" s="185">
        <v>91001</v>
      </c>
      <c r="R645" s="185" t="s">
        <v>2854</v>
      </c>
      <c r="S645" s="188">
        <v>38488</v>
      </c>
      <c r="T645" s="185">
        <v>7169</v>
      </c>
      <c r="U645" s="185"/>
      <c r="V645" s="191">
        <v>9157888</v>
      </c>
      <c r="W645" s="191">
        <v>36897152</v>
      </c>
      <c r="X645" s="195">
        <v>44347</v>
      </c>
      <c r="Y645" s="188" t="s">
        <v>7732</v>
      </c>
      <c r="Z645" s="187" t="s">
        <v>7733</v>
      </c>
      <c r="AA645" s="187" t="s">
        <v>184</v>
      </c>
      <c r="AB645" s="11"/>
    </row>
    <row r="646" spans="1:28" ht="24.75" customHeight="1" x14ac:dyDescent="0.2">
      <c r="A646" s="183" t="s">
        <v>8760</v>
      </c>
      <c r="B646" s="184">
        <v>690733005</v>
      </c>
      <c r="C646" s="185" t="s">
        <v>2833</v>
      </c>
      <c r="D646" s="185" t="s">
        <v>2850</v>
      </c>
      <c r="E646" s="185" t="s">
        <v>27</v>
      </c>
      <c r="F646" s="185" t="s">
        <v>2851</v>
      </c>
      <c r="G646" s="185" t="s">
        <v>29</v>
      </c>
      <c r="H646" s="185">
        <v>0</v>
      </c>
      <c r="I646" s="185">
        <v>0</v>
      </c>
      <c r="J646" s="185" t="s">
        <v>3462</v>
      </c>
      <c r="K646" s="185" t="s">
        <v>3464</v>
      </c>
      <c r="L646" s="185" t="s">
        <v>49</v>
      </c>
      <c r="M646" s="185" t="s">
        <v>3466</v>
      </c>
      <c r="N646" s="186" t="s">
        <v>3465</v>
      </c>
      <c r="O646" s="185" t="s">
        <v>3463</v>
      </c>
      <c r="P646" s="187">
        <v>0</v>
      </c>
      <c r="Q646" s="185">
        <v>91001</v>
      </c>
      <c r="R646" s="185" t="s">
        <v>2854</v>
      </c>
      <c r="S646" s="188">
        <v>38509</v>
      </c>
      <c r="T646" s="185">
        <v>7172</v>
      </c>
      <c r="U646" s="185"/>
      <c r="V646" s="191">
        <v>3577300</v>
      </c>
      <c r="W646" s="191">
        <v>14412950</v>
      </c>
      <c r="X646" s="195">
        <v>44347</v>
      </c>
      <c r="Y646" s="188" t="s">
        <v>7732</v>
      </c>
      <c r="Z646" s="187" t="s">
        <v>7733</v>
      </c>
      <c r="AA646" s="187" t="s">
        <v>8480</v>
      </c>
      <c r="AB646" s="11"/>
    </row>
    <row r="647" spans="1:28" ht="24.75" customHeight="1" x14ac:dyDescent="0.2">
      <c r="A647" s="183" t="s">
        <v>1311</v>
      </c>
      <c r="B647" s="184">
        <v>653686706</v>
      </c>
      <c r="C647" s="185" t="s">
        <v>52</v>
      </c>
      <c r="D647" s="185" t="s">
        <v>1312</v>
      </c>
      <c r="E647" s="185" t="s">
        <v>7465</v>
      </c>
      <c r="F647" s="185" t="s">
        <v>1313</v>
      </c>
      <c r="G647" s="185" t="s">
        <v>7466</v>
      </c>
      <c r="H647" s="185" t="s">
        <v>1314</v>
      </c>
      <c r="I647" s="185" t="s">
        <v>6537</v>
      </c>
      <c r="J647" s="185" t="s">
        <v>6538</v>
      </c>
      <c r="K647" s="185" t="s">
        <v>1315</v>
      </c>
      <c r="L647" s="185" t="s">
        <v>6110</v>
      </c>
      <c r="M647" s="185" t="s">
        <v>1317</v>
      </c>
      <c r="N647" s="186" t="s">
        <v>1318</v>
      </c>
      <c r="O647" s="185" t="s">
        <v>1319</v>
      </c>
      <c r="P647" s="187">
        <v>0</v>
      </c>
      <c r="Q647" s="185" t="s">
        <v>47</v>
      </c>
      <c r="R647" s="185" t="s">
        <v>7454</v>
      </c>
      <c r="S647" s="188">
        <v>38523</v>
      </c>
      <c r="T647" s="185">
        <v>7173</v>
      </c>
      <c r="U647" s="185"/>
      <c r="V647" s="191">
        <v>8999280</v>
      </c>
      <c r="W647" s="191">
        <v>40962239</v>
      </c>
      <c r="X647" s="195">
        <v>44347</v>
      </c>
      <c r="Y647" s="188" t="s">
        <v>7732</v>
      </c>
      <c r="Z647" s="187" t="s">
        <v>7733</v>
      </c>
      <c r="AA647" s="187" t="s">
        <v>7767</v>
      </c>
      <c r="AB647" s="11"/>
    </row>
    <row r="648" spans="1:28" ht="24.75" customHeight="1" x14ac:dyDescent="0.2">
      <c r="A648" s="183" t="s">
        <v>3231</v>
      </c>
      <c r="B648" s="184">
        <v>691912000</v>
      </c>
      <c r="C648" s="185" t="s">
        <v>2833</v>
      </c>
      <c r="D648" s="185" t="s">
        <v>2850</v>
      </c>
      <c r="E648" s="185" t="s">
        <v>27</v>
      </c>
      <c r="F648" s="185" t="s">
        <v>2851</v>
      </c>
      <c r="G648" s="185" t="s">
        <v>29</v>
      </c>
      <c r="H648" s="185">
        <v>0</v>
      </c>
      <c r="I648" s="185">
        <v>0</v>
      </c>
      <c r="J648" s="185" t="s">
        <v>3232</v>
      </c>
      <c r="K648" s="185" t="s">
        <v>3233</v>
      </c>
      <c r="L648" s="185" t="s">
        <v>50</v>
      </c>
      <c r="M648" s="185" t="s">
        <v>3235</v>
      </c>
      <c r="N648" s="186" t="s">
        <v>3234</v>
      </c>
      <c r="O648" s="185">
        <v>0</v>
      </c>
      <c r="P648" s="187">
        <v>0</v>
      </c>
      <c r="Q648" s="185">
        <v>91001</v>
      </c>
      <c r="R648" s="185" t="s">
        <v>2911</v>
      </c>
      <c r="S648" s="188">
        <v>38518</v>
      </c>
      <c r="T648" s="185">
        <v>7174</v>
      </c>
      <c r="U648" s="185"/>
      <c r="V648" s="191">
        <v>6361870</v>
      </c>
      <c r="W648" s="191">
        <v>25631989</v>
      </c>
      <c r="X648" s="195">
        <v>44347</v>
      </c>
      <c r="Y648" s="188" t="s">
        <v>7732</v>
      </c>
      <c r="Z648" s="187" t="s">
        <v>7733</v>
      </c>
      <c r="AA648" s="187" t="s">
        <v>7911</v>
      </c>
      <c r="AB648" s="11"/>
    </row>
    <row r="649" spans="1:28" ht="24.75" customHeight="1" x14ac:dyDescent="0.2">
      <c r="A649" s="183" t="s">
        <v>3550</v>
      </c>
      <c r="B649" s="184">
        <v>690407000</v>
      </c>
      <c r="C649" s="185" t="s">
        <v>2833</v>
      </c>
      <c r="D649" s="185" t="s">
        <v>2850</v>
      </c>
      <c r="E649" s="185" t="s">
        <v>27</v>
      </c>
      <c r="F649" s="185" t="s">
        <v>2851</v>
      </c>
      <c r="G649" s="185" t="s">
        <v>29</v>
      </c>
      <c r="H649" s="185">
        <v>0</v>
      </c>
      <c r="I649" s="185">
        <v>0</v>
      </c>
      <c r="J649" s="185" t="s">
        <v>3551</v>
      </c>
      <c r="K649" s="185" t="s">
        <v>3552</v>
      </c>
      <c r="L649" s="185" t="s">
        <v>6108</v>
      </c>
      <c r="M649" s="185" t="s">
        <v>3553</v>
      </c>
      <c r="N649" s="186" t="s">
        <v>6349</v>
      </c>
      <c r="O649" s="185" t="s">
        <v>6350</v>
      </c>
      <c r="P649" s="187">
        <v>0</v>
      </c>
      <c r="Q649" s="185">
        <v>91001</v>
      </c>
      <c r="R649" s="185" t="s">
        <v>6037</v>
      </c>
      <c r="S649" s="188">
        <v>38526</v>
      </c>
      <c r="T649" s="185">
        <v>7175</v>
      </c>
      <c r="U649" s="185"/>
      <c r="V649" s="191">
        <v>6851245</v>
      </c>
      <c r="W649" s="191">
        <v>27603682</v>
      </c>
      <c r="X649" s="195">
        <v>44347</v>
      </c>
      <c r="Y649" s="188" t="s">
        <v>7732</v>
      </c>
      <c r="Z649" s="187" t="s">
        <v>7733</v>
      </c>
      <c r="AA649" s="187" t="s">
        <v>7809</v>
      </c>
      <c r="AB649" s="11"/>
    </row>
    <row r="650" spans="1:28" ht="24.75" customHeight="1" x14ac:dyDescent="0.2">
      <c r="A650" s="183" t="s">
        <v>3454</v>
      </c>
      <c r="B650" s="184">
        <v>690709007</v>
      </c>
      <c r="C650" s="185" t="s">
        <v>2833</v>
      </c>
      <c r="D650" s="185" t="s">
        <v>2850</v>
      </c>
      <c r="E650" s="185" t="s">
        <v>27</v>
      </c>
      <c r="F650" s="185" t="s">
        <v>2851</v>
      </c>
      <c r="G650" s="185" t="s">
        <v>29</v>
      </c>
      <c r="H650" s="185">
        <v>0</v>
      </c>
      <c r="I650" s="185">
        <v>0</v>
      </c>
      <c r="J650" s="185" t="s">
        <v>3455</v>
      </c>
      <c r="K650" s="185" t="s">
        <v>3456</v>
      </c>
      <c r="L650" s="185" t="s">
        <v>49</v>
      </c>
      <c r="M650" s="185" t="s">
        <v>3458</v>
      </c>
      <c r="N650" s="186" t="s">
        <v>3457</v>
      </c>
      <c r="O650" s="185">
        <v>0</v>
      </c>
      <c r="P650" s="187">
        <v>0</v>
      </c>
      <c r="Q650" s="185">
        <v>91001</v>
      </c>
      <c r="R650" s="185" t="s">
        <v>2884</v>
      </c>
      <c r="S650" s="188">
        <v>38531</v>
      </c>
      <c r="T650" s="185">
        <v>7176</v>
      </c>
      <c r="U650" s="185"/>
      <c r="V650" s="191">
        <v>17314132</v>
      </c>
      <c r="W650" s="191">
        <v>49435298</v>
      </c>
      <c r="X650" s="195">
        <v>44347</v>
      </c>
      <c r="Y650" s="188" t="s">
        <v>7732</v>
      </c>
      <c r="Z650" s="187" t="s">
        <v>7733</v>
      </c>
      <c r="AA650" s="187" t="s">
        <v>7774</v>
      </c>
      <c r="AB650" s="11"/>
    </row>
    <row r="651" spans="1:28" ht="24.75" customHeight="1" x14ac:dyDescent="0.2">
      <c r="A651" s="183" t="s">
        <v>4048</v>
      </c>
      <c r="B651" s="184">
        <v>690305003</v>
      </c>
      <c r="C651" s="185" t="s">
        <v>2833</v>
      </c>
      <c r="D651" s="185" t="s">
        <v>2850</v>
      </c>
      <c r="E651" s="185" t="s">
        <v>27</v>
      </c>
      <c r="F651" s="185" t="s">
        <v>2851</v>
      </c>
      <c r="G651" s="185" t="s">
        <v>29</v>
      </c>
      <c r="H651" s="185">
        <v>0</v>
      </c>
      <c r="I651" s="185">
        <v>0</v>
      </c>
      <c r="J651" s="185" t="s">
        <v>8072</v>
      </c>
      <c r="K651" s="185" t="s">
        <v>4049</v>
      </c>
      <c r="L651" s="185" t="s">
        <v>6106</v>
      </c>
      <c r="M651" s="185" t="s">
        <v>61</v>
      </c>
      <c r="N651" s="186" t="s">
        <v>4050</v>
      </c>
      <c r="O651" s="185" t="s">
        <v>8073</v>
      </c>
      <c r="P651" s="187">
        <v>0</v>
      </c>
      <c r="Q651" s="185">
        <v>911001</v>
      </c>
      <c r="R651" s="185" t="s">
        <v>2911</v>
      </c>
      <c r="S651" s="188">
        <v>38532</v>
      </c>
      <c r="T651" s="185">
        <v>7177</v>
      </c>
      <c r="U651" s="185"/>
      <c r="V651" s="191">
        <v>20949392</v>
      </c>
      <c r="W651" s="191">
        <v>114084409</v>
      </c>
      <c r="X651" s="195">
        <v>44347</v>
      </c>
      <c r="Y651" s="188" t="s">
        <v>7732</v>
      </c>
      <c r="Z651" s="187" t="s">
        <v>7733</v>
      </c>
      <c r="AA651" s="187" t="s">
        <v>7759</v>
      </c>
      <c r="AB651" s="11"/>
    </row>
    <row r="652" spans="1:28" ht="24.75" customHeight="1" x14ac:dyDescent="0.2">
      <c r="A652" s="183" t="s">
        <v>3525</v>
      </c>
      <c r="B652" s="184">
        <v>691904008</v>
      </c>
      <c r="C652" s="185" t="s">
        <v>2833</v>
      </c>
      <c r="D652" s="185" t="s">
        <v>2850</v>
      </c>
      <c r="E652" s="185" t="s">
        <v>27</v>
      </c>
      <c r="F652" s="185" t="s">
        <v>2851</v>
      </c>
      <c r="G652" s="185" t="s">
        <v>29</v>
      </c>
      <c r="H652" s="185">
        <v>0</v>
      </c>
      <c r="I652" s="185">
        <v>0</v>
      </c>
      <c r="J652" s="185" t="s">
        <v>3526</v>
      </c>
      <c r="K652" s="185" t="s">
        <v>3528</v>
      </c>
      <c r="L652" s="185" t="s">
        <v>50</v>
      </c>
      <c r="M652" s="185" t="s">
        <v>3530</v>
      </c>
      <c r="N652" s="186" t="s">
        <v>3529</v>
      </c>
      <c r="O652" s="185" t="s">
        <v>3527</v>
      </c>
      <c r="P652" s="187">
        <v>0</v>
      </c>
      <c r="Q652" s="185">
        <v>91001</v>
      </c>
      <c r="R652" s="185" t="s">
        <v>2854</v>
      </c>
      <c r="S652" s="188">
        <v>38568</v>
      </c>
      <c r="T652" s="185">
        <v>7179</v>
      </c>
      <c r="U652" s="185"/>
      <c r="V652" s="191">
        <v>5056871</v>
      </c>
      <c r="W652" s="191">
        <v>20374145</v>
      </c>
      <c r="X652" s="195">
        <v>44347</v>
      </c>
      <c r="Y652" s="188" t="s">
        <v>7732</v>
      </c>
      <c r="Z652" s="187" t="s">
        <v>7733</v>
      </c>
      <c r="AA652" s="187" t="s">
        <v>7888</v>
      </c>
      <c r="AB652" s="11"/>
    </row>
    <row r="653" spans="1:28" ht="24.75" customHeight="1" x14ac:dyDescent="0.2">
      <c r="A653" s="183" t="s">
        <v>3931</v>
      </c>
      <c r="B653" s="184">
        <v>692525000</v>
      </c>
      <c r="C653" s="185" t="s">
        <v>2833</v>
      </c>
      <c r="D653" s="185" t="s">
        <v>2850</v>
      </c>
      <c r="E653" s="185" t="s">
        <v>27</v>
      </c>
      <c r="F653" s="185" t="s">
        <v>2851</v>
      </c>
      <c r="G653" s="185" t="s">
        <v>3468</v>
      </c>
      <c r="H653" s="185">
        <v>0</v>
      </c>
      <c r="I653" s="185">
        <v>0</v>
      </c>
      <c r="J653" s="185" t="s">
        <v>3932</v>
      </c>
      <c r="K653" s="185" t="s">
        <v>3934</v>
      </c>
      <c r="L653" s="185" t="s">
        <v>6106</v>
      </c>
      <c r="M653" s="185" t="s">
        <v>3936</v>
      </c>
      <c r="N653" s="186" t="s">
        <v>3935</v>
      </c>
      <c r="O653" s="185" t="s">
        <v>3933</v>
      </c>
      <c r="P653" s="187">
        <v>0</v>
      </c>
      <c r="Q653" s="185">
        <v>91001</v>
      </c>
      <c r="R653" s="185" t="s">
        <v>3937</v>
      </c>
      <c r="S653" s="188">
        <v>38553</v>
      </c>
      <c r="T653" s="185">
        <v>7180</v>
      </c>
      <c r="U653" s="185"/>
      <c r="V653" s="191">
        <v>7646285</v>
      </c>
      <c r="W653" s="191">
        <v>40860446</v>
      </c>
      <c r="X653" s="195">
        <v>44347</v>
      </c>
      <c r="Y653" s="188" t="s">
        <v>7732</v>
      </c>
      <c r="Z653" s="187" t="s">
        <v>7733</v>
      </c>
      <c r="AA653" s="187" t="s">
        <v>7735</v>
      </c>
      <c r="AB653" s="11"/>
    </row>
    <row r="654" spans="1:28" ht="24.75" customHeight="1" x14ac:dyDescent="0.2">
      <c r="A654" s="183" t="s">
        <v>3042</v>
      </c>
      <c r="B654" s="184">
        <v>692402006</v>
      </c>
      <c r="C654" s="185" t="s">
        <v>2833</v>
      </c>
      <c r="D654" s="185" t="s">
        <v>2850</v>
      </c>
      <c r="E654" s="185" t="s">
        <v>27</v>
      </c>
      <c r="F654" s="185" t="s">
        <v>2851</v>
      </c>
      <c r="G654" s="185" t="s">
        <v>29</v>
      </c>
      <c r="H654" s="185">
        <v>0</v>
      </c>
      <c r="I654" s="185">
        <v>0</v>
      </c>
      <c r="J654" s="185" t="s">
        <v>3043</v>
      </c>
      <c r="K654" s="185" t="s">
        <v>3044</v>
      </c>
      <c r="L654" s="185" t="s">
        <v>883</v>
      </c>
      <c r="M654" s="185" t="s">
        <v>3045</v>
      </c>
      <c r="N654" s="186">
        <v>0</v>
      </c>
      <c r="O654" s="185">
        <v>0</v>
      </c>
      <c r="P654" s="187">
        <v>0</v>
      </c>
      <c r="Q654" s="185">
        <v>91001</v>
      </c>
      <c r="R654" s="185" t="s">
        <v>2866</v>
      </c>
      <c r="S654" s="188">
        <v>38572</v>
      </c>
      <c r="T654" s="185">
        <v>7181</v>
      </c>
      <c r="U654" s="185"/>
      <c r="V654" s="191">
        <v>10531572</v>
      </c>
      <c r="W654" s="191">
        <v>21215864</v>
      </c>
      <c r="X654" s="195">
        <v>44347</v>
      </c>
      <c r="Y654" s="188" t="s">
        <v>7732</v>
      </c>
      <c r="Z654" s="187" t="s">
        <v>7733</v>
      </c>
      <c r="AA654" s="187" t="s">
        <v>7912</v>
      </c>
      <c r="AB654" s="11"/>
    </row>
    <row r="655" spans="1:28" ht="24.75" customHeight="1" x14ac:dyDescent="0.2">
      <c r="A655" s="183" t="s">
        <v>2876</v>
      </c>
      <c r="B655" s="184">
        <v>691801004</v>
      </c>
      <c r="C655" s="185" t="s">
        <v>2833</v>
      </c>
      <c r="D655" s="185" t="s">
        <v>2850</v>
      </c>
      <c r="E655" s="185" t="s">
        <v>27</v>
      </c>
      <c r="F655" s="185" t="s">
        <v>2851</v>
      </c>
      <c r="G655" s="185" t="s">
        <v>29</v>
      </c>
      <c r="H655" s="185">
        <v>0</v>
      </c>
      <c r="I655" s="185">
        <v>0</v>
      </c>
      <c r="J655" s="185" t="s">
        <v>2877</v>
      </c>
      <c r="K655" s="185" t="s">
        <v>2878</v>
      </c>
      <c r="L655" s="185" t="s">
        <v>50</v>
      </c>
      <c r="M655" s="185" t="s">
        <v>2879</v>
      </c>
      <c r="N655" s="186" t="s">
        <v>6308</v>
      </c>
      <c r="O655" s="185" t="s">
        <v>6309</v>
      </c>
      <c r="P655" s="187">
        <v>0</v>
      </c>
      <c r="Q655" s="185">
        <v>91001</v>
      </c>
      <c r="R655" s="185" t="s">
        <v>2880</v>
      </c>
      <c r="S655" s="188">
        <v>38568</v>
      </c>
      <c r="T655" s="185">
        <v>7184</v>
      </c>
      <c r="U655" s="185"/>
      <c r="V655" s="191">
        <v>22696726</v>
      </c>
      <c r="W655" s="191">
        <v>90039535</v>
      </c>
      <c r="X655" s="195">
        <v>44347</v>
      </c>
      <c r="Y655" s="188" t="s">
        <v>7732</v>
      </c>
      <c r="Z655" s="187" t="s">
        <v>7733</v>
      </c>
      <c r="AA655" s="187" t="s">
        <v>227</v>
      </c>
      <c r="AB655" s="11"/>
    </row>
    <row r="656" spans="1:28" ht="24.75" customHeight="1" x14ac:dyDescent="0.2">
      <c r="A656" s="183" t="s">
        <v>6038</v>
      </c>
      <c r="B656" s="184">
        <v>691501000</v>
      </c>
      <c r="C656" s="185" t="s">
        <v>2833</v>
      </c>
      <c r="D656" s="185" t="s">
        <v>626</v>
      </c>
      <c r="E656" s="185" t="s">
        <v>27</v>
      </c>
      <c r="F656" s="185" t="s">
        <v>2954</v>
      </c>
      <c r="G656" s="185" t="s">
        <v>29</v>
      </c>
      <c r="H656" s="185">
        <v>0</v>
      </c>
      <c r="I656" s="185">
        <v>0</v>
      </c>
      <c r="J656" s="185" t="s">
        <v>6039</v>
      </c>
      <c r="K656" s="185" t="s">
        <v>6238</v>
      </c>
      <c r="L656" s="185" t="s">
        <v>339</v>
      </c>
      <c r="M656" s="185" t="s">
        <v>4802</v>
      </c>
      <c r="N656" s="186" t="s">
        <v>6040</v>
      </c>
      <c r="O656" s="185" t="s">
        <v>6239</v>
      </c>
      <c r="P656" s="187">
        <v>0</v>
      </c>
      <c r="Q656" s="185">
        <v>91001</v>
      </c>
      <c r="R656" s="185" t="s">
        <v>6041</v>
      </c>
      <c r="S656" s="188">
        <v>38572</v>
      </c>
      <c r="T656" s="185">
        <v>7186</v>
      </c>
      <c r="U656" s="185"/>
      <c r="V656" s="191">
        <v>5056871</v>
      </c>
      <c r="W656" s="191">
        <v>20374145</v>
      </c>
      <c r="X656" s="195">
        <v>44347</v>
      </c>
      <c r="Y656" s="188" t="s">
        <v>7732</v>
      </c>
      <c r="Z656" s="187" t="s">
        <v>7733</v>
      </c>
      <c r="AA656" s="187" t="s">
        <v>7884</v>
      </c>
      <c r="AB656" s="11"/>
    </row>
    <row r="657" spans="1:28" ht="24.75" customHeight="1" x14ac:dyDescent="0.2">
      <c r="A657" s="183" t="s">
        <v>1677</v>
      </c>
      <c r="B657" s="184">
        <v>754634006</v>
      </c>
      <c r="C657" s="185" t="s">
        <v>1643</v>
      </c>
      <c r="D657" s="185" t="s">
        <v>1678</v>
      </c>
      <c r="E657" s="185" t="s">
        <v>7556</v>
      </c>
      <c r="F657" s="185" t="s">
        <v>1679</v>
      </c>
      <c r="G657" s="185" t="s">
        <v>7557</v>
      </c>
      <c r="H657" s="185" t="s">
        <v>1680</v>
      </c>
      <c r="I657" s="185" t="s">
        <v>1681</v>
      </c>
      <c r="J657" s="185" t="s">
        <v>7559</v>
      </c>
      <c r="K657" s="185" t="s">
        <v>6866</v>
      </c>
      <c r="L657" s="185" t="s">
        <v>6110</v>
      </c>
      <c r="M657" s="185" t="s">
        <v>1682</v>
      </c>
      <c r="N657" s="186" t="s">
        <v>6867</v>
      </c>
      <c r="O657" s="185" t="s">
        <v>6868</v>
      </c>
      <c r="P657" s="187">
        <v>0</v>
      </c>
      <c r="Q657" s="185">
        <v>93401</v>
      </c>
      <c r="R657" s="185" t="s">
        <v>7558</v>
      </c>
      <c r="S657" s="188">
        <v>38600</v>
      </c>
      <c r="T657" s="185">
        <v>7189</v>
      </c>
      <c r="U657" s="185" t="s">
        <v>8666</v>
      </c>
      <c r="V657" s="191">
        <v>42600012</v>
      </c>
      <c r="W657" s="191">
        <v>192933600</v>
      </c>
      <c r="X657" s="195">
        <v>44347</v>
      </c>
      <c r="Y657" s="188" t="s">
        <v>7732</v>
      </c>
      <c r="Z657" s="187" t="s">
        <v>7733</v>
      </c>
      <c r="AA657" s="187" t="s">
        <v>7846</v>
      </c>
      <c r="AB657" s="11"/>
    </row>
    <row r="658" spans="1:28" ht="24.75" customHeight="1" x14ac:dyDescent="0.2">
      <c r="A658" s="183" t="s">
        <v>1677</v>
      </c>
      <c r="B658" s="184">
        <v>754634006</v>
      </c>
      <c r="C658" s="185" t="s">
        <v>1643</v>
      </c>
      <c r="D658" s="185" t="s">
        <v>1678</v>
      </c>
      <c r="E658" s="185" t="s">
        <v>7556</v>
      </c>
      <c r="F658" s="185" t="s">
        <v>1679</v>
      </c>
      <c r="G658" s="185" t="s">
        <v>7557</v>
      </c>
      <c r="H658" s="185" t="s">
        <v>1680</v>
      </c>
      <c r="I658" s="185" t="s">
        <v>1681</v>
      </c>
      <c r="J658" s="185" t="s">
        <v>7559</v>
      </c>
      <c r="K658" s="185" t="s">
        <v>6866</v>
      </c>
      <c r="L658" s="185" t="s">
        <v>6110</v>
      </c>
      <c r="M658" s="185" t="s">
        <v>1682</v>
      </c>
      <c r="N658" s="186" t="s">
        <v>6867</v>
      </c>
      <c r="O658" s="185" t="s">
        <v>6868</v>
      </c>
      <c r="P658" s="187">
        <v>0</v>
      </c>
      <c r="Q658" s="185">
        <v>93401</v>
      </c>
      <c r="R658" s="185" t="s">
        <v>7558</v>
      </c>
      <c r="S658" s="188">
        <v>38600</v>
      </c>
      <c r="T658" s="185">
        <v>7189</v>
      </c>
      <c r="U658" s="185" t="s">
        <v>8666</v>
      </c>
      <c r="V658" s="191">
        <v>19307580</v>
      </c>
      <c r="W658" s="191">
        <v>90239695</v>
      </c>
      <c r="X658" s="195">
        <v>44347</v>
      </c>
      <c r="Y658" s="188" t="s">
        <v>7732</v>
      </c>
      <c r="Z658" s="187" t="s">
        <v>7733</v>
      </c>
      <c r="AA658" s="187" t="s">
        <v>7850</v>
      </c>
      <c r="AB658" s="11"/>
    </row>
    <row r="659" spans="1:28" ht="24.75" customHeight="1" x14ac:dyDescent="0.2">
      <c r="A659" s="183" t="s">
        <v>1677</v>
      </c>
      <c r="B659" s="184">
        <v>754634006</v>
      </c>
      <c r="C659" s="185" t="s">
        <v>1643</v>
      </c>
      <c r="D659" s="185" t="s">
        <v>1678</v>
      </c>
      <c r="E659" s="185" t="s">
        <v>7556</v>
      </c>
      <c r="F659" s="185" t="s">
        <v>1679</v>
      </c>
      <c r="G659" s="185" t="s">
        <v>7557</v>
      </c>
      <c r="H659" s="185" t="s">
        <v>1680</v>
      </c>
      <c r="I659" s="185" t="s">
        <v>1681</v>
      </c>
      <c r="J659" s="185" t="s">
        <v>7559</v>
      </c>
      <c r="K659" s="185" t="s">
        <v>6866</v>
      </c>
      <c r="L659" s="185" t="s">
        <v>6110</v>
      </c>
      <c r="M659" s="185" t="s">
        <v>1682</v>
      </c>
      <c r="N659" s="186" t="s">
        <v>6867</v>
      </c>
      <c r="O659" s="185" t="s">
        <v>6868</v>
      </c>
      <c r="P659" s="187">
        <v>0</v>
      </c>
      <c r="Q659" s="185">
        <v>93401</v>
      </c>
      <c r="R659" s="185" t="s">
        <v>7558</v>
      </c>
      <c r="S659" s="188">
        <v>38600</v>
      </c>
      <c r="T659" s="185">
        <v>7189</v>
      </c>
      <c r="U659" s="185" t="s">
        <v>8666</v>
      </c>
      <c r="V659" s="191">
        <v>18986412</v>
      </c>
      <c r="W659" s="191">
        <v>82539417</v>
      </c>
      <c r="X659" s="195">
        <v>44347</v>
      </c>
      <c r="Y659" s="188" t="s">
        <v>7732</v>
      </c>
      <c r="Z659" s="187" t="s">
        <v>7733</v>
      </c>
      <c r="AA659" s="187" t="s">
        <v>7852</v>
      </c>
      <c r="AB659" s="11"/>
    </row>
    <row r="660" spans="1:28" ht="24.75" customHeight="1" x14ac:dyDescent="0.2">
      <c r="A660" s="183" t="s">
        <v>4630</v>
      </c>
      <c r="B660" s="184" t="s">
        <v>7708</v>
      </c>
      <c r="C660" s="185" t="s">
        <v>4631</v>
      </c>
      <c r="D660" s="185" t="s">
        <v>4632</v>
      </c>
      <c r="E660" s="185" t="s">
        <v>7486</v>
      </c>
      <c r="F660" s="185" t="s">
        <v>4633</v>
      </c>
      <c r="G660" s="185" t="s">
        <v>7487</v>
      </c>
      <c r="H660" s="185" t="s">
        <v>4634</v>
      </c>
      <c r="I660" s="185" t="s">
        <v>7532</v>
      </c>
      <c r="J660" s="185" t="s">
        <v>7488</v>
      </c>
      <c r="K660" s="185" t="s">
        <v>4635</v>
      </c>
      <c r="L660" s="185" t="s">
        <v>6161</v>
      </c>
      <c r="M660" s="185" t="s">
        <v>874</v>
      </c>
      <c r="N660" s="186">
        <v>0</v>
      </c>
      <c r="O660" s="185">
        <v>0</v>
      </c>
      <c r="P660" s="187">
        <v>0</v>
      </c>
      <c r="Q660" s="185" t="s">
        <v>1209</v>
      </c>
      <c r="R660" s="185" t="s">
        <v>7493</v>
      </c>
      <c r="S660" s="188">
        <v>38607</v>
      </c>
      <c r="T660" s="185">
        <v>7190</v>
      </c>
      <c r="U660" s="185"/>
      <c r="V660" s="191">
        <v>35794793</v>
      </c>
      <c r="W660" s="191">
        <v>138461249</v>
      </c>
      <c r="X660" s="195">
        <v>44347</v>
      </c>
      <c r="Y660" s="188" t="s">
        <v>7732</v>
      </c>
      <c r="Z660" s="187" t="s">
        <v>7733</v>
      </c>
      <c r="AA660" s="187" t="s">
        <v>7811</v>
      </c>
      <c r="AB660" s="11"/>
    </row>
    <row r="661" spans="1:28" ht="24.75" customHeight="1" x14ac:dyDescent="0.2">
      <c r="A661" s="183" t="s">
        <v>3484</v>
      </c>
      <c r="B661" s="184">
        <v>690204002</v>
      </c>
      <c r="C661" s="185" t="s">
        <v>2833</v>
      </c>
      <c r="D661" s="185" t="s">
        <v>626</v>
      </c>
      <c r="E661" s="185" t="s">
        <v>27</v>
      </c>
      <c r="F661" s="185" t="s">
        <v>627</v>
      </c>
      <c r="G661" s="185" t="s">
        <v>29</v>
      </c>
      <c r="H661" s="185">
        <v>0</v>
      </c>
      <c r="I661" s="185">
        <v>0</v>
      </c>
      <c r="J661" s="185" t="s">
        <v>3485</v>
      </c>
      <c r="K661" s="185" t="s">
        <v>3487</v>
      </c>
      <c r="L661" s="185" t="s">
        <v>6106</v>
      </c>
      <c r="M661" s="185" t="s">
        <v>3489</v>
      </c>
      <c r="N661" s="186" t="s">
        <v>3488</v>
      </c>
      <c r="O661" s="185" t="s">
        <v>3486</v>
      </c>
      <c r="P661" s="187">
        <v>0</v>
      </c>
      <c r="Q661" s="185">
        <v>91001</v>
      </c>
      <c r="R661" s="185" t="s">
        <v>2884</v>
      </c>
      <c r="S661" s="188">
        <v>38618</v>
      </c>
      <c r="T661" s="185">
        <v>7194</v>
      </c>
      <c r="U661" s="185"/>
      <c r="V661" s="191">
        <v>9235123</v>
      </c>
      <c r="W661" s="191">
        <v>56684104</v>
      </c>
      <c r="X661" s="195">
        <v>44347</v>
      </c>
      <c r="Y661" s="188" t="s">
        <v>7732</v>
      </c>
      <c r="Z661" s="187" t="s">
        <v>7733</v>
      </c>
      <c r="AA661" s="187" t="s">
        <v>7913</v>
      </c>
      <c r="AB661" s="11"/>
    </row>
    <row r="662" spans="1:28" ht="24.75" customHeight="1" x14ac:dyDescent="0.2">
      <c r="A662" s="183" t="s">
        <v>3576</v>
      </c>
      <c r="B662" s="184">
        <v>690726009</v>
      </c>
      <c r="C662" s="185" t="s">
        <v>2833</v>
      </c>
      <c r="D662" s="185" t="s">
        <v>2850</v>
      </c>
      <c r="E662" s="185" t="s">
        <v>27</v>
      </c>
      <c r="F662" s="185" t="s">
        <v>2851</v>
      </c>
      <c r="G662" s="185" t="s">
        <v>29</v>
      </c>
      <c r="H662" s="185">
        <v>0</v>
      </c>
      <c r="I662" s="185">
        <v>0</v>
      </c>
      <c r="J662" s="185" t="s">
        <v>3577</v>
      </c>
      <c r="K662" s="185" t="s">
        <v>3578</v>
      </c>
      <c r="L662" s="185" t="s">
        <v>49</v>
      </c>
      <c r="M662" s="185" t="s">
        <v>3579</v>
      </c>
      <c r="N662" s="186" t="s">
        <v>6354</v>
      </c>
      <c r="O662" s="185" t="s">
        <v>6355</v>
      </c>
      <c r="P662" s="187">
        <v>0</v>
      </c>
      <c r="Q662" s="185">
        <v>91001</v>
      </c>
      <c r="R662" s="185" t="s">
        <v>2927</v>
      </c>
      <c r="S662" s="188">
        <v>38624</v>
      </c>
      <c r="T662" s="185">
        <v>7195</v>
      </c>
      <c r="U662" s="185"/>
      <c r="V662" s="191">
        <v>19599780</v>
      </c>
      <c r="W662" s="191">
        <v>65184060</v>
      </c>
      <c r="X662" s="195">
        <v>44347</v>
      </c>
      <c r="Y662" s="188" t="s">
        <v>7732</v>
      </c>
      <c r="Z662" s="187" t="s">
        <v>7733</v>
      </c>
      <c r="AA662" s="187" t="s">
        <v>7800</v>
      </c>
      <c r="AB662" s="11"/>
    </row>
    <row r="663" spans="1:28" ht="24.75" customHeight="1" x14ac:dyDescent="0.2">
      <c r="A663" s="183" t="s">
        <v>3302</v>
      </c>
      <c r="B663" s="184">
        <v>690720000</v>
      </c>
      <c r="C663" s="185" t="s">
        <v>2833</v>
      </c>
      <c r="D663" s="185" t="s">
        <v>2850</v>
      </c>
      <c r="E663" s="185" t="s">
        <v>27</v>
      </c>
      <c r="F663" s="185" t="s">
        <v>2851</v>
      </c>
      <c r="G663" s="185" t="s">
        <v>29</v>
      </c>
      <c r="H663" s="185">
        <v>0</v>
      </c>
      <c r="I663" s="185">
        <v>0</v>
      </c>
      <c r="J663" s="185" t="s">
        <v>3303</v>
      </c>
      <c r="K663" s="185" t="s">
        <v>3304</v>
      </c>
      <c r="L663" s="185" t="s">
        <v>49</v>
      </c>
      <c r="M663" s="185" t="s">
        <v>3305</v>
      </c>
      <c r="N663" s="186" t="s">
        <v>6265</v>
      </c>
      <c r="O663" s="185" t="s">
        <v>6264</v>
      </c>
      <c r="P663" s="187">
        <v>0</v>
      </c>
      <c r="Q663" s="185">
        <v>91001</v>
      </c>
      <c r="R663" s="185" t="s">
        <v>2854</v>
      </c>
      <c r="S663" s="188">
        <v>38624</v>
      </c>
      <c r="T663" s="185">
        <v>7196</v>
      </c>
      <c r="U663" s="185"/>
      <c r="V663" s="191">
        <v>5008220</v>
      </c>
      <c r="W663" s="191">
        <v>20178130</v>
      </c>
      <c r="X663" s="195">
        <v>44347</v>
      </c>
      <c r="Y663" s="188" t="s">
        <v>7732</v>
      </c>
      <c r="Z663" s="187" t="s">
        <v>7733</v>
      </c>
      <c r="AA663" s="187" t="s">
        <v>7797</v>
      </c>
      <c r="AB663" s="11"/>
    </row>
    <row r="664" spans="1:28" ht="24.75" customHeight="1" x14ac:dyDescent="0.2">
      <c r="A664" s="183" t="s">
        <v>3857</v>
      </c>
      <c r="B664" s="184">
        <v>690414007</v>
      </c>
      <c r="C664" s="185" t="s">
        <v>2833</v>
      </c>
      <c r="D664" s="185" t="s">
        <v>2850</v>
      </c>
      <c r="E664" s="185" t="s">
        <v>27</v>
      </c>
      <c r="F664" s="185" t="s">
        <v>2851</v>
      </c>
      <c r="G664" s="185">
        <v>0</v>
      </c>
      <c r="H664" s="185">
        <v>0</v>
      </c>
      <c r="I664" s="185">
        <v>0</v>
      </c>
      <c r="J664" s="185" t="s">
        <v>3858</v>
      </c>
      <c r="K664" s="185" t="s">
        <v>3860</v>
      </c>
      <c r="L664" s="185" t="s">
        <v>6108</v>
      </c>
      <c r="M664" s="185" t="s">
        <v>3862</v>
      </c>
      <c r="N664" s="186" t="s">
        <v>3861</v>
      </c>
      <c r="O664" s="185" t="s">
        <v>3859</v>
      </c>
      <c r="P664" s="187">
        <v>0</v>
      </c>
      <c r="Q664" s="185">
        <v>91001</v>
      </c>
      <c r="R664" s="185" t="s">
        <v>2854</v>
      </c>
      <c r="S664" s="188">
        <v>38624</v>
      </c>
      <c r="T664" s="185">
        <v>7197</v>
      </c>
      <c r="U664" s="185"/>
      <c r="V664" s="191">
        <v>4730622</v>
      </c>
      <c r="W664" s="191">
        <v>19059687</v>
      </c>
      <c r="X664" s="195">
        <v>44347</v>
      </c>
      <c r="Y664" s="188" t="s">
        <v>7732</v>
      </c>
      <c r="Z664" s="187" t="s">
        <v>7733</v>
      </c>
      <c r="AA664" s="187" t="s">
        <v>7858</v>
      </c>
      <c r="AB664" s="11"/>
    </row>
    <row r="665" spans="1:28" ht="24.75" customHeight="1" x14ac:dyDescent="0.2">
      <c r="A665" s="183" t="s">
        <v>2897</v>
      </c>
      <c r="B665" s="184">
        <v>690725002</v>
      </c>
      <c r="C665" s="185" t="s">
        <v>2833</v>
      </c>
      <c r="D665" s="185" t="s">
        <v>2850</v>
      </c>
      <c r="E665" s="185" t="s">
        <v>27</v>
      </c>
      <c r="F665" s="185" t="s">
        <v>2851</v>
      </c>
      <c r="G665" s="185" t="s">
        <v>29</v>
      </c>
      <c r="H665" s="185">
        <v>0</v>
      </c>
      <c r="I665" s="185">
        <v>0</v>
      </c>
      <c r="J665" s="185" t="s">
        <v>2898</v>
      </c>
      <c r="K665" s="185" t="s">
        <v>2899</v>
      </c>
      <c r="L665" s="185" t="s">
        <v>49</v>
      </c>
      <c r="M665" s="185" t="s">
        <v>2901</v>
      </c>
      <c r="N665" s="186" t="s">
        <v>2900</v>
      </c>
      <c r="O665" s="185">
        <v>0</v>
      </c>
      <c r="P665" s="187">
        <v>0</v>
      </c>
      <c r="Q665" s="185">
        <v>91001</v>
      </c>
      <c r="R665" s="185" t="s">
        <v>2866</v>
      </c>
      <c r="S665" s="188">
        <v>38624</v>
      </c>
      <c r="T665" s="185">
        <v>7198</v>
      </c>
      <c r="U665" s="185"/>
      <c r="V665" s="191">
        <v>4292760</v>
      </c>
      <c r="W665" s="191">
        <v>21463800</v>
      </c>
      <c r="X665" s="195">
        <v>44347</v>
      </c>
      <c r="Y665" s="188" t="s">
        <v>7732</v>
      </c>
      <c r="Z665" s="187" t="s">
        <v>7733</v>
      </c>
      <c r="AA665" s="187" t="s">
        <v>7748</v>
      </c>
      <c r="AB665" s="11"/>
    </row>
    <row r="666" spans="1:28" ht="24.75" customHeight="1" x14ac:dyDescent="0.2">
      <c r="A666" s="183" t="s">
        <v>3168</v>
      </c>
      <c r="B666" s="184">
        <v>692553004</v>
      </c>
      <c r="C666" s="185" t="s">
        <v>2833</v>
      </c>
      <c r="D666" s="185" t="s">
        <v>2850</v>
      </c>
      <c r="E666" s="185" t="s">
        <v>27</v>
      </c>
      <c r="F666" s="185" t="s">
        <v>2851</v>
      </c>
      <c r="G666" s="185" t="s">
        <v>29</v>
      </c>
      <c r="H666" s="185">
        <v>0</v>
      </c>
      <c r="I666" s="185">
        <v>0</v>
      </c>
      <c r="J666" s="185" t="s">
        <v>3169</v>
      </c>
      <c r="K666" s="185" t="s">
        <v>3170</v>
      </c>
      <c r="L666" s="185" t="s">
        <v>49</v>
      </c>
      <c r="M666" s="185" t="s">
        <v>3172</v>
      </c>
      <c r="N666" s="186" t="s">
        <v>3171</v>
      </c>
      <c r="O666" s="185">
        <v>0</v>
      </c>
      <c r="P666" s="187">
        <v>0</v>
      </c>
      <c r="Q666" s="185">
        <v>91001</v>
      </c>
      <c r="R666" s="185" t="s">
        <v>2854</v>
      </c>
      <c r="S666" s="188">
        <v>38624</v>
      </c>
      <c r="T666" s="185">
        <v>7200</v>
      </c>
      <c r="U666" s="185"/>
      <c r="V666" s="191">
        <v>9730256</v>
      </c>
      <c r="W666" s="191">
        <v>48651280</v>
      </c>
      <c r="X666" s="195">
        <v>44347</v>
      </c>
      <c r="Y666" s="188" t="s">
        <v>7732</v>
      </c>
      <c r="Z666" s="187" t="s">
        <v>7733</v>
      </c>
      <c r="AA666" s="187" t="s">
        <v>7802</v>
      </c>
      <c r="AB666" s="11"/>
    </row>
    <row r="667" spans="1:28" ht="24.75" customHeight="1" x14ac:dyDescent="0.2">
      <c r="A667" s="183" t="s">
        <v>3734</v>
      </c>
      <c r="B667" s="184">
        <v>692105001</v>
      </c>
      <c r="C667" s="185" t="s">
        <v>2833</v>
      </c>
      <c r="D667" s="185" t="s">
        <v>2850</v>
      </c>
      <c r="E667" s="185" t="s">
        <v>27</v>
      </c>
      <c r="F667" s="185" t="s">
        <v>2851</v>
      </c>
      <c r="G667" s="185" t="s">
        <v>29</v>
      </c>
      <c r="H667" s="185">
        <v>0</v>
      </c>
      <c r="I667" s="185">
        <v>0</v>
      </c>
      <c r="J667" s="185" t="s">
        <v>8648</v>
      </c>
      <c r="K667" s="185" t="s">
        <v>3735</v>
      </c>
      <c r="L667" s="185" t="s">
        <v>6105</v>
      </c>
      <c r="M667" s="185" t="s">
        <v>3736</v>
      </c>
      <c r="N667" s="186" t="s">
        <v>6336</v>
      </c>
      <c r="O667" s="185" t="s">
        <v>6335</v>
      </c>
      <c r="P667" s="187">
        <v>0</v>
      </c>
      <c r="Q667" s="185">
        <v>91001</v>
      </c>
      <c r="R667" s="185" t="s">
        <v>2854</v>
      </c>
      <c r="S667" s="188">
        <v>38624</v>
      </c>
      <c r="T667" s="185">
        <v>7201</v>
      </c>
      <c r="U667" s="185"/>
      <c r="V667" s="191">
        <v>5709371</v>
      </c>
      <c r="W667" s="191">
        <v>28546855</v>
      </c>
      <c r="X667" s="195">
        <v>44347</v>
      </c>
      <c r="Y667" s="188" t="s">
        <v>7732</v>
      </c>
      <c r="Z667" s="187" t="s">
        <v>7733</v>
      </c>
      <c r="AA667" s="187" t="s">
        <v>7914</v>
      </c>
      <c r="AB667" s="11"/>
    </row>
    <row r="668" spans="1:28" ht="24.75" customHeight="1" x14ac:dyDescent="0.2">
      <c r="A668" s="183" t="s">
        <v>2939</v>
      </c>
      <c r="B668" s="184">
        <v>690728001</v>
      </c>
      <c r="C668" s="185" t="s">
        <v>2833</v>
      </c>
      <c r="D668" s="185" t="s">
        <v>2850</v>
      </c>
      <c r="E668" s="185" t="s">
        <v>27</v>
      </c>
      <c r="F668" s="185" t="s">
        <v>2851</v>
      </c>
      <c r="G668" s="185" t="s">
        <v>29</v>
      </c>
      <c r="H668" s="185">
        <v>0</v>
      </c>
      <c r="I668" s="185">
        <v>0</v>
      </c>
      <c r="J668" s="185" t="s">
        <v>2940</v>
      </c>
      <c r="K668" s="185" t="s">
        <v>2941</v>
      </c>
      <c r="L668" s="185" t="s">
        <v>49</v>
      </c>
      <c r="M668" s="185" t="s">
        <v>2943</v>
      </c>
      <c r="N668" s="186" t="s">
        <v>2942</v>
      </c>
      <c r="O668" s="185">
        <v>0</v>
      </c>
      <c r="P668" s="187">
        <v>0</v>
      </c>
      <c r="Q668" s="185">
        <v>91001</v>
      </c>
      <c r="R668" s="185" t="s">
        <v>2854</v>
      </c>
      <c r="S668" s="188">
        <v>38624</v>
      </c>
      <c r="T668" s="185">
        <v>7202</v>
      </c>
      <c r="U668" s="185"/>
      <c r="V668" s="191">
        <v>5008220</v>
      </c>
      <c r="W668" s="191">
        <v>20178130</v>
      </c>
      <c r="X668" s="195">
        <v>44347</v>
      </c>
      <c r="Y668" s="188" t="s">
        <v>7732</v>
      </c>
      <c r="Z668" s="187" t="s">
        <v>7733</v>
      </c>
      <c r="AA668" s="187" t="s">
        <v>7825</v>
      </c>
      <c r="AB668" s="11"/>
    </row>
    <row r="669" spans="1:28" ht="24.75" customHeight="1" x14ac:dyDescent="0.2">
      <c r="A669" s="183" t="s">
        <v>3917</v>
      </c>
      <c r="B669" s="184">
        <v>690708000</v>
      </c>
      <c r="C669" s="185" t="s">
        <v>2833</v>
      </c>
      <c r="D669" s="185" t="s">
        <v>2861</v>
      </c>
      <c r="E669" s="185" t="s">
        <v>1685</v>
      </c>
      <c r="F669" s="185" t="s">
        <v>3604</v>
      </c>
      <c r="G669" s="185" t="s">
        <v>29</v>
      </c>
      <c r="H669" s="185">
        <v>0</v>
      </c>
      <c r="I669" s="185">
        <v>0</v>
      </c>
      <c r="J669" s="185" t="s">
        <v>3918</v>
      </c>
      <c r="K669" s="185" t="s">
        <v>3919</v>
      </c>
      <c r="L669" s="185" t="s">
        <v>49</v>
      </c>
      <c r="M669" s="185" t="s">
        <v>3920</v>
      </c>
      <c r="N669" s="186" t="s">
        <v>6320</v>
      </c>
      <c r="O669" s="185" t="s">
        <v>6321</v>
      </c>
      <c r="P669" s="187">
        <v>0</v>
      </c>
      <c r="Q669" s="185">
        <v>91001</v>
      </c>
      <c r="R669" s="185" t="s">
        <v>2884</v>
      </c>
      <c r="S669" s="188">
        <v>38628</v>
      </c>
      <c r="T669" s="185">
        <v>7203</v>
      </c>
      <c r="U669" s="185"/>
      <c r="V669" s="191">
        <v>6439140</v>
      </c>
      <c r="W669" s="191">
        <v>25964274</v>
      </c>
      <c r="X669" s="195">
        <v>44347</v>
      </c>
      <c r="Y669" s="188" t="s">
        <v>7732</v>
      </c>
      <c r="Z669" s="187" t="s">
        <v>7733</v>
      </c>
      <c r="AA669" s="187" t="s">
        <v>7853</v>
      </c>
      <c r="AB669" s="11"/>
    </row>
    <row r="670" spans="1:28" ht="24.75" customHeight="1" x14ac:dyDescent="0.2">
      <c r="A670" s="183" t="s">
        <v>3986</v>
      </c>
      <c r="B670" s="184">
        <v>690718006</v>
      </c>
      <c r="C670" s="185" t="s">
        <v>2833</v>
      </c>
      <c r="D670" s="185" t="s">
        <v>2850</v>
      </c>
      <c r="E670" s="185" t="s">
        <v>27</v>
      </c>
      <c r="F670" s="185" t="s">
        <v>2851</v>
      </c>
      <c r="G670" s="185" t="s">
        <v>29</v>
      </c>
      <c r="H670" s="185">
        <v>0</v>
      </c>
      <c r="I670" s="185">
        <v>0</v>
      </c>
      <c r="J670" s="185" t="s">
        <v>3987</v>
      </c>
      <c r="K670" s="185" t="s">
        <v>3988</v>
      </c>
      <c r="L670" s="185" t="s">
        <v>49</v>
      </c>
      <c r="M670" s="185" t="s">
        <v>1044</v>
      </c>
      <c r="N670" s="186" t="s">
        <v>6318</v>
      </c>
      <c r="O670" s="185" t="s">
        <v>6319</v>
      </c>
      <c r="P670" s="187">
        <v>0</v>
      </c>
      <c r="Q670" s="185">
        <v>91001</v>
      </c>
      <c r="R670" s="185" t="s">
        <v>2884</v>
      </c>
      <c r="S670" s="188">
        <v>38628</v>
      </c>
      <c r="T670" s="185">
        <v>7204</v>
      </c>
      <c r="U670" s="185"/>
      <c r="V670" s="191">
        <v>6439140</v>
      </c>
      <c r="W670" s="191">
        <v>32195700</v>
      </c>
      <c r="X670" s="195">
        <v>44347</v>
      </c>
      <c r="Y670" s="188" t="s">
        <v>7732</v>
      </c>
      <c r="Z670" s="187" t="s">
        <v>7733</v>
      </c>
      <c r="AA670" s="187" t="s">
        <v>7790</v>
      </c>
      <c r="AB670" s="11"/>
    </row>
    <row r="671" spans="1:28" ht="24.75" customHeight="1" x14ac:dyDescent="0.2">
      <c r="A671" s="183" t="s">
        <v>3909</v>
      </c>
      <c r="B671" s="184" t="s">
        <v>7700</v>
      </c>
      <c r="C671" s="185" t="s">
        <v>2833</v>
      </c>
      <c r="D671" s="185" t="s">
        <v>2850</v>
      </c>
      <c r="E671" s="185" t="s">
        <v>27</v>
      </c>
      <c r="F671" s="185" t="s">
        <v>2851</v>
      </c>
      <c r="G671" s="185" t="s">
        <v>29</v>
      </c>
      <c r="H671" s="185">
        <v>0</v>
      </c>
      <c r="I671" s="185">
        <v>0</v>
      </c>
      <c r="J671" s="185" t="s">
        <v>3910</v>
      </c>
      <c r="K671" s="185" t="s">
        <v>3911</v>
      </c>
      <c r="L671" s="185" t="s">
        <v>49</v>
      </c>
      <c r="M671" s="185" t="s">
        <v>2451</v>
      </c>
      <c r="N671" s="186">
        <v>226784305</v>
      </c>
      <c r="O671" s="185" t="s">
        <v>6208</v>
      </c>
      <c r="P671" s="187">
        <v>0</v>
      </c>
      <c r="Q671" s="185">
        <v>91001</v>
      </c>
      <c r="R671" s="185" t="s">
        <v>3245</v>
      </c>
      <c r="S671" s="188">
        <v>38628</v>
      </c>
      <c r="T671" s="185">
        <v>7205</v>
      </c>
      <c r="U671" s="185"/>
      <c r="V671" s="191">
        <v>2861840</v>
      </c>
      <c r="W671" s="191">
        <v>14309200</v>
      </c>
      <c r="X671" s="195">
        <v>44347</v>
      </c>
      <c r="Y671" s="188" t="s">
        <v>7732</v>
      </c>
      <c r="Z671" s="187" t="s">
        <v>7733</v>
      </c>
      <c r="AA671" s="187" t="s">
        <v>7860</v>
      </c>
      <c r="AB671" s="11"/>
    </row>
    <row r="672" spans="1:28" ht="24.75" customHeight="1" x14ac:dyDescent="0.2">
      <c r="A672" s="183" t="s">
        <v>3798</v>
      </c>
      <c r="B672" s="184">
        <v>692548000</v>
      </c>
      <c r="C672" s="185" t="s">
        <v>2833</v>
      </c>
      <c r="D672" s="185" t="s">
        <v>2861</v>
      </c>
      <c r="E672" s="185" t="s">
        <v>1685</v>
      </c>
      <c r="F672" s="185" t="s">
        <v>3614</v>
      </c>
      <c r="G672" s="185" t="s">
        <v>29</v>
      </c>
      <c r="H672" s="185">
        <v>0</v>
      </c>
      <c r="I672" s="185">
        <v>0</v>
      </c>
      <c r="J672" s="185" t="s">
        <v>6275</v>
      </c>
      <c r="K672" s="185" t="s">
        <v>3799</v>
      </c>
      <c r="L672" s="185" t="s">
        <v>49</v>
      </c>
      <c r="M672" s="185" t="s">
        <v>3800</v>
      </c>
      <c r="N672" s="186">
        <v>229457440</v>
      </c>
      <c r="O672" s="185" t="s">
        <v>6274</v>
      </c>
      <c r="P672" s="187">
        <v>0</v>
      </c>
      <c r="Q672" s="185">
        <v>91001</v>
      </c>
      <c r="R672" s="185" t="s">
        <v>2854</v>
      </c>
      <c r="S672" s="188">
        <v>38631</v>
      </c>
      <c r="T672" s="185">
        <v>7206</v>
      </c>
      <c r="U672" s="185"/>
      <c r="V672" s="191">
        <v>22382657</v>
      </c>
      <c r="W672" s="191">
        <v>95811690</v>
      </c>
      <c r="X672" s="195">
        <v>44347</v>
      </c>
      <c r="Y672" s="188" t="s">
        <v>7732</v>
      </c>
      <c r="Z672" s="187" t="s">
        <v>7733</v>
      </c>
      <c r="AA672" s="187" t="s">
        <v>7820</v>
      </c>
      <c r="AB672" s="11"/>
    </row>
    <row r="673" spans="1:28" ht="24.75" customHeight="1" x14ac:dyDescent="0.2">
      <c r="A673" s="183" t="s">
        <v>3890</v>
      </c>
      <c r="B673" s="184">
        <v>690506009</v>
      </c>
      <c r="C673" s="185" t="s">
        <v>2833</v>
      </c>
      <c r="D673" s="185" t="s">
        <v>2861</v>
      </c>
      <c r="E673" s="185" t="s">
        <v>1685</v>
      </c>
      <c r="F673" s="185" t="s">
        <v>3604</v>
      </c>
      <c r="G673" s="185" t="s">
        <v>29</v>
      </c>
      <c r="H673" s="185">
        <v>0</v>
      </c>
      <c r="I673" s="185">
        <v>0</v>
      </c>
      <c r="J673" s="185" t="s">
        <v>3891</v>
      </c>
      <c r="K673" s="185" t="s">
        <v>3893</v>
      </c>
      <c r="L673" s="185" t="s">
        <v>623</v>
      </c>
      <c r="M673" s="185" t="s">
        <v>1588</v>
      </c>
      <c r="N673" s="186" t="s">
        <v>3894</v>
      </c>
      <c r="O673" s="185" t="s">
        <v>3892</v>
      </c>
      <c r="P673" s="187">
        <v>0</v>
      </c>
      <c r="Q673" s="185">
        <v>91001</v>
      </c>
      <c r="R673" s="185" t="s">
        <v>613</v>
      </c>
      <c r="S673" s="188">
        <v>38631</v>
      </c>
      <c r="T673" s="185">
        <v>7207</v>
      </c>
      <c r="U673" s="185"/>
      <c r="V673" s="191">
        <v>12878280</v>
      </c>
      <c r="W673" s="191">
        <v>25943310</v>
      </c>
      <c r="X673" s="195">
        <v>44347</v>
      </c>
      <c r="Y673" s="188" t="s">
        <v>7732</v>
      </c>
      <c r="Z673" s="187" t="s">
        <v>7733</v>
      </c>
      <c r="AA673" s="187" t="s">
        <v>7740</v>
      </c>
      <c r="AB673" s="11"/>
    </row>
    <row r="674" spans="1:28" ht="24.75" customHeight="1" x14ac:dyDescent="0.2">
      <c r="A674" s="183" t="s">
        <v>3270</v>
      </c>
      <c r="B674" s="184">
        <v>692554000</v>
      </c>
      <c r="C674" s="185" t="s">
        <v>2833</v>
      </c>
      <c r="D674" s="185" t="s">
        <v>2850</v>
      </c>
      <c r="E674" s="185" t="s">
        <v>27</v>
      </c>
      <c r="F674" s="185" t="s">
        <v>2954</v>
      </c>
      <c r="G674" s="185" t="s">
        <v>29</v>
      </c>
      <c r="H674" s="185">
        <v>0</v>
      </c>
      <c r="I674" s="185">
        <v>0</v>
      </c>
      <c r="J674" s="185" t="s">
        <v>3271</v>
      </c>
      <c r="K674" s="185" t="s">
        <v>3272</v>
      </c>
      <c r="L674" s="185" t="s">
        <v>49</v>
      </c>
      <c r="M674" s="185" t="s">
        <v>1854</v>
      </c>
      <c r="N674" s="186" t="s">
        <v>3273</v>
      </c>
      <c r="O674" s="185" t="s">
        <v>6280</v>
      </c>
      <c r="P674" s="187">
        <v>0</v>
      </c>
      <c r="Q674" s="185">
        <v>91001</v>
      </c>
      <c r="R674" s="185" t="s">
        <v>3274</v>
      </c>
      <c r="S674" s="188">
        <v>38649</v>
      </c>
      <c r="T674" s="185">
        <v>7208</v>
      </c>
      <c r="U674" s="185"/>
      <c r="V674" s="191">
        <v>4006576</v>
      </c>
      <c r="W674" s="191">
        <v>16142504</v>
      </c>
      <c r="X674" s="195">
        <v>44347</v>
      </c>
      <c r="Y674" s="188" t="s">
        <v>7732</v>
      </c>
      <c r="Z674" s="187" t="s">
        <v>7733</v>
      </c>
      <c r="AA674" s="187" t="s">
        <v>7859</v>
      </c>
      <c r="AB674" s="11"/>
    </row>
    <row r="675" spans="1:28" ht="24.75" customHeight="1" x14ac:dyDescent="0.2">
      <c r="A675" s="183" t="s">
        <v>3669</v>
      </c>
      <c r="B675" s="184">
        <v>830175008</v>
      </c>
      <c r="C675" s="185" t="s">
        <v>2833</v>
      </c>
      <c r="D675" s="185" t="s">
        <v>626</v>
      </c>
      <c r="E675" s="185" t="s">
        <v>27</v>
      </c>
      <c r="F675" s="185" t="s">
        <v>627</v>
      </c>
      <c r="G675" s="185" t="s">
        <v>29</v>
      </c>
      <c r="H675" s="185">
        <v>0</v>
      </c>
      <c r="I675" s="185">
        <v>0</v>
      </c>
      <c r="J675" s="185" t="s">
        <v>3670</v>
      </c>
      <c r="K675" s="185" t="s">
        <v>3671</v>
      </c>
      <c r="L675" s="185" t="s">
        <v>611</v>
      </c>
      <c r="M675" s="185" t="s">
        <v>3254</v>
      </c>
      <c r="N675" s="186" t="s">
        <v>3672</v>
      </c>
      <c r="O675" s="185">
        <v>0</v>
      </c>
      <c r="P675" s="187">
        <v>0</v>
      </c>
      <c r="Q675" s="185">
        <v>91001</v>
      </c>
      <c r="R675" s="185" t="s">
        <v>2854</v>
      </c>
      <c r="S675" s="188">
        <v>38649</v>
      </c>
      <c r="T675" s="185">
        <v>7209</v>
      </c>
      <c r="U675" s="185"/>
      <c r="V675" s="191">
        <v>4945260</v>
      </c>
      <c r="W675" s="191">
        <v>19924464</v>
      </c>
      <c r="X675" s="195">
        <v>44347</v>
      </c>
      <c r="Y675" s="188" t="s">
        <v>7732</v>
      </c>
      <c r="Z675" s="187" t="s">
        <v>7733</v>
      </c>
      <c r="AA675" s="187" t="s">
        <v>7758</v>
      </c>
      <c r="AB675" s="11"/>
    </row>
    <row r="676" spans="1:28" ht="24.75" customHeight="1" x14ac:dyDescent="0.2">
      <c r="A676" s="183" t="s">
        <v>3928</v>
      </c>
      <c r="B676" s="184">
        <v>690731002</v>
      </c>
      <c r="C676" s="185" t="s">
        <v>2833</v>
      </c>
      <c r="D676" s="185" t="s">
        <v>626</v>
      </c>
      <c r="E676" s="185" t="s">
        <v>27</v>
      </c>
      <c r="F676" s="185" t="s">
        <v>627</v>
      </c>
      <c r="G676" s="185" t="s">
        <v>3468</v>
      </c>
      <c r="H676" s="185">
        <v>0</v>
      </c>
      <c r="I676" s="185">
        <v>0</v>
      </c>
      <c r="J676" s="185" t="s">
        <v>3930</v>
      </c>
      <c r="K676" s="185" t="s">
        <v>3929</v>
      </c>
      <c r="L676" s="185" t="s">
        <v>49</v>
      </c>
      <c r="M676" s="185" t="s">
        <v>6324</v>
      </c>
      <c r="N676" s="186" t="s">
        <v>6325</v>
      </c>
      <c r="O676" s="185" t="s">
        <v>6326</v>
      </c>
      <c r="P676" s="187">
        <v>0</v>
      </c>
      <c r="Q676" s="185">
        <v>91001</v>
      </c>
      <c r="R676" s="185" t="s">
        <v>2854</v>
      </c>
      <c r="S676" s="188">
        <v>38656</v>
      </c>
      <c r="T676" s="185">
        <v>7211</v>
      </c>
      <c r="U676" s="185"/>
      <c r="V676" s="191">
        <v>2861840</v>
      </c>
      <c r="W676" s="191">
        <v>14309200</v>
      </c>
      <c r="X676" s="195">
        <v>44347</v>
      </c>
      <c r="Y676" s="188" t="s">
        <v>7732</v>
      </c>
      <c r="Z676" s="187" t="s">
        <v>7733</v>
      </c>
      <c r="AA676" s="187" t="s">
        <v>7915</v>
      </c>
      <c r="AB676" s="11"/>
    </row>
    <row r="677" spans="1:28" ht="24.75" customHeight="1" x14ac:dyDescent="0.2">
      <c r="A677" s="183" t="s">
        <v>3498</v>
      </c>
      <c r="B677" s="184">
        <v>690408007</v>
      </c>
      <c r="C677" s="185" t="s">
        <v>2833</v>
      </c>
      <c r="D677" s="185" t="s">
        <v>626</v>
      </c>
      <c r="E677" s="185" t="s">
        <v>27</v>
      </c>
      <c r="F677" s="185" t="s">
        <v>627</v>
      </c>
      <c r="G677" s="185" t="s">
        <v>29</v>
      </c>
      <c r="H677" s="185">
        <v>0</v>
      </c>
      <c r="I677" s="185">
        <v>0</v>
      </c>
      <c r="J677" s="185" t="s">
        <v>3499</v>
      </c>
      <c r="K677" s="185" t="s">
        <v>3501</v>
      </c>
      <c r="L677" s="185" t="s">
        <v>6108</v>
      </c>
      <c r="M677" s="185" t="s">
        <v>3503</v>
      </c>
      <c r="N677" s="186" t="s">
        <v>3502</v>
      </c>
      <c r="O677" s="185" t="s">
        <v>3500</v>
      </c>
      <c r="P677" s="187">
        <v>0</v>
      </c>
      <c r="Q677" s="185">
        <v>91001</v>
      </c>
      <c r="R677" s="185" t="s">
        <v>2854</v>
      </c>
      <c r="S677" s="188">
        <v>38658</v>
      </c>
      <c r="T677" s="185">
        <v>7212</v>
      </c>
      <c r="U677" s="185"/>
      <c r="V677" s="191">
        <v>10833065</v>
      </c>
      <c r="W677" s="191">
        <v>48510606</v>
      </c>
      <c r="X677" s="195">
        <v>44347</v>
      </c>
      <c r="Y677" s="188" t="s">
        <v>7732</v>
      </c>
      <c r="Z677" s="187" t="s">
        <v>7733</v>
      </c>
      <c r="AA677" s="187" t="s">
        <v>7916</v>
      </c>
      <c r="AB677" s="11"/>
    </row>
    <row r="678" spans="1:28" ht="24.75" customHeight="1" x14ac:dyDescent="0.2">
      <c r="A678" s="183" t="s">
        <v>3219</v>
      </c>
      <c r="B678" s="184">
        <v>692207009</v>
      </c>
      <c r="C678" s="185" t="s">
        <v>2833</v>
      </c>
      <c r="D678" s="185" t="s">
        <v>626</v>
      </c>
      <c r="E678" s="185" t="s">
        <v>27</v>
      </c>
      <c r="F678" s="185" t="s">
        <v>2954</v>
      </c>
      <c r="G678" s="185" t="s">
        <v>29</v>
      </c>
      <c r="H678" s="185">
        <v>0</v>
      </c>
      <c r="I678" s="185">
        <v>0</v>
      </c>
      <c r="J678" s="185" t="s">
        <v>3220</v>
      </c>
      <c r="K678" s="185" t="s">
        <v>3221</v>
      </c>
      <c r="L678" s="185" t="s">
        <v>6105</v>
      </c>
      <c r="M678" s="185" t="s">
        <v>3222</v>
      </c>
      <c r="N678" s="186">
        <v>0</v>
      </c>
      <c r="O678" s="185">
        <v>0</v>
      </c>
      <c r="P678" s="187">
        <v>0</v>
      </c>
      <c r="Q678" s="185">
        <v>91001</v>
      </c>
      <c r="R678" s="185" t="s">
        <v>2854</v>
      </c>
      <c r="S678" s="188">
        <v>38663</v>
      </c>
      <c r="T678" s="185">
        <v>7215</v>
      </c>
      <c r="U678" s="185"/>
      <c r="V678" s="191">
        <v>4078122</v>
      </c>
      <c r="W678" s="191">
        <v>16430763</v>
      </c>
      <c r="X678" s="195">
        <v>44347</v>
      </c>
      <c r="Y678" s="188" t="s">
        <v>7732</v>
      </c>
      <c r="Z678" s="187" t="s">
        <v>7733</v>
      </c>
      <c r="AA678" s="187" t="s">
        <v>7917</v>
      </c>
      <c r="AB678" s="11"/>
    </row>
    <row r="679" spans="1:28" ht="24.75" customHeight="1" x14ac:dyDescent="0.2">
      <c r="A679" s="183" t="s">
        <v>3631</v>
      </c>
      <c r="B679" s="184">
        <v>690104008</v>
      </c>
      <c r="C679" s="185" t="s">
        <v>2833</v>
      </c>
      <c r="D679" s="185" t="s">
        <v>626</v>
      </c>
      <c r="E679" s="185" t="s">
        <v>27</v>
      </c>
      <c r="F679" s="185" t="s">
        <v>627</v>
      </c>
      <c r="G679" s="185" t="s">
        <v>29</v>
      </c>
      <c r="H679" s="185">
        <v>0</v>
      </c>
      <c r="I679" s="185">
        <v>0</v>
      </c>
      <c r="J679" s="185" t="s">
        <v>3632</v>
      </c>
      <c r="K679" s="185" t="s">
        <v>3634</v>
      </c>
      <c r="L679" s="185" t="s">
        <v>611</v>
      </c>
      <c r="M679" s="185" t="s">
        <v>3636</v>
      </c>
      <c r="N679" s="186" t="s">
        <v>3635</v>
      </c>
      <c r="O679" s="185" t="s">
        <v>3633</v>
      </c>
      <c r="P679" s="187">
        <v>0</v>
      </c>
      <c r="Q679" s="185">
        <v>91001</v>
      </c>
      <c r="R679" s="185" t="s">
        <v>3637</v>
      </c>
      <c r="S679" s="188">
        <v>38673</v>
      </c>
      <c r="T679" s="185">
        <v>7217</v>
      </c>
      <c r="U679" s="185"/>
      <c r="V679" s="191">
        <v>7326310</v>
      </c>
      <c r="W679" s="191">
        <v>14758860</v>
      </c>
      <c r="X679" s="195">
        <v>44347</v>
      </c>
      <c r="Y679" s="188" t="s">
        <v>7732</v>
      </c>
      <c r="Z679" s="187" t="s">
        <v>7733</v>
      </c>
      <c r="AA679" s="187" t="s">
        <v>7918</v>
      </c>
      <c r="AB679" s="11"/>
    </row>
    <row r="680" spans="1:28" ht="24.75" customHeight="1" x14ac:dyDescent="0.2">
      <c r="A680" s="183" t="s">
        <v>3649</v>
      </c>
      <c r="B680" s="184">
        <v>690722003</v>
      </c>
      <c r="C680" s="185" t="s">
        <v>2833</v>
      </c>
      <c r="D680" s="185" t="s">
        <v>2850</v>
      </c>
      <c r="E680" s="185" t="s">
        <v>27</v>
      </c>
      <c r="F680" s="185" t="s">
        <v>2851</v>
      </c>
      <c r="G680" s="185" t="s">
        <v>29</v>
      </c>
      <c r="H680" s="185">
        <v>0</v>
      </c>
      <c r="I680" s="185">
        <v>0</v>
      </c>
      <c r="J680" s="185" t="s">
        <v>3650</v>
      </c>
      <c r="K680" s="185" t="s">
        <v>3651</v>
      </c>
      <c r="L680" s="185" t="s">
        <v>49</v>
      </c>
      <c r="M680" s="185" t="s">
        <v>3653</v>
      </c>
      <c r="N680" s="186" t="s">
        <v>3652</v>
      </c>
      <c r="O680" s="185">
        <v>0</v>
      </c>
      <c r="P680" s="187">
        <v>0</v>
      </c>
      <c r="Q680" s="185">
        <v>91001</v>
      </c>
      <c r="R680" s="185" t="s">
        <v>2927</v>
      </c>
      <c r="S680" s="188">
        <v>38686</v>
      </c>
      <c r="T680" s="185">
        <v>7219</v>
      </c>
      <c r="U680" s="185"/>
      <c r="V680" s="191">
        <v>5723680</v>
      </c>
      <c r="W680" s="191">
        <v>23060720</v>
      </c>
      <c r="X680" s="195">
        <v>44347</v>
      </c>
      <c r="Y680" s="188" t="s">
        <v>7732</v>
      </c>
      <c r="Z680" s="187" t="s">
        <v>7733</v>
      </c>
      <c r="AA680" s="187" t="s">
        <v>7919</v>
      </c>
      <c r="AB680" s="11"/>
    </row>
    <row r="681" spans="1:28" ht="24.75" customHeight="1" x14ac:dyDescent="0.2">
      <c r="A681" s="183" t="s">
        <v>3310</v>
      </c>
      <c r="B681" s="184">
        <v>690714000</v>
      </c>
      <c r="C681" s="185" t="s">
        <v>2833</v>
      </c>
      <c r="D681" s="185" t="s">
        <v>626</v>
      </c>
      <c r="E681" s="185" t="s">
        <v>27</v>
      </c>
      <c r="F681" s="185" t="s">
        <v>627</v>
      </c>
      <c r="G681" s="185" t="s">
        <v>29</v>
      </c>
      <c r="H681" s="185">
        <v>0</v>
      </c>
      <c r="I681" s="185">
        <v>0</v>
      </c>
      <c r="J681" s="185" t="s">
        <v>3311</v>
      </c>
      <c r="K681" s="185" t="s">
        <v>3312</v>
      </c>
      <c r="L681" s="185" t="s">
        <v>49</v>
      </c>
      <c r="M681" s="185" t="s">
        <v>1330</v>
      </c>
      <c r="N681" s="186" t="s">
        <v>6392</v>
      </c>
      <c r="O681" s="185" t="s">
        <v>6393</v>
      </c>
      <c r="P681" s="187">
        <v>0</v>
      </c>
      <c r="Q681" s="185">
        <v>91001</v>
      </c>
      <c r="R681" s="185" t="s">
        <v>600</v>
      </c>
      <c r="S681" s="188">
        <v>38686</v>
      </c>
      <c r="T681" s="185">
        <v>7220</v>
      </c>
      <c r="U681" s="185"/>
      <c r="V681" s="191">
        <v>0</v>
      </c>
      <c r="W681" s="191">
        <v>12484362</v>
      </c>
      <c r="X681" s="195">
        <v>44347</v>
      </c>
      <c r="Y681" s="188" t="s">
        <v>7732</v>
      </c>
      <c r="Z681" s="187" t="s">
        <v>7733</v>
      </c>
      <c r="AA681" s="187" t="s">
        <v>7831</v>
      </c>
      <c r="AB681" s="11"/>
    </row>
    <row r="682" spans="1:28" ht="24.75" customHeight="1" x14ac:dyDescent="0.2">
      <c r="A682" s="183" t="s">
        <v>3159</v>
      </c>
      <c r="B682" s="184" t="s">
        <v>7686</v>
      </c>
      <c r="C682" s="185" t="s">
        <v>2833</v>
      </c>
      <c r="D682" s="185" t="s">
        <v>2850</v>
      </c>
      <c r="E682" s="185" t="s">
        <v>27</v>
      </c>
      <c r="F682" s="185" t="s">
        <v>2851</v>
      </c>
      <c r="G682" s="185" t="s">
        <v>29</v>
      </c>
      <c r="H682" s="185">
        <v>0</v>
      </c>
      <c r="I682" s="185">
        <v>0</v>
      </c>
      <c r="J682" s="185" t="s">
        <v>3160</v>
      </c>
      <c r="K682" s="185" t="s">
        <v>3161</v>
      </c>
      <c r="L682" s="185" t="s">
        <v>6106</v>
      </c>
      <c r="M682" s="185" t="s">
        <v>3163</v>
      </c>
      <c r="N682" s="186" t="s">
        <v>3162</v>
      </c>
      <c r="O682" s="185">
        <v>0</v>
      </c>
      <c r="P682" s="187">
        <v>0</v>
      </c>
      <c r="Q682" s="185">
        <v>91001</v>
      </c>
      <c r="R682" s="185" t="s">
        <v>600</v>
      </c>
      <c r="S682" s="188">
        <v>38687</v>
      </c>
      <c r="T682" s="185">
        <v>7222</v>
      </c>
      <c r="U682" s="185"/>
      <c r="V682" s="191">
        <v>4893746</v>
      </c>
      <c r="W682" s="191">
        <v>14681238</v>
      </c>
      <c r="X682" s="195">
        <v>44347</v>
      </c>
      <c r="Y682" s="188" t="s">
        <v>7732</v>
      </c>
      <c r="Z682" s="187" t="s">
        <v>7733</v>
      </c>
      <c r="AA682" s="187" t="s">
        <v>7904</v>
      </c>
      <c r="AB682" s="11"/>
    </row>
    <row r="683" spans="1:28" ht="24.75" customHeight="1" x14ac:dyDescent="0.2">
      <c r="A683" s="183" t="s">
        <v>2969</v>
      </c>
      <c r="B683" s="184">
        <v>690614006</v>
      </c>
      <c r="C683" s="185" t="s">
        <v>2833</v>
      </c>
      <c r="D683" s="185" t="s">
        <v>626</v>
      </c>
      <c r="E683" s="185" t="s">
        <v>27</v>
      </c>
      <c r="F683" s="185" t="s">
        <v>627</v>
      </c>
      <c r="G683" s="185" t="s">
        <v>29</v>
      </c>
      <c r="H683" s="185">
        <v>0</v>
      </c>
      <c r="I683" s="185">
        <v>0</v>
      </c>
      <c r="J683" s="185" t="s">
        <v>2970</v>
      </c>
      <c r="K683" s="185" t="s">
        <v>2971</v>
      </c>
      <c r="L683" s="185" t="s">
        <v>623</v>
      </c>
      <c r="M683" s="185" t="s">
        <v>2973</v>
      </c>
      <c r="N683" s="186" t="s">
        <v>2972</v>
      </c>
      <c r="O683" s="185">
        <v>0</v>
      </c>
      <c r="P683" s="187">
        <v>0</v>
      </c>
      <c r="Q683" s="185">
        <v>91001</v>
      </c>
      <c r="R683" s="185" t="s">
        <v>2854</v>
      </c>
      <c r="S683" s="188">
        <v>38687</v>
      </c>
      <c r="T683" s="185">
        <v>7223</v>
      </c>
      <c r="U683" s="185"/>
      <c r="V683" s="191">
        <v>4149668</v>
      </c>
      <c r="W683" s="191">
        <v>16719022</v>
      </c>
      <c r="X683" s="195">
        <v>44347</v>
      </c>
      <c r="Y683" s="188" t="s">
        <v>7732</v>
      </c>
      <c r="Z683" s="187" t="s">
        <v>7733</v>
      </c>
      <c r="AA683" s="187" t="s">
        <v>7878</v>
      </c>
      <c r="AB683" s="11"/>
    </row>
    <row r="684" spans="1:28" ht="24.75" customHeight="1" x14ac:dyDescent="0.2">
      <c r="A684" s="183" t="s">
        <v>8651</v>
      </c>
      <c r="B684" s="184" t="s">
        <v>7699</v>
      </c>
      <c r="C684" s="185" t="s">
        <v>2833</v>
      </c>
      <c r="D684" s="185" t="s">
        <v>2850</v>
      </c>
      <c r="E684" s="185" t="s">
        <v>27</v>
      </c>
      <c r="F684" s="185" t="s">
        <v>2851</v>
      </c>
      <c r="G684" s="185" t="s">
        <v>29</v>
      </c>
      <c r="H684" s="185">
        <v>0</v>
      </c>
      <c r="I684" s="185">
        <v>0</v>
      </c>
      <c r="J684" s="185" t="s">
        <v>3779</v>
      </c>
      <c r="K684" s="185" t="s">
        <v>3780</v>
      </c>
      <c r="L684" s="185" t="s">
        <v>623</v>
      </c>
      <c r="M684" s="185" t="s">
        <v>3781</v>
      </c>
      <c r="N684" s="186" t="s">
        <v>6337</v>
      </c>
      <c r="O684" s="185" t="s">
        <v>6338</v>
      </c>
      <c r="P684" s="187">
        <v>0</v>
      </c>
      <c r="Q684" s="185">
        <v>91001</v>
      </c>
      <c r="R684" s="185" t="s">
        <v>3245</v>
      </c>
      <c r="S684" s="188">
        <v>38691</v>
      </c>
      <c r="T684" s="185">
        <v>7224</v>
      </c>
      <c r="U684" s="185"/>
      <c r="V684" s="191">
        <v>5008220</v>
      </c>
      <c r="W684" s="191">
        <v>15169910</v>
      </c>
      <c r="X684" s="195">
        <v>44347</v>
      </c>
      <c r="Y684" s="188" t="s">
        <v>7732</v>
      </c>
      <c r="Z684" s="187" t="s">
        <v>7733</v>
      </c>
      <c r="AA684" s="187" t="s">
        <v>7750</v>
      </c>
      <c r="AB684" s="11"/>
    </row>
    <row r="685" spans="1:28" ht="24.75" customHeight="1" x14ac:dyDescent="0.2">
      <c r="A685" s="183" t="s">
        <v>3627</v>
      </c>
      <c r="B685" s="184">
        <v>690505002</v>
      </c>
      <c r="C685" s="185" t="s">
        <v>2833</v>
      </c>
      <c r="D685" s="185" t="s">
        <v>3184</v>
      </c>
      <c r="E685" s="185" t="s">
        <v>27</v>
      </c>
      <c r="F685" s="185" t="s">
        <v>2954</v>
      </c>
      <c r="G685" s="185" t="s">
        <v>29</v>
      </c>
      <c r="H685" s="185">
        <v>0</v>
      </c>
      <c r="I685" s="185">
        <v>0</v>
      </c>
      <c r="J685" s="185" t="s">
        <v>3628</v>
      </c>
      <c r="K685" s="185" t="s">
        <v>3629</v>
      </c>
      <c r="L685" s="185" t="s">
        <v>623</v>
      </c>
      <c r="M685" s="185" t="s">
        <v>3630</v>
      </c>
      <c r="N685" s="186">
        <v>0</v>
      </c>
      <c r="O685" s="185">
        <v>0</v>
      </c>
      <c r="P685" s="187">
        <v>0</v>
      </c>
      <c r="Q685" s="185">
        <v>91001</v>
      </c>
      <c r="R685" s="185" t="s">
        <v>2854</v>
      </c>
      <c r="S685" s="188">
        <v>38695</v>
      </c>
      <c r="T685" s="185">
        <v>7225</v>
      </c>
      <c r="U685" s="185"/>
      <c r="V685" s="191">
        <v>2861840</v>
      </c>
      <c r="W685" s="191">
        <v>11530360</v>
      </c>
      <c r="X685" s="195">
        <v>44347</v>
      </c>
      <c r="Y685" s="188" t="s">
        <v>7732</v>
      </c>
      <c r="Z685" s="187" t="s">
        <v>7733</v>
      </c>
      <c r="AA685" s="187" t="s">
        <v>7898</v>
      </c>
      <c r="AB685" s="11"/>
    </row>
    <row r="686" spans="1:28" ht="24.75" customHeight="1" x14ac:dyDescent="0.2">
      <c r="A686" s="183" t="s">
        <v>2985</v>
      </c>
      <c r="B686" s="184">
        <v>692550005</v>
      </c>
      <c r="C686" s="185" t="s">
        <v>2833</v>
      </c>
      <c r="D686" s="185" t="s">
        <v>626</v>
      </c>
      <c r="E686" s="185" t="s">
        <v>27</v>
      </c>
      <c r="F686" s="185" t="s">
        <v>627</v>
      </c>
      <c r="G686" s="185" t="s">
        <v>29</v>
      </c>
      <c r="H686" s="185">
        <v>0</v>
      </c>
      <c r="I686" s="185">
        <v>0</v>
      </c>
      <c r="J686" s="185" t="s">
        <v>2986</v>
      </c>
      <c r="K686" s="185" t="s">
        <v>2988</v>
      </c>
      <c r="L686" s="185" t="s">
        <v>49</v>
      </c>
      <c r="M686" s="185" t="s">
        <v>2992</v>
      </c>
      <c r="N686" s="186">
        <v>0</v>
      </c>
      <c r="O686" s="185" t="s">
        <v>2987</v>
      </c>
      <c r="P686" s="187">
        <v>0</v>
      </c>
      <c r="Q686" s="185">
        <v>91001</v>
      </c>
      <c r="R686" s="185" t="s">
        <v>2854</v>
      </c>
      <c r="S686" s="188">
        <v>38695</v>
      </c>
      <c r="T686" s="185">
        <v>7226</v>
      </c>
      <c r="U686" s="185"/>
      <c r="V686" s="191">
        <v>6439140</v>
      </c>
      <c r="W686" s="191">
        <v>32195700</v>
      </c>
      <c r="X686" s="195">
        <v>44347</v>
      </c>
      <c r="Y686" s="188" t="s">
        <v>7732</v>
      </c>
      <c r="Z686" s="187" t="s">
        <v>7733</v>
      </c>
      <c r="AA686" s="187" t="s">
        <v>7749</v>
      </c>
      <c r="AB686" s="11"/>
    </row>
    <row r="687" spans="1:28" ht="24.75" customHeight="1" x14ac:dyDescent="0.2">
      <c r="A687" s="183" t="s">
        <v>2981</v>
      </c>
      <c r="B687" s="184">
        <v>690509008</v>
      </c>
      <c r="C687" s="185" t="s">
        <v>2833</v>
      </c>
      <c r="D687" s="185" t="s">
        <v>626</v>
      </c>
      <c r="E687" s="185" t="s">
        <v>27</v>
      </c>
      <c r="F687" s="185" t="s">
        <v>627</v>
      </c>
      <c r="G687" s="185" t="s">
        <v>29</v>
      </c>
      <c r="H687" s="185">
        <v>0</v>
      </c>
      <c r="I687" s="185">
        <v>0</v>
      </c>
      <c r="J687" s="185" t="s">
        <v>2982</v>
      </c>
      <c r="K687" s="185" t="s">
        <v>2983</v>
      </c>
      <c r="L687" s="185" t="s">
        <v>623</v>
      </c>
      <c r="M687" s="185" t="s">
        <v>2984</v>
      </c>
      <c r="N687" s="186">
        <v>0</v>
      </c>
      <c r="O687" s="185">
        <v>0</v>
      </c>
      <c r="P687" s="187">
        <v>0</v>
      </c>
      <c r="Q687" s="185">
        <v>91001</v>
      </c>
      <c r="R687" s="185" t="s">
        <v>2854</v>
      </c>
      <c r="S687" s="188">
        <v>38700</v>
      </c>
      <c r="T687" s="185">
        <v>7228</v>
      </c>
      <c r="U687" s="185"/>
      <c r="V687" s="191">
        <v>0</v>
      </c>
      <c r="W687" s="191">
        <v>9412713</v>
      </c>
      <c r="X687" s="195">
        <v>44347</v>
      </c>
      <c r="Y687" s="188" t="s">
        <v>7732</v>
      </c>
      <c r="Z687" s="187" t="s">
        <v>7733</v>
      </c>
      <c r="AA687" s="187" t="s">
        <v>7879</v>
      </c>
      <c r="AB687" s="11"/>
    </row>
    <row r="688" spans="1:28" ht="24.75" customHeight="1" x14ac:dyDescent="0.2">
      <c r="A688" s="183" t="s">
        <v>2934</v>
      </c>
      <c r="B688" s="184">
        <v>690303000</v>
      </c>
      <c r="C688" s="185" t="s">
        <v>2833</v>
      </c>
      <c r="D688" s="185" t="s">
        <v>2850</v>
      </c>
      <c r="E688" s="185" t="s">
        <v>27</v>
      </c>
      <c r="F688" s="185" t="s">
        <v>2851</v>
      </c>
      <c r="G688" s="185" t="s">
        <v>29</v>
      </c>
      <c r="H688" s="185">
        <v>0</v>
      </c>
      <c r="I688" s="185">
        <v>0</v>
      </c>
      <c r="J688" s="185" t="s">
        <v>7012</v>
      </c>
      <c r="K688" s="185" t="s">
        <v>2936</v>
      </c>
      <c r="L688" s="185" t="s">
        <v>6106</v>
      </c>
      <c r="M688" s="185" t="s">
        <v>2938</v>
      </c>
      <c r="N688" s="186" t="s">
        <v>2937</v>
      </c>
      <c r="O688" s="185" t="s">
        <v>2935</v>
      </c>
      <c r="P688" s="187">
        <v>0</v>
      </c>
      <c r="Q688" s="185">
        <v>91001</v>
      </c>
      <c r="R688" s="185" t="s">
        <v>2854</v>
      </c>
      <c r="S688" s="188">
        <v>38700</v>
      </c>
      <c r="T688" s="185">
        <v>7229</v>
      </c>
      <c r="U688" s="185"/>
      <c r="V688" s="191">
        <v>10113742</v>
      </c>
      <c r="W688" s="191">
        <v>25284355</v>
      </c>
      <c r="X688" s="195">
        <v>44347</v>
      </c>
      <c r="Y688" s="188" t="s">
        <v>7732</v>
      </c>
      <c r="Z688" s="187" t="s">
        <v>7733</v>
      </c>
      <c r="AA688" s="187" t="s">
        <v>7806</v>
      </c>
      <c r="AB688" s="11"/>
    </row>
    <row r="689" spans="1:28" ht="24.75" customHeight="1" x14ac:dyDescent="0.2">
      <c r="A689" s="183" t="s">
        <v>3279</v>
      </c>
      <c r="B689" s="184">
        <v>692555007</v>
      </c>
      <c r="C689" s="185" t="s">
        <v>2833</v>
      </c>
      <c r="D689" s="185" t="s">
        <v>626</v>
      </c>
      <c r="E689" s="185" t="s">
        <v>27</v>
      </c>
      <c r="F689" s="185" t="s">
        <v>627</v>
      </c>
      <c r="G689" s="185" t="s">
        <v>29</v>
      </c>
      <c r="H689" s="185">
        <v>0</v>
      </c>
      <c r="I689" s="185">
        <v>0</v>
      </c>
      <c r="J689" s="185" t="s">
        <v>3280</v>
      </c>
      <c r="K689" s="185" t="s">
        <v>3282</v>
      </c>
      <c r="L689" s="185" t="s">
        <v>49</v>
      </c>
      <c r="M689" s="185" t="s">
        <v>1466</v>
      </c>
      <c r="N689" s="186" t="s">
        <v>3283</v>
      </c>
      <c r="O689" s="185" t="s">
        <v>3281</v>
      </c>
      <c r="P689" s="187">
        <v>0</v>
      </c>
      <c r="Q689" s="185">
        <v>91001</v>
      </c>
      <c r="R689" s="185" t="s">
        <v>2854</v>
      </c>
      <c r="S689" s="188">
        <v>38700</v>
      </c>
      <c r="T689" s="185">
        <v>7231</v>
      </c>
      <c r="U689" s="185"/>
      <c r="V689" s="191">
        <v>6439140</v>
      </c>
      <c r="W689" s="191">
        <v>27935500</v>
      </c>
      <c r="X689" s="195">
        <v>44347</v>
      </c>
      <c r="Y689" s="188" t="s">
        <v>7732</v>
      </c>
      <c r="Z689" s="187" t="s">
        <v>7733</v>
      </c>
      <c r="AA689" s="187" t="s">
        <v>247</v>
      </c>
      <c r="AB689" s="11"/>
    </row>
    <row r="690" spans="1:28" ht="24.75" customHeight="1" x14ac:dyDescent="0.2">
      <c r="A690" s="183" t="s">
        <v>2885</v>
      </c>
      <c r="B690" s="184">
        <v>691601005</v>
      </c>
      <c r="C690" s="185" t="s">
        <v>2833</v>
      </c>
      <c r="D690" s="185" t="s">
        <v>2850</v>
      </c>
      <c r="E690" s="185" t="s">
        <v>27</v>
      </c>
      <c r="F690" s="185" t="s">
        <v>2851</v>
      </c>
      <c r="G690" s="185" t="s">
        <v>29</v>
      </c>
      <c r="H690" s="185">
        <v>0</v>
      </c>
      <c r="I690" s="185">
        <v>0</v>
      </c>
      <c r="J690" s="185" t="s">
        <v>2886</v>
      </c>
      <c r="K690" s="185" t="s">
        <v>2887</v>
      </c>
      <c r="L690" s="185" t="s">
        <v>339</v>
      </c>
      <c r="M690" s="185" t="s">
        <v>2888</v>
      </c>
      <c r="N690" s="186" t="s">
        <v>6550</v>
      </c>
      <c r="O690" s="185" t="s">
        <v>6551</v>
      </c>
      <c r="P690" s="187">
        <v>0</v>
      </c>
      <c r="Q690" s="185">
        <v>91001</v>
      </c>
      <c r="R690" s="185" t="s">
        <v>2854</v>
      </c>
      <c r="S690" s="188">
        <v>38700</v>
      </c>
      <c r="T690" s="185">
        <v>7232</v>
      </c>
      <c r="U690" s="185"/>
      <c r="V690" s="191">
        <v>5056871</v>
      </c>
      <c r="W690" s="191">
        <v>20374145</v>
      </c>
      <c r="X690" s="195">
        <v>44347</v>
      </c>
      <c r="Y690" s="188" t="s">
        <v>7732</v>
      </c>
      <c r="Z690" s="187" t="s">
        <v>7733</v>
      </c>
      <c r="AA690" s="187" t="s">
        <v>7874</v>
      </c>
      <c r="AB690" s="11"/>
    </row>
    <row r="691" spans="1:28" ht="24.75" customHeight="1" x14ac:dyDescent="0.2">
      <c r="A691" s="183" t="s">
        <v>3072</v>
      </c>
      <c r="B691" s="184" t="s">
        <v>7684</v>
      </c>
      <c r="C691" s="185" t="s">
        <v>2833</v>
      </c>
      <c r="D691" s="185" t="s">
        <v>626</v>
      </c>
      <c r="E691" s="185" t="s">
        <v>27</v>
      </c>
      <c r="F691" s="185" t="s">
        <v>627</v>
      </c>
      <c r="G691" s="185" t="s">
        <v>29</v>
      </c>
      <c r="H691" s="185">
        <v>0</v>
      </c>
      <c r="I691" s="185">
        <v>0</v>
      </c>
      <c r="J691" s="185" t="s">
        <v>3073</v>
      </c>
      <c r="K691" s="185" t="s">
        <v>3075</v>
      </c>
      <c r="L691" s="185" t="s">
        <v>50</v>
      </c>
      <c r="M691" s="185" t="s">
        <v>3077</v>
      </c>
      <c r="N691" s="186" t="s">
        <v>3076</v>
      </c>
      <c r="O691" s="185" t="s">
        <v>3074</v>
      </c>
      <c r="P691" s="187">
        <v>0</v>
      </c>
      <c r="Q691" s="185">
        <v>91001</v>
      </c>
      <c r="R691" s="185" t="s">
        <v>2884</v>
      </c>
      <c r="S691" s="188">
        <v>38705</v>
      </c>
      <c r="T691" s="185">
        <v>7233</v>
      </c>
      <c r="U691" s="185"/>
      <c r="V691" s="191">
        <v>10113742</v>
      </c>
      <c r="W691" s="191">
        <v>20374145</v>
      </c>
      <c r="X691" s="195">
        <v>44347</v>
      </c>
      <c r="Y691" s="188" t="s">
        <v>7732</v>
      </c>
      <c r="Z691" s="187" t="s">
        <v>7733</v>
      </c>
      <c r="AA691" s="187" t="s">
        <v>7920</v>
      </c>
      <c r="AB691" s="11"/>
    </row>
    <row r="692" spans="1:28" ht="24.75" customHeight="1" x14ac:dyDescent="0.2">
      <c r="A692" s="183" t="s">
        <v>3474</v>
      </c>
      <c r="B692" s="184">
        <v>691109003</v>
      </c>
      <c r="C692" s="185" t="s">
        <v>2833</v>
      </c>
      <c r="D692" s="185" t="s">
        <v>2850</v>
      </c>
      <c r="E692" s="185" t="s">
        <v>27</v>
      </c>
      <c r="F692" s="185" t="s">
        <v>2851</v>
      </c>
      <c r="G692" s="185" t="s">
        <v>29</v>
      </c>
      <c r="H692" s="185">
        <v>0</v>
      </c>
      <c r="I692" s="185">
        <v>0</v>
      </c>
      <c r="J692" s="185" t="s">
        <v>3475</v>
      </c>
      <c r="K692" s="185" t="s">
        <v>3477</v>
      </c>
      <c r="L692" s="185" t="s">
        <v>6110</v>
      </c>
      <c r="M692" s="185" t="s">
        <v>3479</v>
      </c>
      <c r="N692" s="186" t="s">
        <v>3478</v>
      </c>
      <c r="O692" s="185" t="s">
        <v>3476</v>
      </c>
      <c r="P692" s="187">
        <v>0</v>
      </c>
      <c r="Q692" s="185">
        <v>91001</v>
      </c>
      <c r="R692" s="185" t="s">
        <v>2854</v>
      </c>
      <c r="S692" s="188">
        <v>38709</v>
      </c>
      <c r="T692" s="185">
        <v>7234</v>
      </c>
      <c r="U692" s="185"/>
      <c r="V692" s="191">
        <v>4292760</v>
      </c>
      <c r="W692" s="191">
        <v>17295540</v>
      </c>
      <c r="X692" s="195">
        <v>44347</v>
      </c>
      <c r="Y692" s="188" t="s">
        <v>7732</v>
      </c>
      <c r="Z692" s="187" t="s">
        <v>7733</v>
      </c>
      <c r="AA692" s="187" t="s">
        <v>7747</v>
      </c>
      <c r="AB692" s="11"/>
    </row>
    <row r="693" spans="1:28" ht="24.75" customHeight="1" x14ac:dyDescent="0.2">
      <c r="A693" s="183" t="s">
        <v>3442</v>
      </c>
      <c r="B693" s="184">
        <v>690802007</v>
      </c>
      <c r="C693" s="185" t="s">
        <v>2833</v>
      </c>
      <c r="D693" s="185" t="s">
        <v>2850</v>
      </c>
      <c r="E693" s="185" t="s">
        <v>27</v>
      </c>
      <c r="F693" s="185" t="s">
        <v>2851</v>
      </c>
      <c r="G693" s="185" t="s">
        <v>29</v>
      </c>
      <c r="H693" s="185">
        <v>0</v>
      </c>
      <c r="I693" s="185">
        <v>0</v>
      </c>
      <c r="J693" s="185" t="s">
        <v>3443</v>
      </c>
      <c r="K693" s="185" t="s">
        <v>3444</v>
      </c>
      <c r="L693" s="185" t="s">
        <v>6109</v>
      </c>
      <c r="M693" s="185" t="s">
        <v>3446</v>
      </c>
      <c r="N693" s="186" t="s">
        <v>3445</v>
      </c>
      <c r="O693" s="185">
        <v>0</v>
      </c>
      <c r="P693" s="187">
        <v>0</v>
      </c>
      <c r="Q693" s="185">
        <v>91001</v>
      </c>
      <c r="R693" s="185" t="s">
        <v>2854</v>
      </c>
      <c r="S693" s="188">
        <v>38712</v>
      </c>
      <c r="T693" s="185">
        <v>7235</v>
      </c>
      <c r="U693" s="185"/>
      <c r="V693" s="191">
        <v>2861840</v>
      </c>
      <c r="W693" s="191">
        <v>11530360</v>
      </c>
      <c r="X693" s="195">
        <v>44347</v>
      </c>
      <c r="Y693" s="188" t="s">
        <v>7732</v>
      </c>
      <c r="Z693" s="187" t="s">
        <v>7733</v>
      </c>
      <c r="AA693" s="187" t="s">
        <v>7921</v>
      </c>
      <c r="AB693" s="11"/>
    </row>
    <row r="694" spans="1:28" ht="24.75" customHeight="1" x14ac:dyDescent="0.2">
      <c r="A694" s="183" t="s">
        <v>3287</v>
      </c>
      <c r="B694" s="184">
        <v>690719002</v>
      </c>
      <c r="C694" s="185" t="s">
        <v>2833</v>
      </c>
      <c r="D694" s="185" t="s">
        <v>2850</v>
      </c>
      <c r="E694" s="185" t="s">
        <v>27</v>
      </c>
      <c r="F694" s="185" t="s">
        <v>2851</v>
      </c>
      <c r="G694" s="185" t="s">
        <v>29</v>
      </c>
      <c r="H694" s="185">
        <v>0</v>
      </c>
      <c r="I694" s="185">
        <v>0</v>
      </c>
      <c r="J694" s="185" t="s">
        <v>3288</v>
      </c>
      <c r="K694" s="185" t="s">
        <v>3289</v>
      </c>
      <c r="L694" s="185" t="s">
        <v>49</v>
      </c>
      <c r="M694" s="185" t="s">
        <v>3291</v>
      </c>
      <c r="N694" s="186" t="s">
        <v>3290</v>
      </c>
      <c r="O694" s="185">
        <v>0</v>
      </c>
      <c r="P694" s="187">
        <v>0</v>
      </c>
      <c r="Q694" s="185">
        <v>91001</v>
      </c>
      <c r="R694" s="185" t="s">
        <v>2854</v>
      </c>
      <c r="S694" s="188">
        <v>38712</v>
      </c>
      <c r="T694" s="185">
        <v>7236</v>
      </c>
      <c r="U694" s="185"/>
      <c r="V694" s="191">
        <v>9157888</v>
      </c>
      <c r="W694" s="191">
        <v>18448576</v>
      </c>
      <c r="X694" s="195">
        <v>44347</v>
      </c>
      <c r="Y694" s="188" t="s">
        <v>7732</v>
      </c>
      <c r="Z694" s="187" t="s">
        <v>7733</v>
      </c>
      <c r="AA694" s="187" t="s">
        <v>7922</v>
      </c>
      <c r="AB694" s="11"/>
    </row>
    <row r="695" spans="1:28" ht="24.75" customHeight="1" x14ac:dyDescent="0.2">
      <c r="A695" s="183" t="s">
        <v>3850</v>
      </c>
      <c r="B695" s="184">
        <v>691906000</v>
      </c>
      <c r="C695" s="185" t="s">
        <v>2833</v>
      </c>
      <c r="D695" s="185" t="s">
        <v>3851</v>
      </c>
      <c r="E695" s="185" t="s">
        <v>27</v>
      </c>
      <c r="F695" s="185" t="s">
        <v>627</v>
      </c>
      <c r="G695" s="185">
        <v>0</v>
      </c>
      <c r="H695" s="185">
        <v>0</v>
      </c>
      <c r="I695" s="185">
        <v>0</v>
      </c>
      <c r="J695" s="185" t="s">
        <v>3852</v>
      </c>
      <c r="K695" s="185" t="s">
        <v>3854</v>
      </c>
      <c r="L695" s="185" t="s">
        <v>50</v>
      </c>
      <c r="M695" s="185" t="s">
        <v>3856</v>
      </c>
      <c r="N695" s="186" t="s">
        <v>3855</v>
      </c>
      <c r="O695" s="185" t="s">
        <v>3853</v>
      </c>
      <c r="P695" s="187">
        <v>0</v>
      </c>
      <c r="Q695" s="185">
        <v>91001</v>
      </c>
      <c r="R695" s="185" t="s">
        <v>613</v>
      </c>
      <c r="S695" s="188">
        <v>38714</v>
      </c>
      <c r="T695" s="185">
        <v>7239</v>
      </c>
      <c r="U695" s="185"/>
      <c r="V695" s="191">
        <v>4893746</v>
      </c>
      <c r="W695" s="191">
        <v>19716914</v>
      </c>
      <c r="X695" s="195">
        <v>44347</v>
      </c>
      <c r="Y695" s="188" t="s">
        <v>7732</v>
      </c>
      <c r="Z695" s="187" t="s">
        <v>7733</v>
      </c>
      <c r="AA695" s="187" t="s">
        <v>7816</v>
      </c>
      <c r="AB695" s="11"/>
    </row>
    <row r="696" spans="1:28" ht="24.75" customHeight="1" x14ac:dyDescent="0.2">
      <c r="A696" s="183" t="s">
        <v>2976</v>
      </c>
      <c r="B696" s="184">
        <v>691204006</v>
      </c>
      <c r="C696" s="185" t="s">
        <v>2833</v>
      </c>
      <c r="D696" s="185" t="s">
        <v>2850</v>
      </c>
      <c r="E696" s="185" t="s">
        <v>27</v>
      </c>
      <c r="F696" s="185" t="s">
        <v>2851</v>
      </c>
      <c r="G696" s="185" t="s">
        <v>29</v>
      </c>
      <c r="H696" s="185">
        <v>0</v>
      </c>
      <c r="I696" s="185">
        <v>0</v>
      </c>
      <c r="J696" s="185" t="s">
        <v>2977</v>
      </c>
      <c r="K696" s="185" t="s">
        <v>2978</v>
      </c>
      <c r="L696" s="185" t="s">
        <v>6110</v>
      </c>
      <c r="M696" s="185" t="s">
        <v>2980</v>
      </c>
      <c r="N696" s="186" t="s">
        <v>2979</v>
      </c>
      <c r="O696" s="185">
        <v>0</v>
      </c>
      <c r="P696" s="187">
        <v>0</v>
      </c>
      <c r="Q696" s="185">
        <v>91001</v>
      </c>
      <c r="R696" s="185" t="s">
        <v>2854</v>
      </c>
      <c r="S696" s="188">
        <v>38714</v>
      </c>
      <c r="T696" s="185">
        <v>7240</v>
      </c>
      <c r="U696" s="185"/>
      <c r="V696" s="191">
        <v>5709371</v>
      </c>
      <c r="W696" s="191">
        <v>23003069</v>
      </c>
      <c r="X696" s="195">
        <v>44347</v>
      </c>
      <c r="Y696" s="188" t="s">
        <v>7732</v>
      </c>
      <c r="Z696" s="187" t="s">
        <v>7733</v>
      </c>
      <c r="AA696" s="187" t="s">
        <v>7762</v>
      </c>
      <c r="AB696" s="11"/>
    </row>
    <row r="697" spans="1:28" ht="24.75" customHeight="1" x14ac:dyDescent="0.2">
      <c r="A697" s="183" t="s">
        <v>3938</v>
      </c>
      <c r="B697" s="184">
        <v>692648005</v>
      </c>
      <c r="C697" s="185" t="s">
        <v>2833</v>
      </c>
      <c r="D697" s="185" t="s">
        <v>2850</v>
      </c>
      <c r="E697" s="185" t="s">
        <v>27</v>
      </c>
      <c r="F697" s="185" t="s">
        <v>2851</v>
      </c>
      <c r="G697" s="185" t="s">
        <v>29</v>
      </c>
      <c r="H697" s="185">
        <v>0</v>
      </c>
      <c r="I697" s="185">
        <v>0</v>
      </c>
      <c r="J697" s="185" t="s">
        <v>3939</v>
      </c>
      <c r="K697" s="185" t="s">
        <v>3940</v>
      </c>
      <c r="L697" s="185" t="s">
        <v>339</v>
      </c>
      <c r="M697" s="185" t="s">
        <v>3942</v>
      </c>
      <c r="N697" s="186" t="s">
        <v>3941</v>
      </c>
      <c r="O697" s="185">
        <v>0</v>
      </c>
      <c r="P697" s="187">
        <v>0</v>
      </c>
      <c r="Q697" s="185">
        <v>91001</v>
      </c>
      <c r="R697" s="185" t="s">
        <v>2854</v>
      </c>
      <c r="S697" s="188">
        <v>38722</v>
      </c>
      <c r="T697" s="185">
        <v>7243</v>
      </c>
      <c r="U697" s="185"/>
      <c r="V697" s="191">
        <v>6361870</v>
      </c>
      <c r="W697" s="191">
        <v>25631989</v>
      </c>
      <c r="X697" s="195">
        <v>44347</v>
      </c>
      <c r="Y697" s="188" t="s">
        <v>7732</v>
      </c>
      <c r="Z697" s="187" t="s">
        <v>7733</v>
      </c>
      <c r="AA697" s="187" t="s">
        <v>7788</v>
      </c>
      <c r="AB697" s="11"/>
    </row>
    <row r="698" spans="1:28" ht="24.75" customHeight="1" x14ac:dyDescent="0.2">
      <c r="A698" s="183" t="s">
        <v>3003</v>
      </c>
      <c r="B698" s="184">
        <v>690907003</v>
      </c>
      <c r="C698" s="185" t="s">
        <v>2833</v>
      </c>
      <c r="D698" s="185" t="s">
        <v>2850</v>
      </c>
      <c r="E698" s="185" t="s">
        <v>27</v>
      </c>
      <c r="F698" s="185" t="s">
        <v>2851</v>
      </c>
      <c r="G698" s="185" t="s">
        <v>29</v>
      </c>
      <c r="H698" s="185">
        <v>0</v>
      </c>
      <c r="I698" s="185">
        <v>0</v>
      </c>
      <c r="J698" s="185" t="s">
        <v>3004</v>
      </c>
      <c r="K698" s="185" t="s">
        <v>3005</v>
      </c>
      <c r="L698" s="185" t="s">
        <v>6109</v>
      </c>
      <c r="M698" s="185" t="s">
        <v>3006</v>
      </c>
      <c r="N698" s="186">
        <v>0</v>
      </c>
      <c r="O698" s="185">
        <v>0</v>
      </c>
      <c r="P698" s="187">
        <v>0</v>
      </c>
      <c r="Q698" s="185">
        <v>91001</v>
      </c>
      <c r="R698" s="185" t="s">
        <v>2854</v>
      </c>
      <c r="S698" s="188">
        <v>38722</v>
      </c>
      <c r="T698" s="185">
        <v>7244</v>
      </c>
      <c r="U698" s="185"/>
      <c r="V698" s="191">
        <v>6439140</v>
      </c>
      <c r="W698" s="191">
        <v>25943310</v>
      </c>
      <c r="X698" s="195">
        <v>44347</v>
      </c>
      <c r="Y698" s="188" t="s">
        <v>7732</v>
      </c>
      <c r="Z698" s="187" t="s">
        <v>7733</v>
      </c>
      <c r="AA698" s="187" t="s">
        <v>7923</v>
      </c>
      <c r="AB698" s="11"/>
    </row>
    <row r="699" spans="1:28" ht="24.75" customHeight="1" x14ac:dyDescent="0.2">
      <c r="A699" s="183" t="s">
        <v>3600</v>
      </c>
      <c r="B699" s="184">
        <v>692549007</v>
      </c>
      <c r="C699" s="185" t="s">
        <v>2833</v>
      </c>
      <c r="D699" s="185" t="s">
        <v>2850</v>
      </c>
      <c r="E699" s="185" t="s">
        <v>27</v>
      </c>
      <c r="F699" s="185" t="s">
        <v>2851</v>
      </c>
      <c r="G699" s="185" t="s">
        <v>29</v>
      </c>
      <c r="H699" s="185">
        <v>0</v>
      </c>
      <c r="I699" s="185">
        <v>0</v>
      </c>
      <c r="J699" s="185" t="s">
        <v>8646</v>
      </c>
      <c r="K699" s="185" t="s">
        <v>3601</v>
      </c>
      <c r="L699" s="185" t="s">
        <v>49</v>
      </c>
      <c r="M699" s="185" t="s">
        <v>914</v>
      </c>
      <c r="N699" s="186" t="s">
        <v>3602</v>
      </c>
      <c r="O699" s="185">
        <v>0</v>
      </c>
      <c r="P699" s="187">
        <v>0</v>
      </c>
      <c r="Q699" s="185">
        <v>91001</v>
      </c>
      <c r="R699" s="185" t="s">
        <v>2927</v>
      </c>
      <c r="S699" s="188">
        <v>38722</v>
      </c>
      <c r="T699" s="185">
        <v>7245</v>
      </c>
      <c r="U699" s="185"/>
      <c r="V699" s="191">
        <v>8585520</v>
      </c>
      <c r="W699" s="191">
        <v>34591080</v>
      </c>
      <c r="X699" s="195">
        <v>44347</v>
      </c>
      <c r="Y699" s="188" t="s">
        <v>7732</v>
      </c>
      <c r="Z699" s="187" t="s">
        <v>7733</v>
      </c>
      <c r="AA699" s="187" t="s">
        <v>7804</v>
      </c>
      <c r="AB699" s="11"/>
    </row>
    <row r="700" spans="1:28" ht="24.75" customHeight="1" x14ac:dyDescent="0.2">
      <c r="A700" s="183" t="s">
        <v>3821</v>
      </c>
      <c r="B700" s="184">
        <v>690813009</v>
      </c>
      <c r="C700" s="185" t="s">
        <v>2833</v>
      </c>
      <c r="D700" s="185" t="s">
        <v>2861</v>
      </c>
      <c r="E700" s="185" t="s">
        <v>2861</v>
      </c>
      <c r="F700" s="185" t="s">
        <v>2862</v>
      </c>
      <c r="G700" s="185" t="s">
        <v>29</v>
      </c>
      <c r="H700" s="185">
        <v>0</v>
      </c>
      <c r="I700" s="185">
        <v>0</v>
      </c>
      <c r="J700" s="185" t="s">
        <v>3822</v>
      </c>
      <c r="K700" s="185" t="s">
        <v>3823</v>
      </c>
      <c r="L700" s="185" t="s">
        <v>6109</v>
      </c>
      <c r="M700" s="185" t="s">
        <v>3825</v>
      </c>
      <c r="N700" s="186" t="s">
        <v>3824</v>
      </c>
      <c r="O700" s="185">
        <v>0</v>
      </c>
      <c r="P700" s="187">
        <v>0</v>
      </c>
      <c r="Q700" s="185">
        <v>91001</v>
      </c>
      <c r="R700" s="185" t="s">
        <v>3245</v>
      </c>
      <c r="S700" s="188">
        <v>38722</v>
      </c>
      <c r="T700" s="185">
        <v>7246</v>
      </c>
      <c r="U700" s="185"/>
      <c r="V700" s="191">
        <v>2861840</v>
      </c>
      <c r="W700" s="191">
        <v>11530360</v>
      </c>
      <c r="X700" s="195">
        <v>44347</v>
      </c>
      <c r="Y700" s="188" t="s">
        <v>7732</v>
      </c>
      <c r="Z700" s="187" t="s">
        <v>7733</v>
      </c>
      <c r="AA700" s="187" t="s">
        <v>7924</v>
      </c>
      <c r="AB700" s="11"/>
    </row>
    <row r="701" spans="1:28" ht="24.75" customHeight="1" x14ac:dyDescent="0.2">
      <c r="A701" s="183" t="s">
        <v>2872</v>
      </c>
      <c r="B701" s="184">
        <v>690404001</v>
      </c>
      <c r="C701" s="185" t="s">
        <v>2833</v>
      </c>
      <c r="D701" s="185" t="s">
        <v>2861</v>
      </c>
      <c r="E701" s="185" t="s">
        <v>1685</v>
      </c>
      <c r="F701" s="185" t="s">
        <v>2862</v>
      </c>
      <c r="G701" s="185" t="s">
        <v>29</v>
      </c>
      <c r="H701" s="185">
        <v>0</v>
      </c>
      <c r="I701" s="185">
        <v>0</v>
      </c>
      <c r="J701" s="185" t="s">
        <v>2873</v>
      </c>
      <c r="K701" s="185" t="s">
        <v>2874</v>
      </c>
      <c r="L701" s="185" t="s">
        <v>6108</v>
      </c>
      <c r="M701" s="185" t="s">
        <v>2875</v>
      </c>
      <c r="N701" s="186">
        <v>0</v>
      </c>
      <c r="O701" s="185">
        <v>0</v>
      </c>
      <c r="P701" s="187">
        <v>0</v>
      </c>
      <c r="Q701" s="185">
        <v>91001</v>
      </c>
      <c r="R701" s="185" t="s">
        <v>600</v>
      </c>
      <c r="S701" s="188">
        <v>38722</v>
      </c>
      <c r="T701" s="185">
        <v>7247</v>
      </c>
      <c r="U701" s="185"/>
      <c r="V701" s="191">
        <v>5056871</v>
      </c>
      <c r="W701" s="191">
        <v>20374145</v>
      </c>
      <c r="X701" s="195">
        <v>44347</v>
      </c>
      <c r="Y701" s="188" t="s">
        <v>7732</v>
      </c>
      <c r="Z701" s="187" t="s">
        <v>7733</v>
      </c>
      <c r="AA701" s="187" t="s">
        <v>7805</v>
      </c>
      <c r="AB701" s="11"/>
    </row>
    <row r="702" spans="1:28" ht="24.75" customHeight="1" x14ac:dyDescent="0.2">
      <c r="A702" s="183" t="s">
        <v>3068</v>
      </c>
      <c r="B702" s="184">
        <v>690715007</v>
      </c>
      <c r="C702" s="185" t="s">
        <v>2833</v>
      </c>
      <c r="D702" s="185" t="s">
        <v>2850</v>
      </c>
      <c r="E702" s="185" t="s">
        <v>27</v>
      </c>
      <c r="F702" s="185" t="s">
        <v>2851</v>
      </c>
      <c r="G702" s="185" t="s">
        <v>29</v>
      </c>
      <c r="H702" s="185">
        <v>0</v>
      </c>
      <c r="I702" s="185">
        <v>0</v>
      </c>
      <c r="J702" s="185" t="s">
        <v>3069</v>
      </c>
      <c r="K702" s="185" t="s">
        <v>3070</v>
      </c>
      <c r="L702" s="185" t="s">
        <v>49</v>
      </c>
      <c r="M702" s="185">
        <v>0</v>
      </c>
      <c r="N702" s="186" t="s">
        <v>3071</v>
      </c>
      <c r="O702" s="185">
        <v>0</v>
      </c>
      <c r="P702" s="187">
        <v>0</v>
      </c>
      <c r="Q702" s="185">
        <v>91001</v>
      </c>
      <c r="R702" s="185" t="s">
        <v>2854</v>
      </c>
      <c r="S702" s="188">
        <v>38722</v>
      </c>
      <c r="T702" s="185">
        <v>7248</v>
      </c>
      <c r="U702" s="185"/>
      <c r="V702" s="191">
        <v>29635560</v>
      </c>
      <c r="W702" s="191">
        <v>80326890</v>
      </c>
      <c r="X702" s="195">
        <v>44347</v>
      </c>
      <c r="Y702" s="188" t="s">
        <v>7732</v>
      </c>
      <c r="Z702" s="187" t="s">
        <v>7733</v>
      </c>
      <c r="AA702" s="187" t="s">
        <v>7795</v>
      </c>
      <c r="AB702" s="11"/>
    </row>
    <row r="703" spans="1:28" ht="24.75" customHeight="1" x14ac:dyDescent="0.2">
      <c r="A703" s="183" t="s">
        <v>3771</v>
      </c>
      <c r="B703" s="184">
        <v>690817004</v>
      </c>
      <c r="C703" s="185" t="s">
        <v>2833</v>
      </c>
      <c r="D703" s="185" t="s">
        <v>2850</v>
      </c>
      <c r="E703" s="185" t="s">
        <v>27</v>
      </c>
      <c r="F703" s="185" t="s">
        <v>2851</v>
      </c>
      <c r="G703" s="185" t="s">
        <v>29</v>
      </c>
      <c r="H703" s="185">
        <v>0</v>
      </c>
      <c r="I703" s="185">
        <v>0</v>
      </c>
      <c r="J703" s="185" t="s">
        <v>3772</v>
      </c>
      <c r="K703" s="185" t="s">
        <v>3774</v>
      </c>
      <c r="L703" s="185" t="s">
        <v>6109</v>
      </c>
      <c r="M703" s="185" t="s">
        <v>2199</v>
      </c>
      <c r="N703" s="186" t="s">
        <v>3775</v>
      </c>
      <c r="O703" s="185" t="s">
        <v>3773</v>
      </c>
      <c r="P703" s="187">
        <v>0</v>
      </c>
      <c r="Q703" s="185">
        <v>91001</v>
      </c>
      <c r="R703" s="185" t="s">
        <v>2854</v>
      </c>
      <c r="S703" s="188">
        <v>38722</v>
      </c>
      <c r="T703" s="185">
        <v>7250</v>
      </c>
      <c r="U703" s="185"/>
      <c r="V703" s="191">
        <v>2861840</v>
      </c>
      <c r="W703" s="191">
        <v>11530360</v>
      </c>
      <c r="X703" s="195">
        <v>44347</v>
      </c>
      <c r="Y703" s="188" t="s">
        <v>7732</v>
      </c>
      <c r="Z703" s="187" t="s">
        <v>7733</v>
      </c>
      <c r="AA703" s="187" t="s">
        <v>7925</v>
      </c>
      <c r="AB703" s="11"/>
    </row>
    <row r="704" spans="1:28" ht="24.75" customHeight="1" x14ac:dyDescent="0.2">
      <c r="A704" s="183" t="s">
        <v>3025</v>
      </c>
      <c r="B704" s="184">
        <v>691409007</v>
      </c>
      <c r="C704" s="185" t="s">
        <v>2833</v>
      </c>
      <c r="D704" s="185" t="s">
        <v>2850</v>
      </c>
      <c r="E704" s="185" t="s">
        <v>27</v>
      </c>
      <c r="F704" s="185" t="s">
        <v>2851</v>
      </c>
      <c r="G704" s="185" t="s">
        <v>29</v>
      </c>
      <c r="H704" s="185">
        <v>0</v>
      </c>
      <c r="I704" s="185">
        <v>0</v>
      </c>
      <c r="J704" s="185" t="s">
        <v>3026</v>
      </c>
      <c r="K704" s="185" t="s">
        <v>6134</v>
      </c>
      <c r="L704" s="185" t="s">
        <v>6107</v>
      </c>
      <c r="M704" s="185" t="s">
        <v>3028</v>
      </c>
      <c r="N704" s="186" t="s">
        <v>3027</v>
      </c>
      <c r="O704" s="185">
        <v>0</v>
      </c>
      <c r="P704" s="187">
        <v>0</v>
      </c>
      <c r="Q704" s="185">
        <v>91001</v>
      </c>
      <c r="R704" s="185" t="s">
        <v>3029</v>
      </c>
      <c r="S704" s="188">
        <v>38723</v>
      </c>
      <c r="T704" s="185">
        <v>7251</v>
      </c>
      <c r="U704" s="185"/>
      <c r="V704" s="191">
        <v>2390142</v>
      </c>
      <c r="W704" s="191">
        <v>23142579</v>
      </c>
      <c r="X704" s="195">
        <v>44347</v>
      </c>
      <c r="Y704" s="188" t="s">
        <v>7732</v>
      </c>
      <c r="Z704" s="187" t="s">
        <v>7733</v>
      </c>
      <c r="AA704" s="187" t="s">
        <v>7764</v>
      </c>
      <c r="AB704" s="11"/>
    </row>
    <row r="705" spans="1:28" ht="24.75" customHeight="1" x14ac:dyDescent="0.2">
      <c r="A705" s="183" t="s">
        <v>3515</v>
      </c>
      <c r="B705" s="184">
        <v>691707008</v>
      </c>
      <c r="C705" s="185" t="s">
        <v>2833</v>
      </c>
      <c r="D705" s="185" t="s">
        <v>2850</v>
      </c>
      <c r="E705" s="185" t="s">
        <v>27</v>
      </c>
      <c r="F705" s="185" t="s">
        <v>2851</v>
      </c>
      <c r="G705" s="185" t="s">
        <v>29</v>
      </c>
      <c r="H705" s="185">
        <v>0</v>
      </c>
      <c r="I705" s="185">
        <v>0</v>
      </c>
      <c r="J705" s="185" t="s">
        <v>3516</v>
      </c>
      <c r="K705" s="185" t="s">
        <v>3518</v>
      </c>
      <c r="L705" s="185" t="s">
        <v>339</v>
      </c>
      <c r="M705" s="185" t="s">
        <v>3520</v>
      </c>
      <c r="N705" s="186" t="s">
        <v>3519</v>
      </c>
      <c r="O705" s="185" t="s">
        <v>3517</v>
      </c>
      <c r="P705" s="187">
        <v>0</v>
      </c>
      <c r="Q705" s="185">
        <v>91001</v>
      </c>
      <c r="R705" s="185" t="s">
        <v>3245</v>
      </c>
      <c r="S705" s="188">
        <v>38723</v>
      </c>
      <c r="T705" s="185">
        <v>7252</v>
      </c>
      <c r="U705" s="185"/>
      <c r="V705" s="191">
        <v>4893746</v>
      </c>
      <c r="W705" s="191">
        <v>19716914</v>
      </c>
      <c r="X705" s="195">
        <v>44347</v>
      </c>
      <c r="Y705" s="188" t="s">
        <v>7732</v>
      </c>
      <c r="Z705" s="187" t="s">
        <v>7733</v>
      </c>
      <c r="AA705" s="187" t="s">
        <v>7926</v>
      </c>
      <c r="AB705" s="11"/>
    </row>
    <row r="706" spans="1:28" ht="24.75" customHeight="1" x14ac:dyDescent="0.2">
      <c r="A706" s="183" t="s">
        <v>3155</v>
      </c>
      <c r="B706" s="184">
        <v>691001008</v>
      </c>
      <c r="C706" s="185" t="s">
        <v>2833</v>
      </c>
      <c r="D706" s="185" t="s">
        <v>2850</v>
      </c>
      <c r="E706" s="185" t="s">
        <v>27</v>
      </c>
      <c r="F706" s="185" t="s">
        <v>2851</v>
      </c>
      <c r="G706" s="185" t="s">
        <v>29</v>
      </c>
      <c r="H706" s="185">
        <v>0</v>
      </c>
      <c r="I706" s="185">
        <v>0</v>
      </c>
      <c r="J706" s="185" t="s">
        <v>3156</v>
      </c>
      <c r="K706" s="185" t="s">
        <v>3158</v>
      </c>
      <c r="L706" s="185" t="s">
        <v>6110</v>
      </c>
      <c r="M706" s="185" t="s">
        <v>1317</v>
      </c>
      <c r="N706" s="186" t="s">
        <v>6263</v>
      </c>
      <c r="O706" s="185" t="s">
        <v>3157</v>
      </c>
      <c r="P706" s="187">
        <v>0</v>
      </c>
      <c r="Q706" s="185">
        <v>91001</v>
      </c>
      <c r="R706" s="185" t="s">
        <v>2884</v>
      </c>
      <c r="S706" s="188">
        <v>38723</v>
      </c>
      <c r="T706" s="185">
        <v>7253</v>
      </c>
      <c r="U706" s="185"/>
      <c r="V706" s="191">
        <v>6868416</v>
      </c>
      <c r="W706" s="191">
        <v>27672864</v>
      </c>
      <c r="X706" s="195">
        <v>44347</v>
      </c>
      <c r="Y706" s="188" t="s">
        <v>7732</v>
      </c>
      <c r="Z706" s="187" t="s">
        <v>7733</v>
      </c>
      <c r="AA706" s="187" t="s">
        <v>7767</v>
      </c>
      <c r="AB706" s="11"/>
    </row>
    <row r="707" spans="1:28" ht="24.75" customHeight="1" x14ac:dyDescent="0.2">
      <c r="A707" s="183" t="s">
        <v>3362</v>
      </c>
      <c r="B707" s="184">
        <v>691901009</v>
      </c>
      <c r="C707" s="185" t="s">
        <v>2833</v>
      </c>
      <c r="D707" s="185" t="s">
        <v>2850</v>
      </c>
      <c r="E707" s="185" t="s">
        <v>27</v>
      </c>
      <c r="F707" s="185" t="s">
        <v>2851</v>
      </c>
      <c r="G707" s="185" t="s">
        <v>29</v>
      </c>
      <c r="H707" s="185">
        <v>0</v>
      </c>
      <c r="I707" s="185">
        <v>0</v>
      </c>
      <c r="J707" s="185" t="s">
        <v>3363</v>
      </c>
      <c r="K707" s="185" t="s">
        <v>3366</v>
      </c>
      <c r="L707" s="185" t="s">
        <v>50</v>
      </c>
      <c r="M707" s="185" t="s">
        <v>3365</v>
      </c>
      <c r="N707" s="186" t="s">
        <v>3364</v>
      </c>
      <c r="O707" s="185">
        <v>0</v>
      </c>
      <c r="P707" s="187">
        <v>0</v>
      </c>
      <c r="Q707" s="185">
        <v>91001</v>
      </c>
      <c r="R707" s="185" t="s">
        <v>2854</v>
      </c>
      <c r="S707" s="188">
        <v>38729</v>
      </c>
      <c r="T707" s="185">
        <v>7255</v>
      </c>
      <c r="U707" s="185"/>
      <c r="V707" s="191">
        <v>5056871</v>
      </c>
      <c r="W707" s="191">
        <v>20374145</v>
      </c>
      <c r="X707" s="195">
        <v>44347</v>
      </c>
      <c r="Y707" s="188" t="s">
        <v>7732</v>
      </c>
      <c r="Z707" s="187" t="s">
        <v>7733</v>
      </c>
      <c r="AA707" s="187" t="s">
        <v>7887</v>
      </c>
      <c r="AB707" s="11"/>
    </row>
    <row r="708" spans="1:28" ht="24.75" customHeight="1" x14ac:dyDescent="0.2">
      <c r="A708" s="183" t="s">
        <v>3970</v>
      </c>
      <c r="B708" s="184">
        <v>692539001</v>
      </c>
      <c r="C708" s="185" t="s">
        <v>2833</v>
      </c>
      <c r="D708" s="185" t="s">
        <v>2850</v>
      </c>
      <c r="E708" s="185" t="s">
        <v>27</v>
      </c>
      <c r="F708" s="185" t="s">
        <v>2851</v>
      </c>
      <c r="G708" s="185" t="s">
        <v>29</v>
      </c>
      <c r="H708" s="185">
        <v>0</v>
      </c>
      <c r="I708" s="185">
        <v>0</v>
      </c>
      <c r="J708" s="185" t="s">
        <v>3971</v>
      </c>
      <c r="K708" s="185" t="s">
        <v>3972</v>
      </c>
      <c r="L708" s="185" t="s">
        <v>49</v>
      </c>
      <c r="M708" s="185" t="s">
        <v>3974</v>
      </c>
      <c r="N708" s="186" t="s">
        <v>3973</v>
      </c>
      <c r="O708" s="185">
        <v>0</v>
      </c>
      <c r="P708" s="187">
        <v>0</v>
      </c>
      <c r="Q708" s="185">
        <v>91001</v>
      </c>
      <c r="R708" s="185" t="s">
        <v>2866</v>
      </c>
      <c r="S708" s="188">
        <v>38729</v>
      </c>
      <c r="T708" s="185">
        <v>7256</v>
      </c>
      <c r="U708" s="185"/>
      <c r="V708" s="191">
        <v>8585520</v>
      </c>
      <c r="W708" s="191">
        <v>42927600</v>
      </c>
      <c r="X708" s="195">
        <v>44347</v>
      </c>
      <c r="Y708" s="188" t="s">
        <v>7732</v>
      </c>
      <c r="Z708" s="187" t="s">
        <v>7733</v>
      </c>
      <c r="AA708" s="187" t="s">
        <v>7835</v>
      </c>
      <c r="AB708" s="11"/>
    </row>
    <row r="709" spans="1:28" ht="24.75" customHeight="1" x14ac:dyDescent="0.2">
      <c r="A709" s="183" t="s">
        <v>3371</v>
      </c>
      <c r="B709" s="184">
        <v>691005003</v>
      </c>
      <c r="C709" s="185" t="s">
        <v>2833</v>
      </c>
      <c r="D709" s="185" t="s">
        <v>2861</v>
      </c>
      <c r="E709" s="185" t="s">
        <v>1685</v>
      </c>
      <c r="F709" s="185" t="s">
        <v>2862</v>
      </c>
      <c r="G709" s="185" t="s">
        <v>29</v>
      </c>
      <c r="H709" s="185">
        <v>0</v>
      </c>
      <c r="I709" s="185">
        <v>0</v>
      </c>
      <c r="J709" s="185" t="s">
        <v>3372</v>
      </c>
      <c r="K709" s="185" t="s">
        <v>3373</v>
      </c>
      <c r="L709" s="185" t="s">
        <v>6110</v>
      </c>
      <c r="M709" s="185" t="s">
        <v>3374</v>
      </c>
      <c r="N709" s="186">
        <v>0</v>
      </c>
      <c r="O709" s="185">
        <v>0</v>
      </c>
      <c r="P709" s="187">
        <v>0</v>
      </c>
      <c r="Q709" s="185">
        <v>91001</v>
      </c>
      <c r="R709" s="185" t="s">
        <v>2854</v>
      </c>
      <c r="S709" s="188">
        <v>38729</v>
      </c>
      <c r="T709" s="185">
        <v>7257</v>
      </c>
      <c r="U709" s="185"/>
      <c r="V709" s="191">
        <v>4292760</v>
      </c>
      <c r="W709" s="191">
        <v>17295540</v>
      </c>
      <c r="X709" s="195">
        <v>44347</v>
      </c>
      <c r="Y709" s="188" t="s">
        <v>7732</v>
      </c>
      <c r="Z709" s="187" t="s">
        <v>7733</v>
      </c>
      <c r="AA709" s="187" t="s">
        <v>7845</v>
      </c>
      <c r="AB709" s="11"/>
    </row>
    <row r="710" spans="1:28" ht="24.75" customHeight="1" x14ac:dyDescent="0.2">
      <c r="A710" s="183" t="s">
        <v>3061</v>
      </c>
      <c r="B710" s="184">
        <v>691502007</v>
      </c>
      <c r="C710" s="185" t="s">
        <v>2833</v>
      </c>
      <c r="D710" s="185" t="s">
        <v>2861</v>
      </c>
      <c r="E710" s="185" t="s">
        <v>1685</v>
      </c>
      <c r="F710" s="185" t="s">
        <v>2862</v>
      </c>
      <c r="G710" s="185">
        <v>0</v>
      </c>
      <c r="H710" s="185">
        <v>0</v>
      </c>
      <c r="I710" s="185">
        <v>0</v>
      </c>
      <c r="J710" s="185" t="s">
        <v>3062</v>
      </c>
      <c r="K710" s="185" t="s">
        <v>6136</v>
      </c>
      <c r="L710" s="185" t="s">
        <v>6107</v>
      </c>
      <c r="M710" s="185" t="s">
        <v>3063</v>
      </c>
      <c r="N710" s="186">
        <v>0</v>
      </c>
      <c r="O710" s="185">
        <v>0</v>
      </c>
      <c r="P710" s="187">
        <v>0</v>
      </c>
      <c r="Q710" s="185">
        <v>91001</v>
      </c>
      <c r="R710" s="185" t="s">
        <v>3024</v>
      </c>
      <c r="S710" s="188">
        <v>38734</v>
      </c>
      <c r="T710" s="185">
        <v>7259</v>
      </c>
      <c r="U710" s="185"/>
      <c r="V710" s="191">
        <v>5709371</v>
      </c>
      <c r="W710" s="191">
        <v>23003069</v>
      </c>
      <c r="X710" s="195">
        <v>44347</v>
      </c>
      <c r="Y710" s="188" t="s">
        <v>7732</v>
      </c>
      <c r="Z710" s="187" t="s">
        <v>7733</v>
      </c>
      <c r="AA710" s="187" t="s">
        <v>7927</v>
      </c>
      <c r="AB710" s="11"/>
    </row>
    <row r="711" spans="1:28" ht="24.75" customHeight="1" x14ac:dyDescent="0.2">
      <c r="A711" s="183" t="s">
        <v>3782</v>
      </c>
      <c r="B711" s="184">
        <v>691401006</v>
      </c>
      <c r="C711" s="185" t="s">
        <v>2833</v>
      </c>
      <c r="D711" s="185" t="s">
        <v>2861</v>
      </c>
      <c r="E711" s="185" t="s">
        <v>1685</v>
      </c>
      <c r="F711" s="185" t="s">
        <v>3614</v>
      </c>
      <c r="G711" s="185" t="s">
        <v>29</v>
      </c>
      <c r="H711" s="185">
        <v>0</v>
      </c>
      <c r="I711" s="185">
        <v>0</v>
      </c>
      <c r="J711" s="185" t="s">
        <v>3783</v>
      </c>
      <c r="K711" s="185" t="s">
        <v>6140</v>
      </c>
      <c r="L711" s="185" t="s">
        <v>6107</v>
      </c>
      <c r="M711" s="185" t="s">
        <v>1362</v>
      </c>
      <c r="N711" s="186" t="s">
        <v>3785</v>
      </c>
      <c r="O711" s="185" t="s">
        <v>3784</v>
      </c>
      <c r="P711" s="187">
        <v>0</v>
      </c>
      <c r="Q711" s="185">
        <v>91001</v>
      </c>
      <c r="R711" s="185" t="s">
        <v>2854</v>
      </c>
      <c r="S711" s="188">
        <v>38735</v>
      </c>
      <c r="T711" s="185">
        <v>7260</v>
      </c>
      <c r="U711" s="185"/>
      <c r="V711" s="191">
        <v>4893746</v>
      </c>
      <c r="W711" s="191">
        <v>19716914</v>
      </c>
      <c r="X711" s="195">
        <v>44347</v>
      </c>
      <c r="Y711" s="188" t="s">
        <v>7732</v>
      </c>
      <c r="Z711" s="187" t="s">
        <v>7733</v>
      </c>
      <c r="AA711" s="187" t="s">
        <v>7928</v>
      </c>
      <c r="AB711" s="11"/>
    </row>
    <row r="712" spans="1:28" ht="24.75" customHeight="1" x14ac:dyDescent="0.2">
      <c r="A712" s="183" t="s">
        <v>2960</v>
      </c>
      <c r="B712" s="184">
        <v>691905004</v>
      </c>
      <c r="C712" s="185" t="s">
        <v>2833</v>
      </c>
      <c r="D712" s="185" t="s">
        <v>2850</v>
      </c>
      <c r="E712" s="185" t="s">
        <v>27</v>
      </c>
      <c r="F712" s="185" t="s">
        <v>2851</v>
      </c>
      <c r="G712" s="185" t="s">
        <v>29</v>
      </c>
      <c r="H712" s="185">
        <v>0</v>
      </c>
      <c r="I712" s="185">
        <v>0</v>
      </c>
      <c r="J712" s="185" t="s">
        <v>7013</v>
      </c>
      <c r="K712" s="185" t="s">
        <v>2961</v>
      </c>
      <c r="L712" s="185" t="s">
        <v>50</v>
      </c>
      <c r="M712" s="185" t="s">
        <v>2963</v>
      </c>
      <c r="N712" s="186" t="s">
        <v>2962</v>
      </c>
      <c r="O712" s="185">
        <v>0</v>
      </c>
      <c r="P712" s="187">
        <v>0</v>
      </c>
      <c r="Q712" s="185">
        <v>91001</v>
      </c>
      <c r="R712" s="185" t="s">
        <v>2854</v>
      </c>
      <c r="S712" s="188">
        <v>38735</v>
      </c>
      <c r="T712" s="185">
        <v>7263</v>
      </c>
      <c r="U712" s="185"/>
      <c r="V712" s="191">
        <v>5056871</v>
      </c>
      <c r="W712" s="191">
        <v>20374145</v>
      </c>
      <c r="X712" s="195">
        <v>44347</v>
      </c>
      <c r="Y712" s="188" t="s">
        <v>7732</v>
      </c>
      <c r="Z712" s="187" t="s">
        <v>7733</v>
      </c>
      <c r="AA712" s="187" t="s">
        <v>7886</v>
      </c>
      <c r="AB712" s="11"/>
    </row>
    <row r="713" spans="1:28" ht="24.75" customHeight="1" x14ac:dyDescent="0.2">
      <c r="A713" s="183" t="s">
        <v>3948</v>
      </c>
      <c r="B713" s="184">
        <v>691702006</v>
      </c>
      <c r="C713" s="185" t="s">
        <v>2833</v>
      </c>
      <c r="D713" s="185" t="s">
        <v>2850</v>
      </c>
      <c r="E713" s="185" t="s">
        <v>27</v>
      </c>
      <c r="F713" s="185" t="s">
        <v>2851</v>
      </c>
      <c r="G713" s="185" t="s">
        <v>29</v>
      </c>
      <c r="H713" s="185">
        <v>0</v>
      </c>
      <c r="I713" s="185">
        <v>0</v>
      </c>
      <c r="J713" s="185" t="s">
        <v>3949</v>
      </c>
      <c r="K713" s="185" t="s">
        <v>3950</v>
      </c>
      <c r="L713" s="185" t="s">
        <v>339</v>
      </c>
      <c r="M713" s="185" t="s">
        <v>3951</v>
      </c>
      <c r="N713" s="186">
        <v>0</v>
      </c>
      <c r="O713" s="185">
        <v>0</v>
      </c>
      <c r="P713" s="187">
        <v>0</v>
      </c>
      <c r="Q713" s="185">
        <v>91001</v>
      </c>
      <c r="R713" s="185" t="s">
        <v>2854</v>
      </c>
      <c r="S713" s="188">
        <v>38735</v>
      </c>
      <c r="T713" s="185">
        <v>7264</v>
      </c>
      <c r="U713" s="185"/>
      <c r="V713" s="191">
        <v>5571896</v>
      </c>
      <c r="W713" s="191">
        <v>20395064</v>
      </c>
      <c r="X713" s="195">
        <v>44347</v>
      </c>
      <c r="Y713" s="188" t="s">
        <v>7732</v>
      </c>
      <c r="Z713" s="187" t="s">
        <v>7733</v>
      </c>
      <c r="AA713" s="187" t="s">
        <v>7929</v>
      </c>
      <c r="AB713" s="11"/>
    </row>
    <row r="714" spans="1:28" ht="24.75" customHeight="1" x14ac:dyDescent="0.2">
      <c r="A714" s="183" t="s">
        <v>2953</v>
      </c>
      <c r="B714" s="184">
        <v>691605000</v>
      </c>
      <c r="C714" s="185" t="s">
        <v>2833</v>
      </c>
      <c r="D714" s="185" t="s">
        <v>626</v>
      </c>
      <c r="E714" s="185" t="s">
        <v>27</v>
      </c>
      <c r="F714" s="185" t="s">
        <v>2954</v>
      </c>
      <c r="G714" s="185" t="s">
        <v>29</v>
      </c>
      <c r="H714" s="185">
        <v>0</v>
      </c>
      <c r="I714" s="185">
        <v>0</v>
      </c>
      <c r="J714" s="185" t="s">
        <v>2955</v>
      </c>
      <c r="K714" s="185" t="s">
        <v>2958</v>
      </c>
      <c r="L714" s="185" t="s">
        <v>339</v>
      </c>
      <c r="M714" s="185" t="s">
        <v>2959</v>
      </c>
      <c r="N714" s="186" t="s">
        <v>2957</v>
      </c>
      <c r="O714" s="185" t="s">
        <v>2956</v>
      </c>
      <c r="P714" s="187">
        <v>0</v>
      </c>
      <c r="Q714" s="185">
        <v>91001</v>
      </c>
      <c r="R714" s="185" t="s">
        <v>2884</v>
      </c>
      <c r="S714" s="188">
        <v>38735</v>
      </c>
      <c r="T714" s="185">
        <v>7265</v>
      </c>
      <c r="U714" s="185"/>
      <c r="V714" s="191">
        <v>5056871</v>
      </c>
      <c r="W714" s="191">
        <v>20374145</v>
      </c>
      <c r="X714" s="195">
        <v>44347</v>
      </c>
      <c r="Y714" s="188" t="s">
        <v>7732</v>
      </c>
      <c r="Z714" s="187" t="s">
        <v>7733</v>
      </c>
      <c r="AA714" s="187" t="s">
        <v>7754</v>
      </c>
      <c r="AB714" s="11"/>
    </row>
    <row r="715" spans="1:28" ht="24.75" customHeight="1" x14ac:dyDescent="0.2">
      <c r="A715" s="183" t="s">
        <v>3417</v>
      </c>
      <c r="B715" s="184" t="s">
        <v>7694</v>
      </c>
      <c r="C715" s="185" t="s">
        <v>2833</v>
      </c>
      <c r="D715" s="185" t="s">
        <v>2850</v>
      </c>
      <c r="E715" s="185" t="s">
        <v>27</v>
      </c>
      <c r="F715" s="185" t="s">
        <v>2851</v>
      </c>
      <c r="G715" s="185" t="s">
        <v>29</v>
      </c>
      <c r="H715" s="185">
        <v>0</v>
      </c>
      <c r="I715" s="185">
        <v>0</v>
      </c>
      <c r="J715" s="185" t="s">
        <v>3418</v>
      </c>
      <c r="K715" s="185" t="s">
        <v>3419</v>
      </c>
      <c r="L715" s="185" t="s">
        <v>339</v>
      </c>
      <c r="M715" s="185" t="s">
        <v>3421</v>
      </c>
      <c r="N715" s="186" t="s">
        <v>3420</v>
      </c>
      <c r="O715" s="185">
        <v>0</v>
      </c>
      <c r="P715" s="187">
        <v>0</v>
      </c>
      <c r="Q715" s="185">
        <v>91001</v>
      </c>
      <c r="R715" s="185" t="s">
        <v>3422</v>
      </c>
      <c r="S715" s="188">
        <v>38736</v>
      </c>
      <c r="T715" s="185">
        <v>7267</v>
      </c>
      <c r="U715" s="185"/>
      <c r="V715" s="191">
        <v>9298118</v>
      </c>
      <c r="W715" s="191">
        <v>37462139</v>
      </c>
      <c r="X715" s="195">
        <v>44347</v>
      </c>
      <c r="Y715" s="188" t="s">
        <v>7732</v>
      </c>
      <c r="Z715" s="187" t="s">
        <v>7733</v>
      </c>
      <c r="AA715" s="187" t="s">
        <v>7746</v>
      </c>
      <c r="AB715" s="11"/>
    </row>
    <row r="716" spans="1:28" ht="24.75" customHeight="1" x14ac:dyDescent="0.2">
      <c r="A716" s="183" t="s">
        <v>4090</v>
      </c>
      <c r="B716" s="184">
        <v>691415007</v>
      </c>
      <c r="C716" s="185" t="s">
        <v>2833</v>
      </c>
      <c r="D716" s="185" t="s">
        <v>2850</v>
      </c>
      <c r="E716" s="185" t="s">
        <v>27</v>
      </c>
      <c r="F716" s="185" t="s">
        <v>2851</v>
      </c>
      <c r="G716" s="185" t="s">
        <v>29</v>
      </c>
      <c r="H716" s="185">
        <v>0</v>
      </c>
      <c r="I716" s="185">
        <v>0</v>
      </c>
      <c r="J716" s="185" t="s">
        <v>6227</v>
      </c>
      <c r="K716" s="185" t="s">
        <v>6148</v>
      </c>
      <c r="L716" s="185" t="s">
        <v>6107</v>
      </c>
      <c r="M716" s="185" t="s">
        <v>4091</v>
      </c>
      <c r="N716" s="186" t="s">
        <v>6228</v>
      </c>
      <c r="O716" s="185" t="s">
        <v>6229</v>
      </c>
      <c r="P716" s="187">
        <v>0</v>
      </c>
      <c r="Q716" s="185">
        <v>91001</v>
      </c>
      <c r="R716" s="185" t="s">
        <v>2866</v>
      </c>
      <c r="S716" s="188">
        <v>38736</v>
      </c>
      <c r="T716" s="185">
        <v>7268</v>
      </c>
      <c r="U716" s="185"/>
      <c r="V716" s="191">
        <v>5709371</v>
      </c>
      <c r="W716" s="191">
        <v>23003069</v>
      </c>
      <c r="X716" s="195">
        <v>44347</v>
      </c>
      <c r="Y716" s="188" t="s">
        <v>7732</v>
      </c>
      <c r="Z716" s="187" t="s">
        <v>7733</v>
      </c>
      <c r="AA716" s="187" t="s">
        <v>7885</v>
      </c>
      <c r="AB716" s="11"/>
    </row>
    <row r="717" spans="1:28" ht="24.75" customHeight="1" x14ac:dyDescent="0.2">
      <c r="A717" s="183" t="s">
        <v>4075</v>
      </c>
      <c r="B717" s="184">
        <v>691908003</v>
      </c>
      <c r="C717" s="185" t="s">
        <v>2833</v>
      </c>
      <c r="D717" s="185" t="s">
        <v>2850</v>
      </c>
      <c r="E717" s="185" t="s">
        <v>27</v>
      </c>
      <c r="F717" s="185" t="s">
        <v>2851</v>
      </c>
      <c r="G717" s="185" t="s">
        <v>29</v>
      </c>
      <c r="H717" s="185">
        <v>0</v>
      </c>
      <c r="I717" s="185">
        <v>0</v>
      </c>
      <c r="J717" s="185" t="s">
        <v>4076</v>
      </c>
      <c r="K717" s="185" t="s">
        <v>4078</v>
      </c>
      <c r="L717" s="185" t="s">
        <v>50</v>
      </c>
      <c r="M717" s="185" t="s">
        <v>4080</v>
      </c>
      <c r="N717" s="186" t="s">
        <v>4079</v>
      </c>
      <c r="O717" s="185" t="s">
        <v>4077</v>
      </c>
      <c r="P717" s="187">
        <v>0</v>
      </c>
      <c r="Q717" s="185">
        <v>91001</v>
      </c>
      <c r="R717" s="185" t="s">
        <v>2854</v>
      </c>
      <c r="S717" s="188">
        <v>38736</v>
      </c>
      <c r="T717" s="185">
        <v>7269</v>
      </c>
      <c r="U717" s="185"/>
      <c r="V717" s="191">
        <v>5056871</v>
      </c>
      <c r="W717" s="191">
        <v>20173145</v>
      </c>
      <c r="X717" s="195">
        <v>44347</v>
      </c>
      <c r="Y717" s="188" t="s">
        <v>7732</v>
      </c>
      <c r="Z717" s="187" t="s">
        <v>7733</v>
      </c>
      <c r="AA717" s="187" t="s">
        <v>7854</v>
      </c>
      <c r="AB717" s="11"/>
    </row>
    <row r="718" spans="1:28" ht="24.75" customHeight="1" x14ac:dyDescent="0.2">
      <c r="A718" s="183" t="s">
        <v>3902</v>
      </c>
      <c r="B718" s="184">
        <v>691301001</v>
      </c>
      <c r="C718" s="185" t="s">
        <v>2833</v>
      </c>
      <c r="D718" s="185" t="s">
        <v>2850</v>
      </c>
      <c r="E718" s="185" t="s">
        <v>27</v>
      </c>
      <c r="F718" s="185" t="s">
        <v>2851</v>
      </c>
      <c r="G718" s="185" t="s">
        <v>29</v>
      </c>
      <c r="H718" s="185">
        <v>0</v>
      </c>
      <c r="I718" s="185">
        <v>0</v>
      </c>
      <c r="J718" s="185" t="s">
        <v>3903</v>
      </c>
      <c r="K718" s="185" t="s">
        <v>3904</v>
      </c>
      <c r="L718" s="185" t="s">
        <v>6110</v>
      </c>
      <c r="M718" s="185" t="s">
        <v>3905</v>
      </c>
      <c r="N718" s="186">
        <v>0</v>
      </c>
      <c r="O718" s="185">
        <v>0</v>
      </c>
      <c r="P718" s="187">
        <v>0</v>
      </c>
      <c r="Q718" s="185">
        <v>91001</v>
      </c>
      <c r="R718" s="185" t="s">
        <v>2854</v>
      </c>
      <c r="S718" s="188">
        <v>38736</v>
      </c>
      <c r="T718" s="185">
        <v>7270</v>
      </c>
      <c r="U718" s="185"/>
      <c r="V718" s="191">
        <v>5008220</v>
      </c>
      <c r="W718" s="191">
        <v>20178130</v>
      </c>
      <c r="X718" s="195">
        <v>44347</v>
      </c>
      <c r="Y718" s="188" t="s">
        <v>7732</v>
      </c>
      <c r="Z718" s="187" t="s">
        <v>7733</v>
      </c>
      <c r="AA718" s="187" t="s">
        <v>7852</v>
      </c>
      <c r="AB718" s="11"/>
    </row>
    <row r="719" spans="1:28" ht="24.75" customHeight="1" x14ac:dyDescent="0.2">
      <c r="A719" s="183" t="s">
        <v>3658</v>
      </c>
      <c r="B719" s="184">
        <v>690902001</v>
      </c>
      <c r="C719" s="185" t="s">
        <v>2833</v>
      </c>
      <c r="D719" s="185" t="s">
        <v>2861</v>
      </c>
      <c r="E719" s="185" t="s">
        <v>1685</v>
      </c>
      <c r="F719" s="185" t="s">
        <v>2862</v>
      </c>
      <c r="G719" s="185" t="s">
        <v>29</v>
      </c>
      <c r="H719" s="185">
        <v>0</v>
      </c>
      <c r="I719" s="185">
        <v>0</v>
      </c>
      <c r="J719" s="185" t="s">
        <v>3659</v>
      </c>
      <c r="K719" s="185" t="s">
        <v>3660</v>
      </c>
      <c r="L719" s="185" t="s">
        <v>6109</v>
      </c>
      <c r="M719" s="185" t="s">
        <v>3661</v>
      </c>
      <c r="N719" s="186">
        <v>0</v>
      </c>
      <c r="O719" s="185">
        <v>0</v>
      </c>
      <c r="P719" s="187">
        <v>0</v>
      </c>
      <c r="Q719" s="185">
        <v>91001</v>
      </c>
      <c r="R719" s="185" t="s">
        <v>3662</v>
      </c>
      <c r="S719" s="188">
        <v>38736</v>
      </c>
      <c r="T719" s="185">
        <v>7271</v>
      </c>
      <c r="U719" s="185"/>
      <c r="V719" s="191">
        <v>2861840</v>
      </c>
      <c r="W719" s="191">
        <v>11530360</v>
      </c>
      <c r="X719" s="195">
        <v>44347</v>
      </c>
      <c r="Y719" s="188" t="s">
        <v>7732</v>
      </c>
      <c r="Z719" s="187" t="s">
        <v>7733</v>
      </c>
      <c r="AA719" s="187" t="s">
        <v>7930</v>
      </c>
      <c r="AB719" s="11"/>
    </row>
    <row r="720" spans="1:28" ht="24.75" customHeight="1" x14ac:dyDescent="0.2">
      <c r="A720" s="183" t="s">
        <v>3758</v>
      </c>
      <c r="B720" s="184">
        <v>691414000</v>
      </c>
      <c r="C720" s="185" t="s">
        <v>2833</v>
      </c>
      <c r="D720" s="185" t="s">
        <v>2833</v>
      </c>
      <c r="E720" s="185" t="s">
        <v>27</v>
      </c>
      <c r="F720" s="185" t="s">
        <v>2851</v>
      </c>
      <c r="G720" s="185" t="s">
        <v>29</v>
      </c>
      <c r="H720" s="185">
        <v>0</v>
      </c>
      <c r="I720" s="185">
        <v>0</v>
      </c>
      <c r="J720" s="185" t="s">
        <v>3759</v>
      </c>
      <c r="K720" s="185" t="s">
        <v>6139</v>
      </c>
      <c r="L720" s="185" t="s">
        <v>6107</v>
      </c>
      <c r="M720" s="185" t="s">
        <v>3761</v>
      </c>
      <c r="N720" s="186" t="s">
        <v>3760</v>
      </c>
      <c r="O720" s="185">
        <v>0</v>
      </c>
      <c r="P720" s="187">
        <v>0</v>
      </c>
      <c r="Q720" s="185">
        <v>91001</v>
      </c>
      <c r="R720" s="185" t="s">
        <v>2854</v>
      </c>
      <c r="S720" s="188">
        <v>38736</v>
      </c>
      <c r="T720" s="185">
        <v>7273</v>
      </c>
      <c r="U720" s="185"/>
      <c r="V720" s="191">
        <v>4893746</v>
      </c>
      <c r="W720" s="191">
        <v>19716914</v>
      </c>
      <c r="X720" s="195">
        <v>44347</v>
      </c>
      <c r="Y720" s="188" t="s">
        <v>7732</v>
      </c>
      <c r="Z720" s="187" t="s">
        <v>7733</v>
      </c>
      <c r="AA720" s="187" t="s">
        <v>7931</v>
      </c>
      <c r="AB720" s="11"/>
    </row>
    <row r="721" spans="1:28" ht="24.75" customHeight="1" x14ac:dyDescent="0.2">
      <c r="A721" s="183" t="s">
        <v>3875</v>
      </c>
      <c r="B721" s="184">
        <v>691105008</v>
      </c>
      <c r="C721" s="185" t="s">
        <v>2833</v>
      </c>
      <c r="D721" s="185" t="s">
        <v>2850</v>
      </c>
      <c r="E721" s="185" t="s">
        <v>27</v>
      </c>
      <c r="F721" s="185" t="s">
        <v>2851</v>
      </c>
      <c r="G721" s="185" t="s">
        <v>29</v>
      </c>
      <c r="H721" s="185">
        <v>0</v>
      </c>
      <c r="I721" s="185">
        <v>0</v>
      </c>
      <c r="J721" s="185" t="s">
        <v>3876</v>
      </c>
      <c r="K721" s="185" t="s">
        <v>3877</v>
      </c>
      <c r="L721" s="185" t="s">
        <v>6110</v>
      </c>
      <c r="M721" s="185" t="s">
        <v>3879</v>
      </c>
      <c r="N721" s="186" t="s">
        <v>3878</v>
      </c>
      <c r="O721" s="185">
        <v>0</v>
      </c>
      <c r="P721" s="187">
        <v>0</v>
      </c>
      <c r="Q721" s="185">
        <v>91001</v>
      </c>
      <c r="R721" s="185" t="s">
        <v>2854</v>
      </c>
      <c r="S721" s="188">
        <v>38736</v>
      </c>
      <c r="T721" s="185">
        <v>7275</v>
      </c>
      <c r="U721" s="185"/>
      <c r="V721" s="191">
        <v>5008220</v>
      </c>
      <c r="W721" s="191">
        <v>20122397</v>
      </c>
      <c r="X721" s="195">
        <v>44347</v>
      </c>
      <c r="Y721" s="188" t="s">
        <v>7732</v>
      </c>
      <c r="Z721" s="187" t="s">
        <v>7733</v>
      </c>
      <c r="AA721" s="187" t="s">
        <v>7851</v>
      </c>
      <c r="AB721" s="11"/>
    </row>
    <row r="722" spans="1:28" ht="24.75" customHeight="1" x14ac:dyDescent="0.2">
      <c r="A722" s="183" t="s">
        <v>3493</v>
      </c>
      <c r="B722" s="184">
        <v>691101002</v>
      </c>
      <c r="C722" s="185" t="s">
        <v>2833</v>
      </c>
      <c r="D722" s="185" t="s">
        <v>2850</v>
      </c>
      <c r="E722" s="185" t="s">
        <v>27</v>
      </c>
      <c r="F722" s="185" t="s">
        <v>2851</v>
      </c>
      <c r="G722" s="185" t="s">
        <v>29</v>
      </c>
      <c r="H722" s="185">
        <v>0</v>
      </c>
      <c r="I722" s="185">
        <v>0</v>
      </c>
      <c r="J722" s="185" t="s">
        <v>3494</v>
      </c>
      <c r="K722" s="185" t="s">
        <v>3495</v>
      </c>
      <c r="L722" s="185" t="s">
        <v>6110</v>
      </c>
      <c r="M722" s="185" t="s">
        <v>3497</v>
      </c>
      <c r="N722" s="186" t="s">
        <v>3496</v>
      </c>
      <c r="O722" s="185">
        <v>0</v>
      </c>
      <c r="P722" s="187">
        <v>0</v>
      </c>
      <c r="Q722" s="185">
        <v>91001</v>
      </c>
      <c r="R722" s="185" t="s">
        <v>2854</v>
      </c>
      <c r="S722" s="188">
        <v>38736</v>
      </c>
      <c r="T722" s="185">
        <v>7276</v>
      </c>
      <c r="U722" s="185"/>
      <c r="V722" s="191">
        <v>4292760</v>
      </c>
      <c r="W722" s="191">
        <v>17295540</v>
      </c>
      <c r="X722" s="195">
        <v>44347</v>
      </c>
      <c r="Y722" s="188" t="s">
        <v>7732</v>
      </c>
      <c r="Z722" s="187" t="s">
        <v>7733</v>
      </c>
      <c r="AA722" s="187" t="s">
        <v>7876</v>
      </c>
      <c r="AB722" s="11"/>
    </row>
    <row r="723" spans="1:28" ht="24.75" customHeight="1" x14ac:dyDescent="0.2">
      <c r="A723" s="183" t="s">
        <v>3178</v>
      </c>
      <c r="B723" s="184">
        <v>690730006</v>
      </c>
      <c r="C723" s="185" t="s">
        <v>2833</v>
      </c>
      <c r="D723" s="185" t="s">
        <v>2850</v>
      </c>
      <c r="E723" s="185" t="s">
        <v>27</v>
      </c>
      <c r="F723" s="185" t="s">
        <v>2851</v>
      </c>
      <c r="G723" s="185" t="s">
        <v>29</v>
      </c>
      <c r="H723" s="185">
        <v>0</v>
      </c>
      <c r="I723" s="185">
        <v>0</v>
      </c>
      <c r="J723" s="185" t="s">
        <v>3179</v>
      </c>
      <c r="K723" s="185" t="s">
        <v>3180</v>
      </c>
      <c r="L723" s="185" t="s">
        <v>49</v>
      </c>
      <c r="M723" s="185" t="s">
        <v>3182</v>
      </c>
      <c r="N723" s="186" t="s">
        <v>3181</v>
      </c>
      <c r="O723" s="185">
        <v>0</v>
      </c>
      <c r="P723" s="187">
        <v>0</v>
      </c>
      <c r="Q723" s="185">
        <v>91001</v>
      </c>
      <c r="R723" s="185" t="s">
        <v>2866</v>
      </c>
      <c r="S723" s="188">
        <v>38737</v>
      </c>
      <c r="T723" s="185">
        <v>7279</v>
      </c>
      <c r="U723" s="185"/>
      <c r="V723" s="191">
        <v>4292760</v>
      </c>
      <c r="W723" s="191">
        <v>17295540</v>
      </c>
      <c r="X723" s="195">
        <v>44347</v>
      </c>
      <c r="Y723" s="188" t="s">
        <v>7732</v>
      </c>
      <c r="Z723" s="187" t="s">
        <v>7733</v>
      </c>
      <c r="AA723" s="187" t="s">
        <v>7932</v>
      </c>
      <c r="AB723" s="11"/>
    </row>
    <row r="724" spans="1:28" ht="24.75" customHeight="1" x14ac:dyDescent="0.2">
      <c r="A724" s="183" t="s">
        <v>3997</v>
      </c>
      <c r="B724" s="184">
        <v>690205009</v>
      </c>
      <c r="C724" s="185" t="s">
        <v>2833</v>
      </c>
      <c r="D724" s="185" t="s">
        <v>2850</v>
      </c>
      <c r="E724" s="185" t="s">
        <v>27</v>
      </c>
      <c r="F724" s="185" t="s">
        <v>2851</v>
      </c>
      <c r="G724" s="185" t="s">
        <v>29</v>
      </c>
      <c r="H724" s="185">
        <v>0</v>
      </c>
      <c r="I724" s="185">
        <v>0</v>
      </c>
      <c r="J724" s="185" t="s">
        <v>3998</v>
      </c>
      <c r="K724" s="185" t="s">
        <v>3999</v>
      </c>
      <c r="L724" s="185" t="s">
        <v>891</v>
      </c>
      <c r="M724" s="185" t="s">
        <v>4000</v>
      </c>
      <c r="N724" s="186" t="s">
        <v>6257</v>
      </c>
      <c r="O724" s="185" t="s">
        <v>6258</v>
      </c>
      <c r="P724" s="187">
        <v>0</v>
      </c>
      <c r="Q724" s="185">
        <v>91001</v>
      </c>
      <c r="R724" s="185" t="s">
        <v>2854</v>
      </c>
      <c r="S724" s="188">
        <v>38737</v>
      </c>
      <c r="T724" s="185">
        <v>7280</v>
      </c>
      <c r="U724" s="185"/>
      <c r="V724" s="191">
        <v>5580588</v>
      </c>
      <c r="W724" s="191">
        <v>22484202</v>
      </c>
      <c r="X724" s="195">
        <v>44347</v>
      </c>
      <c r="Y724" s="188" t="s">
        <v>7732</v>
      </c>
      <c r="Z724" s="187" t="s">
        <v>7733</v>
      </c>
      <c r="AA724" s="187" t="s">
        <v>7836</v>
      </c>
      <c r="AB724" s="11"/>
    </row>
    <row r="725" spans="1:28" ht="24.75" customHeight="1" x14ac:dyDescent="0.2">
      <c r="A725" s="183" t="s">
        <v>3367</v>
      </c>
      <c r="B725" s="184">
        <v>691603008</v>
      </c>
      <c r="C725" s="185" t="s">
        <v>2833</v>
      </c>
      <c r="D725" s="185" t="s">
        <v>2850</v>
      </c>
      <c r="E725" s="185" t="s">
        <v>27</v>
      </c>
      <c r="F725" s="185" t="s">
        <v>2851</v>
      </c>
      <c r="G725" s="185" t="s">
        <v>29</v>
      </c>
      <c r="H725" s="185">
        <v>0</v>
      </c>
      <c r="I725" s="185">
        <v>0</v>
      </c>
      <c r="J725" s="185" t="s">
        <v>3368</v>
      </c>
      <c r="K725" s="185" t="s">
        <v>3369</v>
      </c>
      <c r="L725" s="185" t="s">
        <v>339</v>
      </c>
      <c r="M725" s="185" t="s">
        <v>3370</v>
      </c>
      <c r="N725" s="186" t="s">
        <v>6394</v>
      </c>
      <c r="O725" s="185" t="s">
        <v>6395</v>
      </c>
      <c r="P725" s="187">
        <v>0</v>
      </c>
      <c r="Q725" s="185">
        <v>91001</v>
      </c>
      <c r="R725" s="185" t="s">
        <v>2854</v>
      </c>
      <c r="S725" s="188">
        <v>38737</v>
      </c>
      <c r="T725" s="185">
        <v>7282</v>
      </c>
      <c r="U725" s="185"/>
      <c r="V725" s="191">
        <v>5677891</v>
      </c>
      <c r="W725" s="191">
        <v>22876236</v>
      </c>
      <c r="X725" s="195">
        <v>44347</v>
      </c>
      <c r="Y725" s="188" t="s">
        <v>7732</v>
      </c>
      <c r="Z725" s="187" t="s">
        <v>7733</v>
      </c>
      <c r="AA725" s="187" t="s">
        <v>7844</v>
      </c>
      <c r="AB725" s="11"/>
    </row>
    <row r="726" spans="1:28" ht="24.75" customHeight="1" x14ac:dyDescent="0.2">
      <c r="A726" s="183" t="s">
        <v>3246</v>
      </c>
      <c r="B726" s="184" t="s">
        <v>7693</v>
      </c>
      <c r="C726" s="185" t="s">
        <v>2833</v>
      </c>
      <c r="D726" s="185" t="s">
        <v>626</v>
      </c>
      <c r="E726" s="185" t="s">
        <v>27</v>
      </c>
      <c r="F726" s="185" t="s">
        <v>627</v>
      </c>
      <c r="G726" s="185" t="s">
        <v>29</v>
      </c>
      <c r="H726" s="185">
        <v>0</v>
      </c>
      <c r="I726" s="185">
        <v>0</v>
      </c>
      <c r="J726" s="185" t="s">
        <v>3247</v>
      </c>
      <c r="K726" s="185" t="s">
        <v>3248</v>
      </c>
      <c r="L726" s="185" t="s">
        <v>339</v>
      </c>
      <c r="M726" s="185" t="s">
        <v>3250</v>
      </c>
      <c r="N726" s="186" t="s">
        <v>3249</v>
      </c>
      <c r="O726" s="185">
        <v>0</v>
      </c>
      <c r="P726" s="187">
        <v>0</v>
      </c>
      <c r="Q726" s="185">
        <v>91001</v>
      </c>
      <c r="R726" s="185" t="s">
        <v>3251</v>
      </c>
      <c r="S726" s="188">
        <v>38737</v>
      </c>
      <c r="T726" s="185">
        <v>7283</v>
      </c>
      <c r="U726" s="185"/>
      <c r="V726" s="191">
        <v>5709371</v>
      </c>
      <c r="W726" s="191">
        <v>23003069</v>
      </c>
      <c r="X726" s="195">
        <v>44347</v>
      </c>
      <c r="Y726" s="188" t="s">
        <v>7732</v>
      </c>
      <c r="Z726" s="187" t="s">
        <v>7733</v>
      </c>
      <c r="AA726" s="187" t="s">
        <v>7796</v>
      </c>
      <c r="AB726" s="11"/>
    </row>
    <row r="727" spans="1:28" ht="24.75" customHeight="1" x14ac:dyDescent="0.2">
      <c r="A727" s="183" t="s">
        <v>3603</v>
      </c>
      <c r="B727" s="184">
        <v>691505006</v>
      </c>
      <c r="C727" s="185" t="s">
        <v>2833</v>
      </c>
      <c r="D727" s="185" t="s">
        <v>2861</v>
      </c>
      <c r="E727" s="185" t="s">
        <v>1685</v>
      </c>
      <c r="F727" s="185" t="s">
        <v>3604</v>
      </c>
      <c r="G727" s="185" t="s">
        <v>29</v>
      </c>
      <c r="H727" s="185">
        <v>0</v>
      </c>
      <c r="I727" s="185">
        <v>0</v>
      </c>
      <c r="J727" s="185" t="s">
        <v>3605</v>
      </c>
      <c r="K727" s="185" t="s">
        <v>3606</v>
      </c>
      <c r="L727" s="185" t="s">
        <v>339</v>
      </c>
      <c r="M727" s="185" t="s">
        <v>3607</v>
      </c>
      <c r="N727" s="186" t="s">
        <v>6681</v>
      </c>
      <c r="O727" s="185" t="s">
        <v>6680</v>
      </c>
      <c r="P727" s="187">
        <v>0</v>
      </c>
      <c r="Q727" s="185">
        <v>91001</v>
      </c>
      <c r="R727" s="185" t="s">
        <v>2854</v>
      </c>
      <c r="S727" s="188">
        <v>38737</v>
      </c>
      <c r="T727" s="185">
        <v>7284</v>
      </c>
      <c r="U727" s="185"/>
      <c r="V727" s="191">
        <v>4730622</v>
      </c>
      <c r="W727" s="191">
        <v>19059687</v>
      </c>
      <c r="X727" s="195">
        <v>44347</v>
      </c>
      <c r="Y727" s="188" t="s">
        <v>7732</v>
      </c>
      <c r="Z727" s="187" t="s">
        <v>7733</v>
      </c>
      <c r="AA727" s="187" t="s">
        <v>7875</v>
      </c>
      <c r="AB727" s="11"/>
    </row>
    <row r="728" spans="1:28" ht="24.75" customHeight="1" x14ac:dyDescent="0.2">
      <c r="A728" s="183" t="s">
        <v>3083</v>
      </c>
      <c r="B728" s="184" t="s">
        <v>7685</v>
      </c>
      <c r="C728" s="185" t="s">
        <v>2833</v>
      </c>
      <c r="D728" s="185" t="s">
        <v>2850</v>
      </c>
      <c r="E728" s="185" t="s">
        <v>27</v>
      </c>
      <c r="F728" s="185" t="s">
        <v>2851</v>
      </c>
      <c r="G728" s="185" t="s">
        <v>29</v>
      </c>
      <c r="H728" s="185">
        <v>0</v>
      </c>
      <c r="I728" s="185">
        <v>0</v>
      </c>
      <c r="J728" s="185" t="s">
        <v>3084</v>
      </c>
      <c r="K728" s="185" t="s">
        <v>3086</v>
      </c>
      <c r="L728" s="185" t="s">
        <v>339</v>
      </c>
      <c r="M728" s="185" t="s">
        <v>1100</v>
      </c>
      <c r="N728" s="186" t="s">
        <v>3085</v>
      </c>
      <c r="O728" s="185">
        <v>0</v>
      </c>
      <c r="P728" s="187">
        <v>0</v>
      </c>
      <c r="Q728" s="185">
        <v>91001</v>
      </c>
      <c r="R728" s="185" t="s">
        <v>2854</v>
      </c>
      <c r="S728" s="188">
        <v>38737</v>
      </c>
      <c r="T728" s="185">
        <v>7285</v>
      </c>
      <c r="U728" s="185"/>
      <c r="V728" s="191">
        <v>7177495</v>
      </c>
      <c r="W728" s="191">
        <v>33085721</v>
      </c>
      <c r="X728" s="195">
        <v>44347</v>
      </c>
      <c r="Y728" s="188" t="s">
        <v>7732</v>
      </c>
      <c r="Z728" s="187" t="s">
        <v>7733</v>
      </c>
      <c r="AA728" s="187" t="s">
        <v>159</v>
      </c>
      <c r="AB728" s="11"/>
    </row>
    <row r="729" spans="1:28" ht="24.75" customHeight="1" x14ac:dyDescent="0.2">
      <c r="A729" s="183" t="s">
        <v>2867</v>
      </c>
      <c r="B729" s="184">
        <v>692301005</v>
      </c>
      <c r="C729" s="185" t="s">
        <v>2833</v>
      </c>
      <c r="D729" s="185" t="s">
        <v>2850</v>
      </c>
      <c r="E729" s="185" t="s">
        <v>27</v>
      </c>
      <c r="F729" s="185" t="s">
        <v>2851</v>
      </c>
      <c r="G729" s="185" t="s">
        <v>29</v>
      </c>
      <c r="H729" s="185">
        <v>0</v>
      </c>
      <c r="I729" s="185">
        <v>0</v>
      </c>
      <c r="J729" s="185" t="s">
        <v>8632</v>
      </c>
      <c r="K729" s="185" t="s">
        <v>2868</v>
      </c>
      <c r="L729" s="185" t="s">
        <v>6105</v>
      </c>
      <c r="M729" s="185" t="s">
        <v>2870</v>
      </c>
      <c r="N729" s="186" t="s">
        <v>2869</v>
      </c>
      <c r="O729" s="185">
        <v>0</v>
      </c>
      <c r="P729" s="187">
        <v>0</v>
      </c>
      <c r="Q729" s="185">
        <v>91001</v>
      </c>
      <c r="R729" s="185" t="s">
        <v>2871</v>
      </c>
      <c r="S729" s="188">
        <v>38737</v>
      </c>
      <c r="T729" s="185">
        <v>7286</v>
      </c>
      <c r="U729" s="185"/>
      <c r="V729" s="191">
        <v>6410522</v>
      </c>
      <c r="W729" s="191">
        <v>25828008</v>
      </c>
      <c r="X729" s="195">
        <v>44347</v>
      </c>
      <c r="Y729" s="188" t="s">
        <v>7732</v>
      </c>
      <c r="Z729" s="187" t="s">
        <v>7733</v>
      </c>
      <c r="AA729" s="187" t="s">
        <v>7760</v>
      </c>
      <c r="AB729" s="11"/>
    </row>
    <row r="730" spans="1:28" ht="24.75" customHeight="1" x14ac:dyDescent="0.2">
      <c r="A730" s="183" t="s">
        <v>3595</v>
      </c>
      <c r="B730" s="184" t="s">
        <v>7695</v>
      </c>
      <c r="C730" s="185" t="s">
        <v>2833</v>
      </c>
      <c r="D730" s="185" t="s">
        <v>2861</v>
      </c>
      <c r="E730" s="185" t="s">
        <v>1685</v>
      </c>
      <c r="F730" s="185" t="s">
        <v>2862</v>
      </c>
      <c r="G730" s="185" t="s">
        <v>29</v>
      </c>
      <c r="H730" s="185">
        <v>0</v>
      </c>
      <c r="I730" s="185">
        <v>0</v>
      </c>
      <c r="J730" s="185" t="s">
        <v>3596</v>
      </c>
      <c r="K730" s="185" t="s">
        <v>3597</v>
      </c>
      <c r="L730" s="185" t="s">
        <v>6110</v>
      </c>
      <c r="M730" s="185" t="s">
        <v>3599</v>
      </c>
      <c r="N730" s="186" t="s">
        <v>3598</v>
      </c>
      <c r="O730" s="185">
        <v>0</v>
      </c>
      <c r="P730" s="187">
        <v>0</v>
      </c>
      <c r="Q730" s="185">
        <v>91001</v>
      </c>
      <c r="R730" s="185" t="s">
        <v>2854</v>
      </c>
      <c r="S730" s="188">
        <v>38743</v>
      </c>
      <c r="T730" s="185">
        <v>7288</v>
      </c>
      <c r="U730" s="185"/>
      <c r="V730" s="191">
        <v>6439140</v>
      </c>
      <c r="W730" s="191">
        <v>25943310</v>
      </c>
      <c r="X730" s="195">
        <v>44347</v>
      </c>
      <c r="Y730" s="188" t="s">
        <v>7732</v>
      </c>
      <c r="Z730" s="187" t="s">
        <v>7733</v>
      </c>
      <c r="AA730" s="187" t="s">
        <v>7850</v>
      </c>
      <c r="AB730" s="11"/>
    </row>
    <row r="731" spans="1:28" ht="24.75" customHeight="1" x14ac:dyDescent="0.2">
      <c r="A731" s="183" t="s">
        <v>3196</v>
      </c>
      <c r="B731" s="184">
        <v>691507009</v>
      </c>
      <c r="C731" s="185" t="s">
        <v>2833</v>
      </c>
      <c r="D731" s="185" t="s">
        <v>2850</v>
      </c>
      <c r="E731" s="185" t="s">
        <v>27</v>
      </c>
      <c r="F731" s="185" t="s">
        <v>2851</v>
      </c>
      <c r="G731" s="185" t="s">
        <v>29</v>
      </c>
      <c r="H731" s="185">
        <v>0</v>
      </c>
      <c r="I731" s="185">
        <v>0</v>
      </c>
      <c r="J731" s="185" t="s">
        <v>3197</v>
      </c>
      <c r="K731" s="185" t="s">
        <v>3199</v>
      </c>
      <c r="L731" s="185" t="s">
        <v>339</v>
      </c>
      <c r="M731" s="185" t="s">
        <v>3201</v>
      </c>
      <c r="N731" s="186" t="s">
        <v>3200</v>
      </c>
      <c r="O731" s="185" t="s">
        <v>3198</v>
      </c>
      <c r="P731" s="187">
        <v>0</v>
      </c>
      <c r="Q731" s="185">
        <v>91001</v>
      </c>
      <c r="R731" s="185" t="s">
        <v>2866</v>
      </c>
      <c r="S731" s="188">
        <v>38744</v>
      </c>
      <c r="T731" s="185">
        <v>7290</v>
      </c>
      <c r="U731" s="185"/>
      <c r="V731" s="191">
        <v>4078122</v>
      </c>
      <c r="W731" s="191">
        <v>16430763</v>
      </c>
      <c r="X731" s="195">
        <v>44347</v>
      </c>
      <c r="Y731" s="188" t="s">
        <v>7732</v>
      </c>
      <c r="Z731" s="187" t="s">
        <v>7733</v>
      </c>
      <c r="AA731" s="187" t="s">
        <v>7933</v>
      </c>
      <c r="AB731" s="11"/>
    </row>
    <row r="732" spans="1:28" ht="24.75" customHeight="1" x14ac:dyDescent="0.2">
      <c r="A732" s="183" t="s">
        <v>4081</v>
      </c>
      <c r="B732" s="184" t="s">
        <v>7702</v>
      </c>
      <c r="C732" s="185" t="s">
        <v>2833</v>
      </c>
      <c r="D732" s="185" t="s">
        <v>2861</v>
      </c>
      <c r="E732" s="185" t="s">
        <v>1685</v>
      </c>
      <c r="F732" s="185" t="s">
        <v>2862</v>
      </c>
      <c r="G732" s="185" t="s">
        <v>29</v>
      </c>
      <c r="H732" s="185">
        <v>0</v>
      </c>
      <c r="I732" s="185">
        <v>0</v>
      </c>
      <c r="J732" s="185" t="s">
        <v>4082</v>
      </c>
      <c r="K732" s="185" t="s">
        <v>4083</v>
      </c>
      <c r="L732" s="185" t="s">
        <v>50</v>
      </c>
      <c r="M732" s="185" t="s">
        <v>1675</v>
      </c>
      <c r="N732" s="186">
        <v>0</v>
      </c>
      <c r="O732" s="185">
        <v>0</v>
      </c>
      <c r="P732" s="187">
        <v>0</v>
      </c>
      <c r="Q732" s="185">
        <v>91001</v>
      </c>
      <c r="R732" s="185" t="s">
        <v>4084</v>
      </c>
      <c r="S732" s="188">
        <v>38737</v>
      </c>
      <c r="T732" s="185">
        <v>7291</v>
      </c>
      <c r="U732" s="185"/>
      <c r="V732" s="191">
        <v>5056871</v>
      </c>
      <c r="W732" s="191">
        <v>20374145</v>
      </c>
      <c r="X732" s="195">
        <v>44347</v>
      </c>
      <c r="Y732" s="188" t="s">
        <v>7732</v>
      </c>
      <c r="Z732" s="187" t="s">
        <v>7733</v>
      </c>
      <c r="AA732" s="187" t="s">
        <v>7841</v>
      </c>
      <c r="AB732" s="11"/>
    </row>
    <row r="733" spans="1:28" ht="24.75" customHeight="1" x14ac:dyDescent="0.2">
      <c r="A733" s="183" t="s">
        <v>4060</v>
      </c>
      <c r="B733" s="184">
        <v>690405008</v>
      </c>
      <c r="C733" s="185" t="s">
        <v>2833</v>
      </c>
      <c r="D733" s="185" t="s">
        <v>2861</v>
      </c>
      <c r="E733" s="185" t="s">
        <v>1685</v>
      </c>
      <c r="F733" s="185" t="s">
        <v>2862</v>
      </c>
      <c r="G733" s="185" t="s">
        <v>29</v>
      </c>
      <c r="H733" s="185">
        <v>0</v>
      </c>
      <c r="I733" s="185">
        <v>0</v>
      </c>
      <c r="J733" s="185" t="s">
        <v>4061</v>
      </c>
      <c r="K733" s="185" t="s">
        <v>4062</v>
      </c>
      <c r="L733" s="185" t="s">
        <v>6108</v>
      </c>
      <c r="M733" s="185" t="s">
        <v>4063</v>
      </c>
      <c r="N733" s="186">
        <v>0</v>
      </c>
      <c r="O733" s="185" t="s">
        <v>7175</v>
      </c>
      <c r="P733" s="187">
        <v>0</v>
      </c>
      <c r="Q733" s="185">
        <v>91001</v>
      </c>
      <c r="R733" s="185" t="s">
        <v>3024</v>
      </c>
      <c r="S733" s="188">
        <v>38737</v>
      </c>
      <c r="T733" s="185">
        <v>7292</v>
      </c>
      <c r="U733" s="185"/>
      <c r="V733" s="191">
        <v>5056871</v>
      </c>
      <c r="W733" s="191">
        <v>20374145</v>
      </c>
      <c r="X733" s="195">
        <v>44347</v>
      </c>
      <c r="Y733" s="188" t="s">
        <v>7732</v>
      </c>
      <c r="Z733" s="187" t="s">
        <v>7733</v>
      </c>
      <c r="AA733" s="187" t="s">
        <v>7810</v>
      </c>
      <c r="AB733" s="11"/>
    </row>
    <row r="734" spans="1:28" ht="24.75" customHeight="1" x14ac:dyDescent="0.2">
      <c r="A734" s="183" t="s">
        <v>4010</v>
      </c>
      <c r="B734" s="184">
        <v>692521005</v>
      </c>
      <c r="C734" s="185" t="s">
        <v>2833</v>
      </c>
      <c r="D734" s="185" t="s">
        <v>626</v>
      </c>
      <c r="E734" s="185" t="s">
        <v>27</v>
      </c>
      <c r="F734" s="185" t="s">
        <v>627</v>
      </c>
      <c r="G734" s="185" t="s">
        <v>29</v>
      </c>
      <c r="H734" s="185">
        <v>0</v>
      </c>
      <c r="I734" s="185">
        <v>0</v>
      </c>
      <c r="J734" s="185" t="s">
        <v>6248</v>
      </c>
      <c r="K734" s="185" t="s">
        <v>4012</v>
      </c>
      <c r="L734" s="185" t="s">
        <v>50</v>
      </c>
      <c r="M734" s="185" t="s">
        <v>4011</v>
      </c>
      <c r="N734" s="186" t="s">
        <v>6249</v>
      </c>
      <c r="O734" s="185" t="s">
        <v>6250</v>
      </c>
      <c r="P734" s="187">
        <v>0</v>
      </c>
      <c r="Q734" s="185">
        <v>91001</v>
      </c>
      <c r="R734" s="185" t="s">
        <v>4013</v>
      </c>
      <c r="S734" s="188">
        <v>38755</v>
      </c>
      <c r="T734" s="185">
        <v>7296</v>
      </c>
      <c r="U734" s="185"/>
      <c r="V734" s="191">
        <v>5709371</v>
      </c>
      <c r="W734" s="191">
        <v>23003069</v>
      </c>
      <c r="X734" s="195">
        <v>44347</v>
      </c>
      <c r="Y734" s="188" t="s">
        <v>7732</v>
      </c>
      <c r="Z734" s="187" t="s">
        <v>7733</v>
      </c>
      <c r="AA734" s="187" t="s">
        <v>7934</v>
      </c>
      <c r="AB734" s="11"/>
    </row>
    <row r="735" spans="1:28" ht="24.75" customHeight="1" x14ac:dyDescent="0.2">
      <c r="A735" s="183" t="s">
        <v>3135</v>
      </c>
      <c r="B735" s="184">
        <v>691810003</v>
      </c>
      <c r="C735" s="185" t="s">
        <v>2833</v>
      </c>
      <c r="D735" s="185" t="s">
        <v>2850</v>
      </c>
      <c r="E735" s="185" t="s">
        <v>27</v>
      </c>
      <c r="F735" s="185" t="s">
        <v>2851</v>
      </c>
      <c r="G735" s="185" t="s">
        <v>29</v>
      </c>
      <c r="H735" s="185">
        <v>0</v>
      </c>
      <c r="I735" s="185">
        <v>0</v>
      </c>
      <c r="J735" s="185" t="s">
        <v>3136</v>
      </c>
      <c r="K735" s="185" t="s">
        <v>3137</v>
      </c>
      <c r="L735" s="185" t="s">
        <v>50</v>
      </c>
      <c r="M735" s="185" t="s">
        <v>3139</v>
      </c>
      <c r="N735" s="186" t="s">
        <v>3138</v>
      </c>
      <c r="O735" s="185" t="s">
        <v>6278</v>
      </c>
      <c r="P735" s="187" t="s">
        <v>6279</v>
      </c>
      <c r="Q735" s="185">
        <v>91001</v>
      </c>
      <c r="R735" s="185" t="s">
        <v>2854</v>
      </c>
      <c r="S735" s="188">
        <v>38755</v>
      </c>
      <c r="T735" s="185">
        <v>7297</v>
      </c>
      <c r="U735" s="185"/>
      <c r="V735" s="191">
        <v>0</v>
      </c>
      <c r="W735" s="191">
        <v>22837484</v>
      </c>
      <c r="X735" s="195">
        <v>44347</v>
      </c>
      <c r="Y735" s="188" t="s">
        <v>7732</v>
      </c>
      <c r="Z735" s="187" t="s">
        <v>7733</v>
      </c>
      <c r="AA735" s="187" t="s">
        <v>7907</v>
      </c>
      <c r="AB735" s="11"/>
    </row>
    <row r="736" spans="1:28" ht="24.75" customHeight="1" x14ac:dyDescent="0.2">
      <c r="A736" s="183" t="s">
        <v>3019</v>
      </c>
      <c r="B736" s="184">
        <v>692404009</v>
      </c>
      <c r="C736" s="185" t="s">
        <v>2833</v>
      </c>
      <c r="D736" s="185" t="s">
        <v>2850</v>
      </c>
      <c r="E736" s="185" t="s">
        <v>27</v>
      </c>
      <c r="F736" s="185" t="s">
        <v>2851</v>
      </c>
      <c r="G736" s="185" t="s">
        <v>29</v>
      </c>
      <c r="H736" s="185">
        <v>0</v>
      </c>
      <c r="I736" s="185">
        <v>0</v>
      </c>
      <c r="J736" s="185" t="s">
        <v>3020</v>
      </c>
      <c r="K736" s="185" t="s">
        <v>3021</v>
      </c>
      <c r="L736" s="185" t="s">
        <v>6105</v>
      </c>
      <c r="M736" s="185" t="s">
        <v>3023</v>
      </c>
      <c r="N736" s="186" t="s">
        <v>3022</v>
      </c>
      <c r="O736" s="185">
        <v>0</v>
      </c>
      <c r="P736" s="187">
        <v>0</v>
      </c>
      <c r="Q736" s="185">
        <v>91001</v>
      </c>
      <c r="R736" s="185" t="s">
        <v>3024</v>
      </c>
      <c r="S736" s="188">
        <v>38737</v>
      </c>
      <c r="T736" s="185">
        <v>7299</v>
      </c>
      <c r="U736" s="185"/>
      <c r="V736" s="191">
        <v>5265786</v>
      </c>
      <c r="W736" s="191">
        <v>21215864</v>
      </c>
      <c r="X736" s="195">
        <v>44347</v>
      </c>
      <c r="Y736" s="188" t="s">
        <v>7732</v>
      </c>
      <c r="Z736" s="187" t="s">
        <v>7733</v>
      </c>
      <c r="AA736" s="187" t="s">
        <v>7935</v>
      </c>
      <c r="AB736" s="11"/>
    </row>
    <row r="737" spans="1:28" ht="24.75" customHeight="1" x14ac:dyDescent="0.2">
      <c r="A737" s="183" t="s">
        <v>3437</v>
      </c>
      <c r="B737" s="184">
        <v>690604000</v>
      </c>
      <c r="C737" s="185" t="s">
        <v>2833</v>
      </c>
      <c r="D737" s="185" t="s">
        <v>2850</v>
      </c>
      <c r="E737" s="185" t="s">
        <v>27</v>
      </c>
      <c r="F737" s="185" t="s">
        <v>2851</v>
      </c>
      <c r="G737" s="185" t="s">
        <v>29</v>
      </c>
      <c r="H737" s="185">
        <v>0</v>
      </c>
      <c r="I737" s="185">
        <v>0</v>
      </c>
      <c r="J737" s="185" t="s">
        <v>3438</v>
      </c>
      <c r="K737" s="185" t="s">
        <v>3439</v>
      </c>
      <c r="L737" s="185" t="s">
        <v>623</v>
      </c>
      <c r="M737" s="185" t="s">
        <v>3441</v>
      </c>
      <c r="N737" s="186" t="s">
        <v>3440</v>
      </c>
      <c r="O737" s="185">
        <v>0</v>
      </c>
      <c r="P737" s="187">
        <v>0</v>
      </c>
      <c r="Q737" s="185">
        <v>91001</v>
      </c>
      <c r="R737" s="185" t="s">
        <v>2854</v>
      </c>
      <c r="S737" s="188">
        <v>38737</v>
      </c>
      <c r="T737" s="185">
        <v>7300</v>
      </c>
      <c r="U737" s="185"/>
      <c r="V737" s="191">
        <v>0</v>
      </c>
      <c r="W737" s="191">
        <v>10302104</v>
      </c>
      <c r="X737" s="195">
        <v>44347</v>
      </c>
      <c r="Y737" s="188" t="s">
        <v>7732</v>
      </c>
      <c r="Z737" s="187" t="s">
        <v>7733</v>
      </c>
      <c r="AA737" s="187" t="s">
        <v>8782</v>
      </c>
      <c r="AB737" s="11"/>
    </row>
    <row r="738" spans="1:28" ht="24.75" customHeight="1" x14ac:dyDescent="0.2">
      <c r="A738" s="183" t="s">
        <v>3638</v>
      </c>
      <c r="B738" s="184">
        <v>690912007</v>
      </c>
      <c r="C738" s="185" t="s">
        <v>2833</v>
      </c>
      <c r="D738" s="185" t="s">
        <v>626</v>
      </c>
      <c r="E738" s="185" t="s">
        <v>27</v>
      </c>
      <c r="F738" s="185" t="s">
        <v>2954</v>
      </c>
      <c r="G738" s="185" t="s">
        <v>29</v>
      </c>
      <c r="H738" s="185">
        <v>0</v>
      </c>
      <c r="I738" s="185">
        <v>0</v>
      </c>
      <c r="J738" s="185" t="s">
        <v>3639</v>
      </c>
      <c r="K738" s="185" t="s">
        <v>3641</v>
      </c>
      <c r="L738" s="185" t="s">
        <v>6109</v>
      </c>
      <c r="M738" s="185" t="s">
        <v>3643</v>
      </c>
      <c r="N738" s="186" t="s">
        <v>3642</v>
      </c>
      <c r="O738" s="185" t="s">
        <v>3640</v>
      </c>
      <c r="P738" s="187">
        <v>0</v>
      </c>
      <c r="Q738" s="185">
        <v>91001</v>
      </c>
      <c r="R738" s="185" t="s">
        <v>2854</v>
      </c>
      <c r="S738" s="188">
        <v>38761</v>
      </c>
      <c r="T738" s="185">
        <v>7302</v>
      </c>
      <c r="U738" s="185"/>
      <c r="V738" s="191">
        <v>5008220</v>
      </c>
      <c r="W738" s="191">
        <v>20178130</v>
      </c>
      <c r="X738" s="195">
        <v>44347</v>
      </c>
      <c r="Y738" s="188" t="s">
        <v>7732</v>
      </c>
      <c r="Z738" s="187" t="s">
        <v>7733</v>
      </c>
      <c r="AA738" s="187" t="s">
        <v>7936</v>
      </c>
      <c r="AB738" s="11"/>
    </row>
    <row r="739" spans="1:28" ht="24.75" customHeight="1" x14ac:dyDescent="0.2">
      <c r="A739" s="183" t="s">
        <v>4020</v>
      </c>
      <c r="B739" s="184">
        <v>691607003</v>
      </c>
      <c r="C739" s="185" t="s">
        <v>2833</v>
      </c>
      <c r="D739" s="185" t="s">
        <v>626</v>
      </c>
      <c r="E739" s="185" t="s">
        <v>27</v>
      </c>
      <c r="F739" s="185" t="s">
        <v>627</v>
      </c>
      <c r="G739" s="185" t="s">
        <v>29</v>
      </c>
      <c r="H739" s="185">
        <v>0</v>
      </c>
      <c r="I739" s="185">
        <v>0</v>
      </c>
      <c r="J739" s="185" t="s">
        <v>4021</v>
      </c>
      <c r="K739" s="185" t="s">
        <v>4023</v>
      </c>
      <c r="L739" s="185" t="s">
        <v>339</v>
      </c>
      <c r="M739" s="185" t="s">
        <v>4025</v>
      </c>
      <c r="N739" s="186" t="s">
        <v>4024</v>
      </c>
      <c r="O739" s="185" t="s">
        <v>4022</v>
      </c>
      <c r="P739" s="187">
        <v>0</v>
      </c>
      <c r="Q739" s="185">
        <v>91001</v>
      </c>
      <c r="R739" s="185" t="s">
        <v>2866</v>
      </c>
      <c r="S739" s="188">
        <v>38765</v>
      </c>
      <c r="T739" s="185">
        <v>7303</v>
      </c>
      <c r="U739" s="185"/>
      <c r="V739" s="191">
        <v>4893746</v>
      </c>
      <c r="W739" s="191">
        <v>19716914</v>
      </c>
      <c r="X739" s="195">
        <v>44347</v>
      </c>
      <c r="Y739" s="188" t="s">
        <v>7732</v>
      </c>
      <c r="Z739" s="187" t="s">
        <v>7733</v>
      </c>
      <c r="AA739" s="187" t="s">
        <v>7837</v>
      </c>
      <c r="AB739" s="11"/>
    </row>
    <row r="740" spans="1:28" ht="24.75" customHeight="1" x14ac:dyDescent="0.2">
      <c r="A740" s="183" t="s">
        <v>3255</v>
      </c>
      <c r="B740" s="184">
        <v>691506002</v>
      </c>
      <c r="C740" s="185" t="s">
        <v>2833</v>
      </c>
      <c r="D740" s="185" t="s">
        <v>626</v>
      </c>
      <c r="E740" s="185" t="s">
        <v>27</v>
      </c>
      <c r="F740" s="185" t="s">
        <v>627</v>
      </c>
      <c r="G740" s="185" t="s">
        <v>29</v>
      </c>
      <c r="H740" s="185">
        <v>0</v>
      </c>
      <c r="I740" s="185">
        <v>0</v>
      </c>
      <c r="J740" s="185" t="s">
        <v>3256</v>
      </c>
      <c r="K740" s="185" t="s">
        <v>3258</v>
      </c>
      <c r="L740" s="185" t="s">
        <v>339</v>
      </c>
      <c r="M740" s="185" t="s">
        <v>5835</v>
      </c>
      <c r="N740" s="186">
        <v>0</v>
      </c>
      <c r="O740" s="185" t="s">
        <v>3257</v>
      </c>
      <c r="P740" s="187">
        <v>0</v>
      </c>
      <c r="Q740" s="185">
        <v>91001</v>
      </c>
      <c r="R740" s="185" t="s">
        <v>2854</v>
      </c>
      <c r="S740" s="188">
        <v>38768</v>
      </c>
      <c r="T740" s="185">
        <v>7309</v>
      </c>
      <c r="U740" s="185"/>
      <c r="V740" s="191">
        <v>5056871</v>
      </c>
      <c r="W740" s="191">
        <v>20374145</v>
      </c>
      <c r="X740" s="195">
        <v>44347</v>
      </c>
      <c r="Y740" s="188" t="s">
        <v>7732</v>
      </c>
      <c r="Z740" s="187" t="s">
        <v>7733</v>
      </c>
      <c r="AA740" s="187" t="s">
        <v>7870</v>
      </c>
      <c r="AB740" s="11"/>
    </row>
    <row r="741" spans="1:28" ht="24.75" customHeight="1" x14ac:dyDescent="0.2">
      <c r="A741" s="183" t="s">
        <v>3297</v>
      </c>
      <c r="B741" s="184">
        <v>690603004</v>
      </c>
      <c r="C741" s="185" t="s">
        <v>2833</v>
      </c>
      <c r="D741" s="185" t="s">
        <v>2850</v>
      </c>
      <c r="E741" s="185" t="s">
        <v>27</v>
      </c>
      <c r="F741" s="185" t="s">
        <v>2851</v>
      </c>
      <c r="G741" s="185" t="s">
        <v>29</v>
      </c>
      <c r="H741" s="185">
        <v>0</v>
      </c>
      <c r="I741" s="185">
        <v>0</v>
      </c>
      <c r="J741" s="185" t="s">
        <v>3298</v>
      </c>
      <c r="K741" s="185" t="s">
        <v>3299</v>
      </c>
      <c r="L741" s="185" t="s">
        <v>623</v>
      </c>
      <c r="M741" s="185" t="s">
        <v>3301</v>
      </c>
      <c r="N741" s="186" t="s">
        <v>3300</v>
      </c>
      <c r="O741" s="185">
        <v>0</v>
      </c>
      <c r="P741" s="187">
        <v>0</v>
      </c>
      <c r="Q741" s="185">
        <v>91001</v>
      </c>
      <c r="R741" s="185" t="s">
        <v>2854</v>
      </c>
      <c r="S741" s="188">
        <v>38786</v>
      </c>
      <c r="T741" s="185">
        <v>7311</v>
      </c>
      <c r="U741" s="185" t="s">
        <v>8568</v>
      </c>
      <c r="V741" s="191">
        <v>5008220</v>
      </c>
      <c r="W741" s="191">
        <v>20178130</v>
      </c>
      <c r="X741" s="195">
        <v>44347</v>
      </c>
      <c r="Y741" s="188" t="s">
        <v>7732</v>
      </c>
      <c r="Z741" s="187" t="s">
        <v>7733</v>
      </c>
      <c r="AA741" s="187" t="s">
        <v>7737</v>
      </c>
      <c r="AB741" s="11"/>
    </row>
    <row r="742" spans="1:28" ht="24.75" customHeight="1" x14ac:dyDescent="0.2">
      <c r="A742" s="183" t="s">
        <v>2964</v>
      </c>
      <c r="B742" s="184">
        <v>690736004</v>
      </c>
      <c r="C742" s="185" t="s">
        <v>2833</v>
      </c>
      <c r="D742" s="185" t="s">
        <v>2861</v>
      </c>
      <c r="E742" s="185" t="s">
        <v>1685</v>
      </c>
      <c r="F742" s="185" t="s">
        <v>2862</v>
      </c>
      <c r="G742" s="185" t="s">
        <v>29</v>
      </c>
      <c r="H742" s="185">
        <v>0</v>
      </c>
      <c r="I742" s="185">
        <v>0</v>
      </c>
      <c r="J742" s="185" t="s">
        <v>2965</v>
      </c>
      <c r="K742" s="185" t="s">
        <v>2967</v>
      </c>
      <c r="L742" s="185" t="s">
        <v>623</v>
      </c>
      <c r="M742" s="185" t="s">
        <v>4814</v>
      </c>
      <c r="N742" s="186" t="s">
        <v>2968</v>
      </c>
      <c r="O742" s="185" t="s">
        <v>2966</v>
      </c>
      <c r="P742" s="187">
        <v>0</v>
      </c>
      <c r="Q742" s="185">
        <v>91001</v>
      </c>
      <c r="R742" s="185" t="s">
        <v>2854</v>
      </c>
      <c r="S742" s="188">
        <v>38786</v>
      </c>
      <c r="T742" s="185">
        <v>7312</v>
      </c>
      <c r="U742" s="185" t="s">
        <v>8568</v>
      </c>
      <c r="V742" s="191">
        <v>8299336</v>
      </c>
      <c r="W742" s="191">
        <v>16719022</v>
      </c>
      <c r="X742" s="195">
        <v>44347</v>
      </c>
      <c r="Y742" s="188" t="s">
        <v>7732</v>
      </c>
      <c r="Z742" s="187" t="s">
        <v>7733</v>
      </c>
      <c r="AA742" s="187" t="s">
        <v>7889</v>
      </c>
      <c r="AB742" s="11"/>
    </row>
    <row r="743" spans="1:28" ht="24.75" customHeight="1" x14ac:dyDescent="0.2">
      <c r="A743" s="183" t="s">
        <v>4085</v>
      </c>
      <c r="B743" s="184">
        <v>690610000</v>
      </c>
      <c r="C743" s="185" t="s">
        <v>2833</v>
      </c>
      <c r="D743" s="185" t="s">
        <v>4086</v>
      </c>
      <c r="E743" s="185" t="s">
        <v>27</v>
      </c>
      <c r="F743" s="185" t="s">
        <v>4087</v>
      </c>
      <c r="G743" s="185" t="s">
        <v>29</v>
      </c>
      <c r="H743" s="185">
        <v>0</v>
      </c>
      <c r="I743" s="185">
        <v>0</v>
      </c>
      <c r="J743" s="185" t="s">
        <v>4088</v>
      </c>
      <c r="K743" s="185" t="s">
        <v>4089</v>
      </c>
      <c r="L743" s="185" t="s">
        <v>623</v>
      </c>
      <c r="M743" s="185" t="s">
        <v>457</v>
      </c>
      <c r="N743" s="186" t="s">
        <v>6240</v>
      </c>
      <c r="O743" s="185" t="s">
        <v>6241</v>
      </c>
      <c r="P743" s="187">
        <v>0</v>
      </c>
      <c r="Q743" s="185">
        <v>91001</v>
      </c>
      <c r="R743" s="185" t="s">
        <v>2854</v>
      </c>
      <c r="S743" s="188">
        <v>38786</v>
      </c>
      <c r="T743" s="185">
        <v>7313</v>
      </c>
      <c r="U743" s="185" t="s">
        <v>8568</v>
      </c>
      <c r="V743" s="191">
        <v>9444072</v>
      </c>
      <c r="W743" s="191">
        <v>35191294</v>
      </c>
      <c r="X743" s="195">
        <v>44347</v>
      </c>
      <c r="Y743" s="188" t="s">
        <v>7732</v>
      </c>
      <c r="Z743" s="187" t="s">
        <v>7733</v>
      </c>
      <c r="AA743" s="187" t="s">
        <v>7742</v>
      </c>
      <c r="AB743" s="11"/>
    </row>
    <row r="744" spans="1:28" ht="24.75" customHeight="1" x14ac:dyDescent="0.2">
      <c r="A744" s="183" t="s">
        <v>1430</v>
      </c>
      <c r="B744" s="184">
        <v>656288108</v>
      </c>
      <c r="C744" s="185" t="s">
        <v>78</v>
      </c>
      <c r="D744" s="185" t="s">
        <v>1431</v>
      </c>
      <c r="E744" s="185" t="s">
        <v>6954</v>
      </c>
      <c r="F744" s="185" t="s">
        <v>1432</v>
      </c>
      <c r="G744" s="185" t="s">
        <v>6955</v>
      </c>
      <c r="H744" s="185" t="s">
        <v>1433</v>
      </c>
      <c r="I744" s="185" t="s">
        <v>6421</v>
      </c>
      <c r="J744" s="185" t="s">
        <v>1434</v>
      </c>
      <c r="K744" s="185" t="s">
        <v>1436</v>
      </c>
      <c r="L744" s="185" t="s">
        <v>623</v>
      </c>
      <c r="M744" s="185" t="s">
        <v>5560</v>
      </c>
      <c r="N744" s="186" t="s">
        <v>6420</v>
      </c>
      <c r="O744" s="185" t="s">
        <v>1435</v>
      </c>
      <c r="P744" s="187">
        <v>0</v>
      </c>
      <c r="Q744" s="185">
        <v>93401</v>
      </c>
      <c r="R744" s="185" t="s">
        <v>8567</v>
      </c>
      <c r="S744" s="188">
        <v>38848</v>
      </c>
      <c r="T744" s="185">
        <v>7320</v>
      </c>
      <c r="U744" s="185" t="s">
        <v>8568</v>
      </c>
      <c r="V744" s="191">
        <v>11320474</v>
      </c>
      <c r="W744" s="191">
        <v>46771431</v>
      </c>
      <c r="X744" s="195">
        <v>44347</v>
      </c>
      <c r="Y744" s="188" t="s">
        <v>7732</v>
      </c>
      <c r="Z744" s="187" t="s">
        <v>7733</v>
      </c>
      <c r="AA744" s="187" t="s">
        <v>7735</v>
      </c>
      <c r="AB744" s="11"/>
    </row>
    <row r="745" spans="1:28" ht="24.75" customHeight="1" x14ac:dyDescent="0.2">
      <c r="A745" s="183" t="s">
        <v>1430</v>
      </c>
      <c r="B745" s="184">
        <v>656288108</v>
      </c>
      <c r="C745" s="185" t="s">
        <v>78</v>
      </c>
      <c r="D745" s="185" t="s">
        <v>1431</v>
      </c>
      <c r="E745" s="185" t="s">
        <v>6954</v>
      </c>
      <c r="F745" s="185" t="s">
        <v>1432</v>
      </c>
      <c r="G745" s="185" t="s">
        <v>6955</v>
      </c>
      <c r="H745" s="185" t="s">
        <v>1433</v>
      </c>
      <c r="I745" s="185" t="s">
        <v>6421</v>
      </c>
      <c r="J745" s="185" t="s">
        <v>1434</v>
      </c>
      <c r="K745" s="185" t="s">
        <v>1436</v>
      </c>
      <c r="L745" s="185" t="s">
        <v>623</v>
      </c>
      <c r="M745" s="185" t="s">
        <v>5560</v>
      </c>
      <c r="N745" s="186" t="s">
        <v>6420</v>
      </c>
      <c r="O745" s="185" t="s">
        <v>1435</v>
      </c>
      <c r="P745" s="187">
        <v>0</v>
      </c>
      <c r="Q745" s="185">
        <v>93401</v>
      </c>
      <c r="R745" s="185" t="s">
        <v>8567</v>
      </c>
      <c r="S745" s="188">
        <v>38848</v>
      </c>
      <c r="T745" s="185">
        <v>7320</v>
      </c>
      <c r="U745" s="185" t="s">
        <v>8568</v>
      </c>
      <c r="V745" s="191">
        <v>32300528</v>
      </c>
      <c r="W745" s="191">
        <v>188777728</v>
      </c>
      <c r="X745" s="195">
        <v>44347</v>
      </c>
      <c r="Y745" s="188" t="s">
        <v>7732</v>
      </c>
      <c r="Z745" s="187" t="s">
        <v>7733</v>
      </c>
      <c r="AA745" s="187" t="s">
        <v>7753</v>
      </c>
      <c r="AB745" s="11"/>
    </row>
    <row r="746" spans="1:28" ht="24.75" customHeight="1" x14ac:dyDescent="0.2">
      <c r="A746" s="183" t="s">
        <v>1430</v>
      </c>
      <c r="B746" s="184">
        <v>656288108</v>
      </c>
      <c r="C746" s="185" t="s">
        <v>78</v>
      </c>
      <c r="D746" s="185" t="s">
        <v>1431</v>
      </c>
      <c r="E746" s="185" t="s">
        <v>6954</v>
      </c>
      <c r="F746" s="185" t="s">
        <v>1432</v>
      </c>
      <c r="G746" s="185" t="s">
        <v>6955</v>
      </c>
      <c r="H746" s="185" t="s">
        <v>1433</v>
      </c>
      <c r="I746" s="185" t="s">
        <v>6421</v>
      </c>
      <c r="J746" s="185" t="s">
        <v>1434</v>
      </c>
      <c r="K746" s="185" t="s">
        <v>1436</v>
      </c>
      <c r="L746" s="185" t="s">
        <v>623</v>
      </c>
      <c r="M746" s="185" t="s">
        <v>5560</v>
      </c>
      <c r="N746" s="186" t="s">
        <v>6420</v>
      </c>
      <c r="O746" s="185" t="s">
        <v>1435</v>
      </c>
      <c r="P746" s="187">
        <v>0</v>
      </c>
      <c r="Q746" s="185">
        <v>93401</v>
      </c>
      <c r="R746" s="185" t="s">
        <v>8567</v>
      </c>
      <c r="S746" s="188">
        <v>38848</v>
      </c>
      <c r="T746" s="185">
        <v>7320</v>
      </c>
      <c r="U746" s="185" t="s">
        <v>8568</v>
      </c>
      <c r="V746" s="191">
        <v>44234064</v>
      </c>
      <c r="W746" s="191">
        <v>132278053</v>
      </c>
      <c r="X746" s="195">
        <v>44347</v>
      </c>
      <c r="Y746" s="188" t="s">
        <v>7732</v>
      </c>
      <c r="Z746" s="187" t="s">
        <v>7733</v>
      </c>
      <c r="AA746" s="187" t="s">
        <v>7762</v>
      </c>
      <c r="AB746" s="11"/>
    </row>
    <row r="747" spans="1:28" ht="24.75" customHeight="1" x14ac:dyDescent="0.2">
      <c r="A747" s="183" t="s">
        <v>1430</v>
      </c>
      <c r="B747" s="184">
        <v>656288108</v>
      </c>
      <c r="C747" s="185" t="s">
        <v>78</v>
      </c>
      <c r="D747" s="185" t="s">
        <v>1431</v>
      </c>
      <c r="E747" s="185" t="s">
        <v>6954</v>
      </c>
      <c r="F747" s="185" t="s">
        <v>1432</v>
      </c>
      <c r="G747" s="185" t="s">
        <v>6955</v>
      </c>
      <c r="H747" s="185" t="s">
        <v>1433</v>
      </c>
      <c r="I747" s="185" t="s">
        <v>6421</v>
      </c>
      <c r="J747" s="185" t="s">
        <v>1434</v>
      </c>
      <c r="K747" s="185" t="s">
        <v>1436</v>
      </c>
      <c r="L747" s="185" t="s">
        <v>623</v>
      </c>
      <c r="M747" s="185" t="s">
        <v>5560</v>
      </c>
      <c r="N747" s="186" t="s">
        <v>6420</v>
      </c>
      <c r="O747" s="185" t="s">
        <v>1435</v>
      </c>
      <c r="P747" s="187">
        <v>0</v>
      </c>
      <c r="Q747" s="185">
        <v>93401</v>
      </c>
      <c r="R747" s="185" t="s">
        <v>8567</v>
      </c>
      <c r="S747" s="188">
        <v>38848</v>
      </c>
      <c r="T747" s="185">
        <v>7320</v>
      </c>
      <c r="U747" s="185" t="s">
        <v>8568</v>
      </c>
      <c r="V747" s="191">
        <v>0</v>
      </c>
      <c r="W747" s="191">
        <v>4901608</v>
      </c>
      <c r="X747" s="195">
        <v>44347</v>
      </c>
      <c r="Y747" s="188" t="s">
        <v>7732</v>
      </c>
      <c r="Z747" s="187" t="s">
        <v>7733</v>
      </c>
      <c r="AA747" s="187" t="s">
        <v>7890</v>
      </c>
      <c r="AB747" s="11"/>
    </row>
    <row r="748" spans="1:28" ht="24.75" customHeight="1" x14ac:dyDescent="0.2">
      <c r="A748" s="183" t="s">
        <v>1430</v>
      </c>
      <c r="B748" s="184">
        <v>656288108</v>
      </c>
      <c r="C748" s="185" t="s">
        <v>78</v>
      </c>
      <c r="D748" s="185" t="s">
        <v>1431</v>
      </c>
      <c r="E748" s="185" t="s">
        <v>6954</v>
      </c>
      <c r="F748" s="185" t="s">
        <v>1432</v>
      </c>
      <c r="G748" s="185" t="s">
        <v>6955</v>
      </c>
      <c r="H748" s="185" t="s">
        <v>1433</v>
      </c>
      <c r="I748" s="185" t="s">
        <v>6421</v>
      </c>
      <c r="J748" s="185" t="s">
        <v>1434</v>
      </c>
      <c r="K748" s="185" t="s">
        <v>1436</v>
      </c>
      <c r="L748" s="185" t="s">
        <v>623</v>
      </c>
      <c r="M748" s="185" t="s">
        <v>5560</v>
      </c>
      <c r="N748" s="186" t="s">
        <v>6420</v>
      </c>
      <c r="O748" s="185" t="s">
        <v>1435</v>
      </c>
      <c r="P748" s="187">
        <v>0</v>
      </c>
      <c r="Q748" s="185">
        <v>93401</v>
      </c>
      <c r="R748" s="185" t="s">
        <v>8567</v>
      </c>
      <c r="S748" s="188">
        <v>38848</v>
      </c>
      <c r="T748" s="185">
        <v>7320</v>
      </c>
      <c r="U748" s="185" t="s">
        <v>8568</v>
      </c>
      <c r="V748" s="191">
        <v>10938780</v>
      </c>
      <c r="W748" s="191">
        <v>44996400</v>
      </c>
      <c r="X748" s="195">
        <v>44347</v>
      </c>
      <c r="Y748" s="188" t="s">
        <v>7732</v>
      </c>
      <c r="Z748" s="187" t="s">
        <v>7733</v>
      </c>
      <c r="AA748" s="187" t="s">
        <v>7937</v>
      </c>
      <c r="AB748" s="11"/>
    </row>
    <row r="749" spans="1:28" ht="24.75" customHeight="1" x14ac:dyDescent="0.2">
      <c r="A749" s="183" t="s">
        <v>1430</v>
      </c>
      <c r="B749" s="184">
        <v>656288108</v>
      </c>
      <c r="C749" s="185" t="s">
        <v>78</v>
      </c>
      <c r="D749" s="185" t="s">
        <v>1431</v>
      </c>
      <c r="E749" s="185" t="s">
        <v>6954</v>
      </c>
      <c r="F749" s="185" t="s">
        <v>1432</v>
      </c>
      <c r="G749" s="185" t="s">
        <v>6955</v>
      </c>
      <c r="H749" s="185" t="s">
        <v>1433</v>
      </c>
      <c r="I749" s="185" t="s">
        <v>6421</v>
      </c>
      <c r="J749" s="185" t="s">
        <v>1434</v>
      </c>
      <c r="K749" s="185" t="s">
        <v>1436</v>
      </c>
      <c r="L749" s="185" t="s">
        <v>623</v>
      </c>
      <c r="M749" s="185" t="s">
        <v>5560</v>
      </c>
      <c r="N749" s="186" t="s">
        <v>6420</v>
      </c>
      <c r="O749" s="185" t="s">
        <v>1435</v>
      </c>
      <c r="P749" s="187">
        <v>0</v>
      </c>
      <c r="Q749" s="185">
        <v>93401</v>
      </c>
      <c r="R749" s="185" t="s">
        <v>8567</v>
      </c>
      <c r="S749" s="188">
        <v>38848</v>
      </c>
      <c r="T749" s="185">
        <v>7320</v>
      </c>
      <c r="U749" s="185" t="s">
        <v>8568</v>
      </c>
      <c r="V749" s="191">
        <v>19244805</v>
      </c>
      <c r="W749" s="191">
        <v>76487285</v>
      </c>
      <c r="X749" s="195">
        <v>44347</v>
      </c>
      <c r="Y749" s="188" t="s">
        <v>7732</v>
      </c>
      <c r="Z749" s="187" t="s">
        <v>7733</v>
      </c>
      <c r="AA749" s="187" t="s">
        <v>7807</v>
      </c>
      <c r="AB749" s="11"/>
    </row>
    <row r="750" spans="1:28" ht="24.75" customHeight="1" x14ac:dyDescent="0.2">
      <c r="A750" s="183" t="s">
        <v>1430</v>
      </c>
      <c r="B750" s="184">
        <v>656288108</v>
      </c>
      <c r="C750" s="185" t="s">
        <v>78</v>
      </c>
      <c r="D750" s="185" t="s">
        <v>1431</v>
      </c>
      <c r="E750" s="185" t="s">
        <v>6954</v>
      </c>
      <c r="F750" s="185" t="s">
        <v>1432</v>
      </c>
      <c r="G750" s="185" t="s">
        <v>6955</v>
      </c>
      <c r="H750" s="185" t="s">
        <v>1433</v>
      </c>
      <c r="I750" s="185" t="s">
        <v>6421</v>
      </c>
      <c r="J750" s="185" t="s">
        <v>1434</v>
      </c>
      <c r="K750" s="185" t="s">
        <v>1436</v>
      </c>
      <c r="L750" s="185" t="s">
        <v>623</v>
      </c>
      <c r="M750" s="185" t="s">
        <v>5560</v>
      </c>
      <c r="N750" s="186" t="s">
        <v>6420</v>
      </c>
      <c r="O750" s="185" t="s">
        <v>1435</v>
      </c>
      <c r="P750" s="187">
        <v>0</v>
      </c>
      <c r="Q750" s="185">
        <v>93401</v>
      </c>
      <c r="R750" s="185" t="s">
        <v>8567</v>
      </c>
      <c r="S750" s="188">
        <v>38848</v>
      </c>
      <c r="T750" s="185">
        <v>7320</v>
      </c>
      <c r="U750" s="185" t="s">
        <v>8568</v>
      </c>
      <c r="V750" s="191">
        <v>37979372</v>
      </c>
      <c r="W750" s="191">
        <v>152566579</v>
      </c>
      <c r="X750" s="195">
        <v>44347</v>
      </c>
      <c r="Y750" s="188" t="s">
        <v>7732</v>
      </c>
      <c r="Z750" s="187" t="s">
        <v>7733</v>
      </c>
      <c r="AA750" s="187" t="s">
        <v>184</v>
      </c>
      <c r="AB750" s="11"/>
    </row>
    <row r="751" spans="1:28" ht="24.75" customHeight="1" x14ac:dyDescent="0.2">
      <c r="A751" s="183" t="s">
        <v>1430</v>
      </c>
      <c r="B751" s="184">
        <v>656288108</v>
      </c>
      <c r="C751" s="185" t="s">
        <v>78</v>
      </c>
      <c r="D751" s="185" t="s">
        <v>1431</v>
      </c>
      <c r="E751" s="185" t="s">
        <v>6954</v>
      </c>
      <c r="F751" s="185" t="s">
        <v>1432</v>
      </c>
      <c r="G751" s="185" t="s">
        <v>6955</v>
      </c>
      <c r="H751" s="185" t="s">
        <v>1433</v>
      </c>
      <c r="I751" s="185" t="s">
        <v>6421</v>
      </c>
      <c r="J751" s="185" t="s">
        <v>1434</v>
      </c>
      <c r="K751" s="185" t="s">
        <v>1436</v>
      </c>
      <c r="L751" s="185" t="s">
        <v>623</v>
      </c>
      <c r="M751" s="185" t="s">
        <v>5560</v>
      </c>
      <c r="N751" s="186" t="s">
        <v>6420</v>
      </c>
      <c r="O751" s="185" t="s">
        <v>1435</v>
      </c>
      <c r="P751" s="187">
        <v>0</v>
      </c>
      <c r="Q751" s="185">
        <v>93401</v>
      </c>
      <c r="R751" s="185" t="s">
        <v>8567</v>
      </c>
      <c r="S751" s="188">
        <v>38848</v>
      </c>
      <c r="T751" s="185">
        <v>7320</v>
      </c>
      <c r="U751" s="185" t="s">
        <v>8568</v>
      </c>
      <c r="V751" s="191">
        <v>33807501</v>
      </c>
      <c r="W751" s="191">
        <v>154221641</v>
      </c>
      <c r="X751" s="195">
        <v>44347</v>
      </c>
      <c r="Y751" s="188" t="s">
        <v>7732</v>
      </c>
      <c r="Z751" s="187" t="s">
        <v>7733</v>
      </c>
      <c r="AA751" s="187" t="s">
        <v>7770</v>
      </c>
      <c r="AB751" s="11"/>
    </row>
    <row r="752" spans="1:28" ht="24.75" customHeight="1" x14ac:dyDescent="0.2">
      <c r="A752" s="183" t="s">
        <v>1430</v>
      </c>
      <c r="B752" s="184">
        <v>656288108</v>
      </c>
      <c r="C752" s="185" t="s">
        <v>78</v>
      </c>
      <c r="D752" s="185" t="s">
        <v>1431</v>
      </c>
      <c r="E752" s="185" t="s">
        <v>6954</v>
      </c>
      <c r="F752" s="185" t="s">
        <v>1432</v>
      </c>
      <c r="G752" s="185" t="s">
        <v>6955</v>
      </c>
      <c r="H752" s="185" t="s">
        <v>1433</v>
      </c>
      <c r="I752" s="185" t="s">
        <v>6421</v>
      </c>
      <c r="J752" s="185" t="s">
        <v>1434</v>
      </c>
      <c r="K752" s="185" t="s">
        <v>1436</v>
      </c>
      <c r="L752" s="185" t="s">
        <v>623</v>
      </c>
      <c r="M752" s="185" t="s">
        <v>5560</v>
      </c>
      <c r="N752" s="186" t="s">
        <v>6420</v>
      </c>
      <c r="O752" s="185" t="s">
        <v>1435</v>
      </c>
      <c r="P752" s="187">
        <v>0</v>
      </c>
      <c r="Q752" s="185">
        <v>93401</v>
      </c>
      <c r="R752" s="185" t="s">
        <v>8567</v>
      </c>
      <c r="S752" s="188">
        <v>38848</v>
      </c>
      <c r="T752" s="185">
        <v>7320</v>
      </c>
      <c r="U752" s="185" t="s">
        <v>8568</v>
      </c>
      <c r="V752" s="191">
        <v>28411520</v>
      </c>
      <c r="W752" s="191">
        <v>96157824</v>
      </c>
      <c r="X752" s="195">
        <v>44347</v>
      </c>
      <c r="Y752" s="188" t="s">
        <v>7732</v>
      </c>
      <c r="Z752" s="187" t="s">
        <v>7733</v>
      </c>
      <c r="AA752" s="187" t="s">
        <v>7799</v>
      </c>
      <c r="AB752" s="11"/>
    </row>
    <row r="753" spans="1:28" ht="24.75" customHeight="1" x14ac:dyDescent="0.2">
      <c r="A753" s="183" t="s">
        <v>1430</v>
      </c>
      <c r="B753" s="184">
        <v>656288108</v>
      </c>
      <c r="C753" s="185" t="s">
        <v>78</v>
      </c>
      <c r="D753" s="185" t="s">
        <v>1431</v>
      </c>
      <c r="E753" s="185" t="s">
        <v>6954</v>
      </c>
      <c r="F753" s="185" t="s">
        <v>1432</v>
      </c>
      <c r="G753" s="185" t="s">
        <v>6955</v>
      </c>
      <c r="H753" s="185" t="s">
        <v>1433</v>
      </c>
      <c r="I753" s="185" t="s">
        <v>6421</v>
      </c>
      <c r="J753" s="185" t="s">
        <v>1434</v>
      </c>
      <c r="K753" s="185" t="s">
        <v>1436</v>
      </c>
      <c r="L753" s="185" t="s">
        <v>623</v>
      </c>
      <c r="M753" s="185" t="s">
        <v>5560</v>
      </c>
      <c r="N753" s="186" t="s">
        <v>6420</v>
      </c>
      <c r="O753" s="185" t="s">
        <v>1435</v>
      </c>
      <c r="P753" s="187">
        <v>0</v>
      </c>
      <c r="Q753" s="185">
        <v>93401</v>
      </c>
      <c r="R753" s="185" t="s">
        <v>8567</v>
      </c>
      <c r="S753" s="188">
        <v>38848</v>
      </c>
      <c r="T753" s="185">
        <v>7320</v>
      </c>
      <c r="U753" s="185" t="s">
        <v>8568</v>
      </c>
      <c r="V753" s="191">
        <v>21324156</v>
      </c>
      <c r="W753" s="191">
        <v>79204008</v>
      </c>
      <c r="X753" s="195">
        <v>44347</v>
      </c>
      <c r="Y753" s="188" t="s">
        <v>7732</v>
      </c>
      <c r="Z753" s="187" t="s">
        <v>7733</v>
      </c>
      <c r="AA753" s="187" t="s">
        <v>75</v>
      </c>
      <c r="AB753" s="11"/>
    </row>
    <row r="754" spans="1:28" ht="24.75" customHeight="1" x14ac:dyDescent="0.2">
      <c r="A754" s="183" t="s">
        <v>1430</v>
      </c>
      <c r="B754" s="184">
        <v>656288108</v>
      </c>
      <c r="C754" s="185" t="s">
        <v>78</v>
      </c>
      <c r="D754" s="185" t="s">
        <v>1431</v>
      </c>
      <c r="E754" s="185" t="s">
        <v>6954</v>
      </c>
      <c r="F754" s="185" t="s">
        <v>1432</v>
      </c>
      <c r="G754" s="185" t="s">
        <v>6955</v>
      </c>
      <c r="H754" s="185" t="s">
        <v>1433</v>
      </c>
      <c r="I754" s="185" t="s">
        <v>6421</v>
      </c>
      <c r="J754" s="185" t="s">
        <v>1434</v>
      </c>
      <c r="K754" s="185" t="s">
        <v>1436</v>
      </c>
      <c r="L754" s="185" t="s">
        <v>623</v>
      </c>
      <c r="M754" s="185" t="s">
        <v>5560</v>
      </c>
      <c r="N754" s="186" t="s">
        <v>6420</v>
      </c>
      <c r="O754" s="185" t="s">
        <v>1435</v>
      </c>
      <c r="P754" s="187">
        <v>0</v>
      </c>
      <c r="Q754" s="185">
        <v>93401</v>
      </c>
      <c r="R754" s="185" t="s">
        <v>8567</v>
      </c>
      <c r="S754" s="188">
        <v>38848</v>
      </c>
      <c r="T754" s="185">
        <v>7320</v>
      </c>
      <c r="U754" s="185" t="s">
        <v>8568</v>
      </c>
      <c r="V754" s="191">
        <v>42125940</v>
      </c>
      <c r="W754" s="191">
        <v>98185970</v>
      </c>
      <c r="X754" s="195">
        <v>44347</v>
      </c>
      <c r="Y754" s="188" t="s">
        <v>7732</v>
      </c>
      <c r="Z754" s="187" t="s">
        <v>7733</v>
      </c>
      <c r="AA754" s="187" t="s">
        <v>7821</v>
      </c>
      <c r="AB754" s="11"/>
    </row>
    <row r="755" spans="1:28" ht="24.75" customHeight="1" x14ac:dyDescent="0.2">
      <c r="A755" s="183" t="s">
        <v>1430</v>
      </c>
      <c r="B755" s="184">
        <v>656288108</v>
      </c>
      <c r="C755" s="185" t="s">
        <v>78</v>
      </c>
      <c r="D755" s="185" t="s">
        <v>1431</v>
      </c>
      <c r="E755" s="185" t="s">
        <v>6954</v>
      </c>
      <c r="F755" s="185" t="s">
        <v>1432</v>
      </c>
      <c r="G755" s="185" t="s">
        <v>6955</v>
      </c>
      <c r="H755" s="185" t="s">
        <v>1433</v>
      </c>
      <c r="I755" s="185" t="s">
        <v>6421</v>
      </c>
      <c r="J755" s="185" t="s">
        <v>1434</v>
      </c>
      <c r="K755" s="185" t="s">
        <v>1436</v>
      </c>
      <c r="L755" s="185" t="s">
        <v>623</v>
      </c>
      <c r="M755" s="185" t="s">
        <v>5560</v>
      </c>
      <c r="N755" s="186" t="s">
        <v>6420</v>
      </c>
      <c r="O755" s="185" t="s">
        <v>1435</v>
      </c>
      <c r="P755" s="187">
        <v>0</v>
      </c>
      <c r="Q755" s="185">
        <v>93401</v>
      </c>
      <c r="R755" s="185" t="s">
        <v>8567</v>
      </c>
      <c r="S755" s="188">
        <v>38848</v>
      </c>
      <c r="T755" s="185">
        <v>7320</v>
      </c>
      <c r="U755" s="185" t="s">
        <v>8568</v>
      </c>
      <c r="V755" s="191">
        <v>8225032</v>
      </c>
      <c r="W755" s="191">
        <v>38648805</v>
      </c>
      <c r="X755" s="195">
        <v>44347</v>
      </c>
      <c r="Y755" s="188" t="s">
        <v>7732</v>
      </c>
      <c r="Z755" s="187" t="s">
        <v>7733</v>
      </c>
      <c r="AA755" s="187" t="s">
        <v>7759</v>
      </c>
      <c r="AB755" s="11"/>
    </row>
    <row r="756" spans="1:28" ht="24.75" customHeight="1" x14ac:dyDescent="0.2">
      <c r="A756" s="183" t="s">
        <v>1430</v>
      </c>
      <c r="B756" s="184">
        <v>656288108</v>
      </c>
      <c r="C756" s="185" t="s">
        <v>78</v>
      </c>
      <c r="D756" s="185" t="s">
        <v>1431</v>
      </c>
      <c r="E756" s="185" t="s">
        <v>6954</v>
      </c>
      <c r="F756" s="185" t="s">
        <v>1432</v>
      </c>
      <c r="G756" s="185" t="s">
        <v>6955</v>
      </c>
      <c r="H756" s="185" t="s">
        <v>1433</v>
      </c>
      <c r="I756" s="185" t="s">
        <v>6421</v>
      </c>
      <c r="J756" s="185" t="s">
        <v>1434</v>
      </c>
      <c r="K756" s="185" t="s">
        <v>1436</v>
      </c>
      <c r="L756" s="185" t="s">
        <v>623</v>
      </c>
      <c r="M756" s="185" t="s">
        <v>5560</v>
      </c>
      <c r="N756" s="186" t="s">
        <v>6420</v>
      </c>
      <c r="O756" s="185" t="s">
        <v>1435</v>
      </c>
      <c r="P756" s="187">
        <v>0</v>
      </c>
      <c r="Q756" s="185">
        <v>93401</v>
      </c>
      <c r="R756" s="185" t="s">
        <v>8567</v>
      </c>
      <c r="S756" s="188">
        <v>38848</v>
      </c>
      <c r="T756" s="185">
        <v>7320</v>
      </c>
      <c r="U756" s="185" t="s">
        <v>8568</v>
      </c>
      <c r="V756" s="191">
        <v>232740</v>
      </c>
      <c r="W756" s="191">
        <v>24072300</v>
      </c>
      <c r="X756" s="195">
        <v>44347</v>
      </c>
      <c r="Y756" s="188" t="s">
        <v>7732</v>
      </c>
      <c r="Z756" s="187" t="s">
        <v>7733</v>
      </c>
      <c r="AA756" s="187" t="s">
        <v>7742</v>
      </c>
      <c r="AB756" s="11"/>
    </row>
    <row r="757" spans="1:28" ht="24.75" customHeight="1" x14ac:dyDescent="0.2">
      <c r="A757" s="183" t="s">
        <v>4365</v>
      </c>
      <c r="B757" s="184">
        <v>656176903</v>
      </c>
      <c r="C757" s="185" t="s">
        <v>4257</v>
      </c>
      <c r="D757" s="185" t="s">
        <v>4366</v>
      </c>
      <c r="E757" s="185" t="s">
        <v>7020</v>
      </c>
      <c r="F757" s="185" t="s">
        <v>4367</v>
      </c>
      <c r="G757" s="185" t="s">
        <v>6342</v>
      </c>
      <c r="H757" s="185" t="s">
        <v>4368</v>
      </c>
      <c r="I757" s="185" t="s">
        <v>4369</v>
      </c>
      <c r="J757" s="185" t="s">
        <v>4370</v>
      </c>
      <c r="K757" s="185" t="s">
        <v>4372</v>
      </c>
      <c r="L757" s="185" t="s">
        <v>623</v>
      </c>
      <c r="M757" s="185" t="s">
        <v>3866</v>
      </c>
      <c r="N757" s="186" t="s">
        <v>6276</v>
      </c>
      <c r="O757" s="185" t="s">
        <v>4371</v>
      </c>
      <c r="P757" s="187">
        <v>0</v>
      </c>
      <c r="Q757" s="185">
        <v>93401</v>
      </c>
      <c r="R757" s="185" t="s">
        <v>7073</v>
      </c>
      <c r="S757" s="188">
        <v>38936</v>
      </c>
      <c r="T757" s="185">
        <v>7331</v>
      </c>
      <c r="U757" s="185" t="s">
        <v>8537</v>
      </c>
      <c r="V757" s="191">
        <v>52544230</v>
      </c>
      <c r="W757" s="191">
        <v>237539774</v>
      </c>
      <c r="X757" s="195">
        <v>44347</v>
      </c>
      <c r="Y757" s="188" t="s">
        <v>7732</v>
      </c>
      <c r="Z757" s="187" t="s">
        <v>7733</v>
      </c>
      <c r="AA757" s="187" t="s">
        <v>7786</v>
      </c>
      <c r="AB757" s="11"/>
    </row>
    <row r="758" spans="1:28" ht="24.75" customHeight="1" x14ac:dyDescent="0.2">
      <c r="A758" s="183" t="s">
        <v>2267</v>
      </c>
      <c r="B758" s="184">
        <v>653176902</v>
      </c>
      <c r="C758" s="185" t="s">
        <v>1555</v>
      </c>
      <c r="D758" s="185" t="s">
        <v>2268</v>
      </c>
      <c r="E758" s="185" t="s">
        <v>7445</v>
      </c>
      <c r="F758" s="185" t="s">
        <v>2269</v>
      </c>
      <c r="G758" s="185" t="s">
        <v>7446</v>
      </c>
      <c r="H758" s="185" t="s">
        <v>2270</v>
      </c>
      <c r="I758" s="185" t="s">
        <v>2271</v>
      </c>
      <c r="J758" s="185" t="s">
        <v>2272</v>
      </c>
      <c r="K758" s="185" t="s">
        <v>2273</v>
      </c>
      <c r="L758" s="185" t="s">
        <v>49</v>
      </c>
      <c r="M758" s="185" t="s">
        <v>723</v>
      </c>
      <c r="N758" s="186" t="s">
        <v>2274</v>
      </c>
      <c r="O758" s="185" t="s">
        <v>2275</v>
      </c>
      <c r="P758" s="187">
        <v>0</v>
      </c>
      <c r="Q758" s="185" t="s">
        <v>89</v>
      </c>
      <c r="R758" s="185" t="s">
        <v>7472</v>
      </c>
      <c r="S758" s="188">
        <v>39143</v>
      </c>
      <c r="T758" s="185">
        <v>7347</v>
      </c>
      <c r="U758" s="185" t="s">
        <v>8537</v>
      </c>
      <c r="V758" s="191">
        <v>7535604</v>
      </c>
      <c r="W758" s="191">
        <v>37357356</v>
      </c>
      <c r="X758" s="195">
        <v>44347</v>
      </c>
      <c r="Y758" s="188" t="s">
        <v>7732</v>
      </c>
      <c r="Z758" s="187" t="s">
        <v>7733</v>
      </c>
      <c r="AA758" s="187" t="s">
        <v>7819</v>
      </c>
      <c r="AB758" s="11"/>
    </row>
    <row r="759" spans="1:28" ht="24.75" customHeight="1" x14ac:dyDescent="0.2">
      <c r="A759" s="183" t="s">
        <v>2267</v>
      </c>
      <c r="B759" s="184">
        <v>653176902</v>
      </c>
      <c r="C759" s="185" t="s">
        <v>1555</v>
      </c>
      <c r="D759" s="185" t="s">
        <v>2268</v>
      </c>
      <c r="E759" s="185" t="s">
        <v>7445</v>
      </c>
      <c r="F759" s="185" t="s">
        <v>2269</v>
      </c>
      <c r="G759" s="185" t="s">
        <v>7446</v>
      </c>
      <c r="H759" s="185" t="s">
        <v>2270</v>
      </c>
      <c r="I759" s="185" t="s">
        <v>2271</v>
      </c>
      <c r="J759" s="185" t="s">
        <v>2272</v>
      </c>
      <c r="K759" s="185" t="s">
        <v>2273</v>
      </c>
      <c r="L759" s="185" t="s">
        <v>49</v>
      </c>
      <c r="M759" s="185" t="s">
        <v>723</v>
      </c>
      <c r="N759" s="186" t="s">
        <v>2274</v>
      </c>
      <c r="O759" s="185" t="s">
        <v>2275</v>
      </c>
      <c r="P759" s="187">
        <v>0</v>
      </c>
      <c r="Q759" s="185" t="s">
        <v>89</v>
      </c>
      <c r="R759" s="185" t="s">
        <v>7472</v>
      </c>
      <c r="S759" s="188">
        <v>39143</v>
      </c>
      <c r="T759" s="185">
        <v>7347</v>
      </c>
      <c r="U759" s="185" t="s">
        <v>8537</v>
      </c>
      <c r="V759" s="191">
        <v>4744448</v>
      </c>
      <c r="W759" s="191">
        <v>46851424</v>
      </c>
      <c r="X759" s="195">
        <v>44347</v>
      </c>
      <c r="Y759" s="188" t="s">
        <v>7732</v>
      </c>
      <c r="Z759" s="187" t="s">
        <v>7733</v>
      </c>
      <c r="AA759" s="187" t="s">
        <v>7813</v>
      </c>
      <c r="AB759" s="11"/>
    </row>
    <row r="760" spans="1:28" ht="24.75" customHeight="1" x14ac:dyDescent="0.2">
      <c r="A760" s="183" t="s">
        <v>2267</v>
      </c>
      <c r="B760" s="184">
        <v>653176902</v>
      </c>
      <c r="C760" s="185" t="s">
        <v>1555</v>
      </c>
      <c r="D760" s="185" t="s">
        <v>2268</v>
      </c>
      <c r="E760" s="185" t="s">
        <v>7445</v>
      </c>
      <c r="F760" s="185" t="s">
        <v>2269</v>
      </c>
      <c r="G760" s="185" t="s">
        <v>7446</v>
      </c>
      <c r="H760" s="185" t="s">
        <v>2270</v>
      </c>
      <c r="I760" s="185" t="s">
        <v>2271</v>
      </c>
      <c r="J760" s="185" t="s">
        <v>2272</v>
      </c>
      <c r="K760" s="185" t="s">
        <v>2273</v>
      </c>
      <c r="L760" s="185" t="s">
        <v>49</v>
      </c>
      <c r="M760" s="185" t="s">
        <v>723</v>
      </c>
      <c r="N760" s="186" t="s">
        <v>2274</v>
      </c>
      <c r="O760" s="185" t="s">
        <v>2275</v>
      </c>
      <c r="P760" s="187">
        <v>0</v>
      </c>
      <c r="Q760" s="185" t="s">
        <v>89</v>
      </c>
      <c r="R760" s="185" t="s">
        <v>7472</v>
      </c>
      <c r="S760" s="188">
        <v>39143</v>
      </c>
      <c r="T760" s="185">
        <v>7347</v>
      </c>
      <c r="U760" s="185" t="s">
        <v>8537</v>
      </c>
      <c r="V760" s="191">
        <v>5485768</v>
      </c>
      <c r="W760" s="191">
        <v>45517048</v>
      </c>
      <c r="X760" s="195">
        <v>44347</v>
      </c>
      <c r="Y760" s="188" t="s">
        <v>7732</v>
      </c>
      <c r="Z760" s="187" t="s">
        <v>7733</v>
      </c>
      <c r="AA760" s="187" t="s">
        <v>7830</v>
      </c>
      <c r="AB760" s="11"/>
    </row>
    <row r="761" spans="1:28" ht="24.75" customHeight="1" x14ac:dyDescent="0.2">
      <c r="A761" s="183" t="s">
        <v>2267</v>
      </c>
      <c r="B761" s="184">
        <v>653176902</v>
      </c>
      <c r="C761" s="185" t="s">
        <v>1555</v>
      </c>
      <c r="D761" s="185" t="s">
        <v>2268</v>
      </c>
      <c r="E761" s="185" t="s">
        <v>7445</v>
      </c>
      <c r="F761" s="185" t="s">
        <v>2269</v>
      </c>
      <c r="G761" s="185" t="s">
        <v>7446</v>
      </c>
      <c r="H761" s="185" t="s">
        <v>2270</v>
      </c>
      <c r="I761" s="185" t="s">
        <v>2271</v>
      </c>
      <c r="J761" s="185" t="s">
        <v>2272</v>
      </c>
      <c r="K761" s="185" t="s">
        <v>2273</v>
      </c>
      <c r="L761" s="185" t="s">
        <v>49</v>
      </c>
      <c r="M761" s="185" t="s">
        <v>723</v>
      </c>
      <c r="N761" s="186" t="s">
        <v>2274</v>
      </c>
      <c r="O761" s="185" t="s">
        <v>2275</v>
      </c>
      <c r="P761" s="187">
        <v>0</v>
      </c>
      <c r="Q761" s="185" t="s">
        <v>89</v>
      </c>
      <c r="R761" s="185" t="s">
        <v>7472</v>
      </c>
      <c r="S761" s="188">
        <v>39143</v>
      </c>
      <c r="T761" s="185">
        <v>7347</v>
      </c>
      <c r="U761" s="185" t="s">
        <v>8537</v>
      </c>
      <c r="V761" s="191">
        <v>10706040</v>
      </c>
      <c r="W761" s="191">
        <v>42979320</v>
      </c>
      <c r="X761" s="195">
        <v>44347</v>
      </c>
      <c r="Y761" s="188" t="s">
        <v>7732</v>
      </c>
      <c r="Z761" s="187" t="s">
        <v>7733</v>
      </c>
      <c r="AA761" s="187" t="s">
        <v>7938</v>
      </c>
      <c r="AB761" s="11"/>
    </row>
    <row r="762" spans="1:28" ht="24.75" customHeight="1" x14ac:dyDescent="0.2">
      <c r="A762" s="183" t="s">
        <v>2267</v>
      </c>
      <c r="B762" s="184">
        <v>653176902</v>
      </c>
      <c r="C762" s="185" t="s">
        <v>1555</v>
      </c>
      <c r="D762" s="185" t="s">
        <v>2268</v>
      </c>
      <c r="E762" s="185" t="s">
        <v>7445</v>
      </c>
      <c r="F762" s="185" t="s">
        <v>2269</v>
      </c>
      <c r="G762" s="185" t="s">
        <v>7446</v>
      </c>
      <c r="H762" s="185" t="s">
        <v>2270</v>
      </c>
      <c r="I762" s="185" t="s">
        <v>2271</v>
      </c>
      <c r="J762" s="185" t="s">
        <v>2272</v>
      </c>
      <c r="K762" s="185" t="s">
        <v>2273</v>
      </c>
      <c r="L762" s="185" t="s">
        <v>49</v>
      </c>
      <c r="M762" s="185" t="s">
        <v>723</v>
      </c>
      <c r="N762" s="186" t="s">
        <v>2274</v>
      </c>
      <c r="O762" s="185" t="s">
        <v>2275</v>
      </c>
      <c r="P762" s="187">
        <v>0</v>
      </c>
      <c r="Q762" s="185" t="s">
        <v>89</v>
      </c>
      <c r="R762" s="185" t="s">
        <v>7472</v>
      </c>
      <c r="S762" s="188">
        <v>39143</v>
      </c>
      <c r="T762" s="185">
        <v>7347</v>
      </c>
      <c r="U762" s="185" t="s">
        <v>8537</v>
      </c>
      <c r="V762" s="191">
        <v>19881168</v>
      </c>
      <c r="W762" s="191">
        <v>64934460</v>
      </c>
      <c r="X762" s="195">
        <v>44347</v>
      </c>
      <c r="Y762" s="188" t="s">
        <v>7732</v>
      </c>
      <c r="Z762" s="187" t="s">
        <v>7733</v>
      </c>
      <c r="AA762" s="187" t="s">
        <v>7939</v>
      </c>
      <c r="AB762" s="11"/>
    </row>
    <row r="763" spans="1:28" ht="24.75" customHeight="1" x14ac:dyDescent="0.2">
      <c r="A763" s="183" t="s">
        <v>2267</v>
      </c>
      <c r="B763" s="184">
        <v>653176902</v>
      </c>
      <c r="C763" s="185" t="s">
        <v>1555</v>
      </c>
      <c r="D763" s="185" t="s">
        <v>2268</v>
      </c>
      <c r="E763" s="185" t="s">
        <v>7445</v>
      </c>
      <c r="F763" s="185" t="s">
        <v>2269</v>
      </c>
      <c r="G763" s="185" t="s">
        <v>7446</v>
      </c>
      <c r="H763" s="185" t="s">
        <v>2270</v>
      </c>
      <c r="I763" s="185" t="s">
        <v>2271</v>
      </c>
      <c r="J763" s="185" t="s">
        <v>2272</v>
      </c>
      <c r="K763" s="185" t="s">
        <v>2273</v>
      </c>
      <c r="L763" s="185" t="s">
        <v>49</v>
      </c>
      <c r="M763" s="185" t="s">
        <v>723</v>
      </c>
      <c r="N763" s="186" t="s">
        <v>2274</v>
      </c>
      <c r="O763" s="185" t="s">
        <v>2275</v>
      </c>
      <c r="P763" s="187">
        <v>0</v>
      </c>
      <c r="Q763" s="185" t="s">
        <v>89</v>
      </c>
      <c r="R763" s="185" t="s">
        <v>7472</v>
      </c>
      <c r="S763" s="188">
        <v>39143</v>
      </c>
      <c r="T763" s="185">
        <v>7347</v>
      </c>
      <c r="U763" s="185" t="s">
        <v>8537</v>
      </c>
      <c r="V763" s="191">
        <v>9619920</v>
      </c>
      <c r="W763" s="191">
        <v>40341600</v>
      </c>
      <c r="X763" s="195">
        <v>44347</v>
      </c>
      <c r="Y763" s="188" t="s">
        <v>7732</v>
      </c>
      <c r="Z763" s="187" t="s">
        <v>7733</v>
      </c>
      <c r="AA763" s="187" t="s">
        <v>7871</v>
      </c>
      <c r="AB763" s="11"/>
    </row>
    <row r="764" spans="1:28" ht="24.75" customHeight="1" x14ac:dyDescent="0.2">
      <c r="A764" s="183" t="s">
        <v>2267</v>
      </c>
      <c r="B764" s="184">
        <v>653176902</v>
      </c>
      <c r="C764" s="185" t="s">
        <v>1555</v>
      </c>
      <c r="D764" s="185" t="s">
        <v>2268</v>
      </c>
      <c r="E764" s="185" t="s">
        <v>7445</v>
      </c>
      <c r="F764" s="185" t="s">
        <v>2269</v>
      </c>
      <c r="G764" s="185" t="s">
        <v>7446</v>
      </c>
      <c r="H764" s="185" t="s">
        <v>2270</v>
      </c>
      <c r="I764" s="185" t="s">
        <v>2271</v>
      </c>
      <c r="J764" s="185" t="s">
        <v>2272</v>
      </c>
      <c r="K764" s="185" t="s">
        <v>2273</v>
      </c>
      <c r="L764" s="185" t="s">
        <v>49</v>
      </c>
      <c r="M764" s="185" t="s">
        <v>723</v>
      </c>
      <c r="N764" s="186" t="s">
        <v>2274</v>
      </c>
      <c r="O764" s="185" t="s">
        <v>2275</v>
      </c>
      <c r="P764" s="187">
        <v>0</v>
      </c>
      <c r="Q764" s="185" t="s">
        <v>89</v>
      </c>
      <c r="R764" s="185" t="s">
        <v>7472</v>
      </c>
      <c r="S764" s="188">
        <v>39143</v>
      </c>
      <c r="T764" s="185">
        <v>7347</v>
      </c>
      <c r="U764" s="185" t="s">
        <v>8537</v>
      </c>
      <c r="V764" s="191">
        <v>27577104</v>
      </c>
      <c r="W764" s="191">
        <v>113895347</v>
      </c>
      <c r="X764" s="195">
        <v>44347</v>
      </c>
      <c r="Y764" s="188" t="s">
        <v>7732</v>
      </c>
      <c r="Z764" s="187" t="s">
        <v>7733</v>
      </c>
      <c r="AA764" s="187" t="s">
        <v>7936</v>
      </c>
      <c r="AB764" s="11"/>
    </row>
    <row r="765" spans="1:28" ht="24.75" customHeight="1" x14ac:dyDescent="0.2">
      <c r="A765" s="183" t="s">
        <v>2267</v>
      </c>
      <c r="B765" s="184">
        <v>653176902</v>
      </c>
      <c r="C765" s="185" t="s">
        <v>1555</v>
      </c>
      <c r="D765" s="185" t="s">
        <v>2268</v>
      </c>
      <c r="E765" s="185" t="s">
        <v>7445</v>
      </c>
      <c r="F765" s="185" t="s">
        <v>2269</v>
      </c>
      <c r="G765" s="185" t="s">
        <v>7446</v>
      </c>
      <c r="H765" s="185" t="s">
        <v>2270</v>
      </c>
      <c r="I765" s="185" t="s">
        <v>2271</v>
      </c>
      <c r="J765" s="185" t="s">
        <v>2272</v>
      </c>
      <c r="K765" s="185" t="s">
        <v>2273</v>
      </c>
      <c r="L765" s="185" t="s">
        <v>49</v>
      </c>
      <c r="M765" s="185" t="s">
        <v>723</v>
      </c>
      <c r="N765" s="186" t="s">
        <v>2274</v>
      </c>
      <c r="O765" s="185" t="s">
        <v>2275</v>
      </c>
      <c r="P765" s="187">
        <v>0</v>
      </c>
      <c r="Q765" s="185" t="s">
        <v>89</v>
      </c>
      <c r="R765" s="185" t="s">
        <v>7472</v>
      </c>
      <c r="S765" s="188">
        <v>39143</v>
      </c>
      <c r="T765" s="185">
        <v>7347</v>
      </c>
      <c r="U765" s="185" t="s">
        <v>8537</v>
      </c>
      <c r="V765" s="191">
        <v>9299256</v>
      </c>
      <c r="W765" s="191">
        <v>42167316</v>
      </c>
      <c r="X765" s="195">
        <v>44347</v>
      </c>
      <c r="Y765" s="188" t="s">
        <v>7732</v>
      </c>
      <c r="Z765" s="187" t="s">
        <v>7733</v>
      </c>
      <c r="AA765" s="187" t="s">
        <v>7779</v>
      </c>
      <c r="AB765" s="11"/>
    </row>
    <row r="766" spans="1:28" ht="24.75" customHeight="1" x14ac:dyDescent="0.2">
      <c r="A766" s="183" t="s">
        <v>2267</v>
      </c>
      <c r="B766" s="184">
        <v>653176902</v>
      </c>
      <c r="C766" s="185" t="s">
        <v>1555</v>
      </c>
      <c r="D766" s="185" t="s">
        <v>2268</v>
      </c>
      <c r="E766" s="185" t="s">
        <v>7445</v>
      </c>
      <c r="F766" s="185" t="s">
        <v>2269</v>
      </c>
      <c r="G766" s="185" t="s">
        <v>7446</v>
      </c>
      <c r="H766" s="185" t="s">
        <v>2270</v>
      </c>
      <c r="I766" s="185" t="s">
        <v>2271</v>
      </c>
      <c r="J766" s="185" t="s">
        <v>2272</v>
      </c>
      <c r="K766" s="185" t="s">
        <v>2273</v>
      </c>
      <c r="L766" s="185" t="s">
        <v>49</v>
      </c>
      <c r="M766" s="185" t="s">
        <v>723</v>
      </c>
      <c r="N766" s="186" t="s">
        <v>2274</v>
      </c>
      <c r="O766" s="185" t="s">
        <v>2275</v>
      </c>
      <c r="P766" s="187">
        <v>0</v>
      </c>
      <c r="Q766" s="185" t="s">
        <v>89</v>
      </c>
      <c r="R766" s="185" t="s">
        <v>7472</v>
      </c>
      <c r="S766" s="188">
        <v>39143</v>
      </c>
      <c r="T766" s="185">
        <v>7347</v>
      </c>
      <c r="U766" s="185" t="s">
        <v>8537</v>
      </c>
      <c r="V766" s="191">
        <v>32868060</v>
      </c>
      <c r="W766" s="191">
        <v>170432916</v>
      </c>
      <c r="X766" s="195">
        <v>44347</v>
      </c>
      <c r="Y766" s="188" t="s">
        <v>7732</v>
      </c>
      <c r="Z766" s="187" t="s">
        <v>7733</v>
      </c>
      <c r="AA766" s="187" t="s">
        <v>7780</v>
      </c>
      <c r="AB766" s="11"/>
    </row>
    <row r="767" spans="1:28" ht="24.75" customHeight="1" x14ac:dyDescent="0.2">
      <c r="A767" s="183" t="s">
        <v>2267</v>
      </c>
      <c r="B767" s="184">
        <v>653176902</v>
      </c>
      <c r="C767" s="185" t="s">
        <v>1555</v>
      </c>
      <c r="D767" s="185" t="s">
        <v>2268</v>
      </c>
      <c r="E767" s="185" t="s">
        <v>7445</v>
      </c>
      <c r="F767" s="185" t="s">
        <v>2269</v>
      </c>
      <c r="G767" s="185" t="s">
        <v>7446</v>
      </c>
      <c r="H767" s="185" t="s">
        <v>2270</v>
      </c>
      <c r="I767" s="185" t="s">
        <v>2271</v>
      </c>
      <c r="J767" s="185" t="s">
        <v>2272</v>
      </c>
      <c r="K767" s="185" t="s">
        <v>2273</v>
      </c>
      <c r="L767" s="185" t="s">
        <v>49</v>
      </c>
      <c r="M767" s="185" t="s">
        <v>723</v>
      </c>
      <c r="N767" s="186" t="s">
        <v>2274</v>
      </c>
      <c r="O767" s="185" t="s">
        <v>2275</v>
      </c>
      <c r="P767" s="187">
        <v>0</v>
      </c>
      <c r="Q767" s="185" t="s">
        <v>89</v>
      </c>
      <c r="R767" s="185" t="s">
        <v>7472</v>
      </c>
      <c r="S767" s="188">
        <v>39143</v>
      </c>
      <c r="T767" s="185">
        <v>7347</v>
      </c>
      <c r="U767" s="185" t="s">
        <v>8537</v>
      </c>
      <c r="V767" s="191">
        <v>22889548</v>
      </c>
      <c r="W767" s="191">
        <v>103883068</v>
      </c>
      <c r="X767" s="195">
        <v>44347</v>
      </c>
      <c r="Y767" s="188" t="s">
        <v>7732</v>
      </c>
      <c r="Z767" s="187" t="s">
        <v>7733</v>
      </c>
      <c r="AA767" s="187" t="s">
        <v>7751</v>
      </c>
      <c r="AB767" s="11"/>
    </row>
    <row r="768" spans="1:28" ht="24.75" customHeight="1" x14ac:dyDescent="0.2">
      <c r="A768" s="183" t="s">
        <v>2267</v>
      </c>
      <c r="B768" s="184">
        <v>653176902</v>
      </c>
      <c r="C768" s="185" t="s">
        <v>1555</v>
      </c>
      <c r="D768" s="185" t="s">
        <v>2268</v>
      </c>
      <c r="E768" s="185" t="s">
        <v>7445</v>
      </c>
      <c r="F768" s="185" t="s">
        <v>2269</v>
      </c>
      <c r="G768" s="185" t="s">
        <v>7446</v>
      </c>
      <c r="H768" s="185" t="s">
        <v>2270</v>
      </c>
      <c r="I768" s="185" t="s">
        <v>2271</v>
      </c>
      <c r="J768" s="185" t="s">
        <v>2272</v>
      </c>
      <c r="K768" s="185" t="s">
        <v>2273</v>
      </c>
      <c r="L768" s="185" t="s">
        <v>49</v>
      </c>
      <c r="M768" s="185" t="s">
        <v>723</v>
      </c>
      <c r="N768" s="186" t="s">
        <v>2274</v>
      </c>
      <c r="O768" s="185" t="s">
        <v>2275</v>
      </c>
      <c r="P768" s="187">
        <v>0</v>
      </c>
      <c r="Q768" s="185" t="s">
        <v>89</v>
      </c>
      <c r="R768" s="185" t="s">
        <v>7472</v>
      </c>
      <c r="S768" s="188">
        <v>39143</v>
      </c>
      <c r="T768" s="185">
        <v>7347</v>
      </c>
      <c r="U768" s="185" t="s">
        <v>8537</v>
      </c>
      <c r="V768" s="191">
        <v>13147224</v>
      </c>
      <c r="W768" s="191">
        <v>57238524</v>
      </c>
      <c r="X768" s="195">
        <v>44347</v>
      </c>
      <c r="Y768" s="188" t="s">
        <v>7732</v>
      </c>
      <c r="Z768" s="187" t="s">
        <v>7733</v>
      </c>
      <c r="AA768" s="187" t="s">
        <v>7820</v>
      </c>
      <c r="AB768" s="11"/>
    </row>
    <row r="769" spans="1:28" ht="24.75" customHeight="1" x14ac:dyDescent="0.2">
      <c r="A769" s="183" t="s">
        <v>2267</v>
      </c>
      <c r="B769" s="184">
        <v>653176902</v>
      </c>
      <c r="C769" s="185" t="s">
        <v>1555</v>
      </c>
      <c r="D769" s="185" t="s">
        <v>2268</v>
      </c>
      <c r="E769" s="185" t="s">
        <v>7445</v>
      </c>
      <c r="F769" s="185" t="s">
        <v>2269</v>
      </c>
      <c r="G769" s="185" t="s">
        <v>7446</v>
      </c>
      <c r="H769" s="185" t="s">
        <v>2270</v>
      </c>
      <c r="I769" s="185" t="s">
        <v>2271</v>
      </c>
      <c r="J769" s="185" t="s">
        <v>2272</v>
      </c>
      <c r="K769" s="185" t="s">
        <v>2273</v>
      </c>
      <c r="L769" s="185" t="s">
        <v>49</v>
      </c>
      <c r="M769" s="185" t="s">
        <v>723</v>
      </c>
      <c r="N769" s="186" t="s">
        <v>2274</v>
      </c>
      <c r="O769" s="185" t="s">
        <v>2275</v>
      </c>
      <c r="P769" s="187">
        <v>0</v>
      </c>
      <c r="Q769" s="185" t="s">
        <v>89</v>
      </c>
      <c r="R769" s="185" t="s">
        <v>7472</v>
      </c>
      <c r="S769" s="188">
        <v>39143</v>
      </c>
      <c r="T769" s="185">
        <v>7347</v>
      </c>
      <c r="U769" s="185" t="s">
        <v>8537</v>
      </c>
      <c r="V769" s="191">
        <v>16291800</v>
      </c>
      <c r="W769" s="191">
        <v>81459000</v>
      </c>
      <c r="X769" s="195">
        <v>44347</v>
      </c>
      <c r="Y769" s="188" t="s">
        <v>7732</v>
      </c>
      <c r="Z769" s="187" t="s">
        <v>7733</v>
      </c>
      <c r="AA769" s="187" t="s">
        <v>7853</v>
      </c>
      <c r="AB769" s="11"/>
    </row>
    <row r="770" spans="1:28" ht="24.75" customHeight="1" x14ac:dyDescent="0.2">
      <c r="A770" s="183" t="s">
        <v>2267</v>
      </c>
      <c r="B770" s="184">
        <v>653176902</v>
      </c>
      <c r="C770" s="185" t="s">
        <v>1555</v>
      </c>
      <c r="D770" s="185" t="s">
        <v>2268</v>
      </c>
      <c r="E770" s="185" t="s">
        <v>7445</v>
      </c>
      <c r="F770" s="185" t="s">
        <v>2269</v>
      </c>
      <c r="G770" s="185" t="s">
        <v>7446</v>
      </c>
      <c r="H770" s="185" t="s">
        <v>2270</v>
      </c>
      <c r="I770" s="185" t="s">
        <v>2271</v>
      </c>
      <c r="J770" s="185" t="s">
        <v>2272</v>
      </c>
      <c r="K770" s="185" t="s">
        <v>2273</v>
      </c>
      <c r="L770" s="185" t="s">
        <v>49</v>
      </c>
      <c r="M770" s="185" t="s">
        <v>723</v>
      </c>
      <c r="N770" s="186" t="s">
        <v>2274</v>
      </c>
      <c r="O770" s="185" t="s">
        <v>2275</v>
      </c>
      <c r="P770" s="187">
        <v>0</v>
      </c>
      <c r="Q770" s="185" t="s">
        <v>89</v>
      </c>
      <c r="R770" s="185" t="s">
        <v>7472</v>
      </c>
      <c r="S770" s="188">
        <v>39143</v>
      </c>
      <c r="T770" s="185">
        <v>7347</v>
      </c>
      <c r="U770" s="185" t="s">
        <v>8537</v>
      </c>
      <c r="V770" s="191">
        <v>12407628</v>
      </c>
      <c r="W770" s="191">
        <v>82389960</v>
      </c>
      <c r="X770" s="195">
        <v>44347</v>
      </c>
      <c r="Y770" s="188" t="s">
        <v>7732</v>
      </c>
      <c r="Z770" s="187" t="s">
        <v>7733</v>
      </c>
      <c r="AA770" s="187" t="s">
        <v>7842</v>
      </c>
      <c r="AB770" s="11"/>
    </row>
    <row r="771" spans="1:28" ht="24.75" customHeight="1" x14ac:dyDescent="0.2">
      <c r="A771" s="183" t="s">
        <v>2267</v>
      </c>
      <c r="B771" s="184">
        <v>653176902</v>
      </c>
      <c r="C771" s="185" t="s">
        <v>1555</v>
      </c>
      <c r="D771" s="185" t="s">
        <v>2268</v>
      </c>
      <c r="E771" s="185" t="s">
        <v>7445</v>
      </c>
      <c r="F771" s="185" t="s">
        <v>2269</v>
      </c>
      <c r="G771" s="185" t="s">
        <v>7446</v>
      </c>
      <c r="H771" s="185" t="s">
        <v>2270</v>
      </c>
      <c r="I771" s="185" t="s">
        <v>2271</v>
      </c>
      <c r="J771" s="185" t="s">
        <v>2272</v>
      </c>
      <c r="K771" s="185" t="s">
        <v>2273</v>
      </c>
      <c r="L771" s="185" t="s">
        <v>49</v>
      </c>
      <c r="M771" s="185" t="s">
        <v>723</v>
      </c>
      <c r="N771" s="186" t="s">
        <v>2274</v>
      </c>
      <c r="O771" s="185" t="s">
        <v>2275</v>
      </c>
      <c r="P771" s="187">
        <v>0</v>
      </c>
      <c r="Q771" s="185" t="s">
        <v>89</v>
      </c>
      <c r="R771" s="185" t="s">
        <v>7472</v>
      </c>
      <c r="S771" s="188">
        <v>39143</v>
      </c>
      <c r="T771" s="185">
        <v>7347</v>
      </c>
      <c r="U771" s="185" t="s">
        <v>8537</v>
      </c>
      <c r="V771" s="191">
        <v>66228199</v>
      </c>
      <c r="W771" s="191">
        <v>185597220</v>
      </c>
      <c r="X771" s="195">
        <v>44347</v>
      </c>
      <c r="Y771" s="188" t="s">
        <v>7732</v>
      </c>
      <c r="Z771" s="187" t="s">
        <v>7733</v>
      </c>
      <c r="AA771" s="187" t="s">
        <v>6414</v>
      </c>
      <c r="AB771" s="11"/>
    </row>
    <row r="772" spans="1:28" ht="24.75" customHeight="1" x14ac:dyDescent="0.2">
      <c r="A772" s="183" t="s">
        <v>5494</v>
      </c>
      <c r="B772" s="184">
        <v>650086104</v>
      </c>
      <c r="C772" s="185" t="s">
        <v>78</v>
      </c>
      <c r="D772" s="185" t="s">
        <v>5495</v>
      </c>
      <c r="E772" s="185" t="s">
        <v>7218</v>
      </c>
      <c r="F772" s="185" t="s">
        <v>4733</v>
      </c>
      <c r="G772" s="185" t="s">
        <v>6617</v>
      </c>
      <c r="H772" s="185" t="s">
        <v>5496</v>
      </c>
      <c r="I772" s="185" t="s">
        <v>7223</v>
      </c>
      <c r="J772" s="185" t="s">
        <v>5497</v>
      </c>
      <c r="K772" s="185" t="s">
        <v>7219</v>
      </c>
      <c r="L772" s="185" t="s">
        <v>6107</v>
      </c>
      <c r="M772" s="185" t="s">
        <v>2459</v>
      </c>
      <c r="N772" s="186" t="s">
        <v>7221</v>
      </c>
      <c r="O772" s="185" t="s">
        <v>7220</v>
      </c>
      <c r="P772" s="187">
        <v>0</v>
      </c>
      <c r="Q772" s="185" t="s">
        <v>523</v>
      </c>
      <c r="R772" s="185" t="s">
        <v>7222</v>
      </c>
      <c r="S772" s="188">
        <v>39171</v>
      </c>
      <c r="T772" s="185">
        <v>7350</v>
      </c>
      <c r="U772" s="185"/>
      <c r="V772" s="191">
        <v>18572652</v>
      </c>
      <c r="W772" s="191">
        <v>73052432</v>
      </c>
      <c r="X772" s="195">
        <v>44347</v>
      </c>
      <c r="Y772" s="188" t="s">
        <v>7732</v>
      </c>
      <c r="Z772" s="187" t="s">
        <v>7733</v>
      </c>
      <c r="AA772" s="187" t="s">
        <v>7754</v>
      </c>
      <c r="AB772" s="11"/>
    </row>
    <row r="773" spans="1:28" ht="24.75" customHeight="1" x14ac:dyDescent="0.2">
      <c r="A773" s="183" t="s">
        <v>5494</v>
      </c>
      <c r="B773" s="184">
        <v>650086104</v>
      </c>
      <c r="C773" s="185" t="s">
        <v>78</v>
      </c>
      <c r="D773" s="185" t="s">
        <v>5495</v>
      </c>
      <c r="E773" s="185" t="s">
        <v>7218</v>
      </c>
      <c r="F773" s="185" t="s">
        <v>4733</v>
      </c>
      <c r="G773" s="185" t="s">
        <v>6617</v>
      </c>
      <c r="H773" s="185" t="s">
        <v>5496</v>
      </c>
      <c r="I773" s="185" t="s">
        <v>7223</v>
      </c>
      <c r="J773" s="185" t="s">
        <v>5497</v>
      </c>
      <c r="K773" s="185" t="s">
        <v>7219</v>
      </c>
      <c r="L773" s="185" t="s">
        <v>6107</v>
      </c>
      <c r="M773" s="185" t="s">
        <v>2459</v>
      </c>
      <c r="N773" s="186" t="s">
        <v>7221</v>
      </c>
      <c r="O773" s="185" t="s">
        <v>7220</v>
      </c>
      <c r="P773" s="187">
        <v>0</v>
      </c>
      <c r="Q773" s="185" t="s">
        <v>523</v>
      </c>
      <c r="R773" s="185" t="s">
        <v>7222</v>
      </c>
      <c r="S773" s="188">
        <v>39171</v>
      </c>
      <c r="T773" s="185">
        <v>7350</v>
      </c>
      <c r="U773" s="185"/>
      <c r="V773" s="191">
        <v>8844120</v>
      </c>
      <c r="W773" s="191">
        <v>52091867</v>
      </c>
      <c r="X773" s="195">
        <v>44347</v>
      </c>
      <c r="Y773" s="188" t="s">
        <v>7732</v>
      </c>
      <c r="Z773" s="187" t="s">
        <v>7733</v>
      </c>
      <c r="AA773" s="187" t="s">
        <v>7927</v>
      </c>
      <c r="AB773" s="11"/>
    </row>
    <row r="774" spans="1:28" ht="24.75" customHeight="1" x14ac:dyDescent="0.2">
      <c r="A774" s="183" t="s">
        <v>5494</v>
      </c>
      <c r="B774" s="184">
        <v>650086104</v>
      </c>
      <c r="C774" s="185" t="s">
        <v>78</v>
      </c>
      <c r="D774" s="185" t="s">
        <v>5495</v>
      </c>
      <c r="E774" s="185" t="s">
        <v>7218</v>
      </c>
      <c r="F774" s="185" t="s">
        <v>4733</v>
      </c>
      <c r="G774" s="185" t="s">
        <v>6617</v>
      </c>
      <c r="H774" s="185" t="s">
        <v>5496</v>
      </c>
      <c r="I774" s="185" t="s">
        <v>7223</v>
      </c>
      <c r="J774" s="185" t="s">
        <v>5497</v>
      </c>
      <c r="K774" s="185" t="s">
        <v>7219</v>
      </c>
      <c r="L774" s="185" t="s">
        <v>6107</v>
      </c>
      <c r="M774" s="185" t="s">
        <v>2459</v>
      </c>
      <c r="N774" s="186" t="s">
        <v>7221</v>
      </c>
      <c r="O774" s="185" t="s">
        <v>7220</v>
      </c>
      <c r="P774" s="187">
        <v>0</v>
      </c>
      <c r="Q774" s="185" t="s">
        <v>523</v>
      </c>
      <c r="R774" s="185" t="s">
        <v>7222</v>
      </c>
      <c r="S774" s="188">
        <v>39171</v>
      </c>
      <c r="T774" s="185">
        <v>7350</v>
      </c>
      <c r="U774" s="185"/>
      <c r="V774" s="191">
        <v>5837119</v>
      </c>
      <c r="W774" s="191">
        <v>53595366</v>
      </c>
      <c r="X774" s="195">
        <v>44347</v>
      </c>
      <c r="Y774" s="188" t="s">
        <v>7732</v>
      </c>
      <c r="Z774" s="187" t="s">
        <v>7733</v>
      </c>
      <c r="AA774" s="187" t="s">
        <v>7928</v>
      </c>
      <c r="AB774" s="11"/>
    </row>
    <row r="775" spans="1:28" ht="24.75" customHeight="1" x14ac:dyDescent="0.2">
      <c r="A775" s="183" t="s">
        <v>5494</v>
      </c>
      <c r="B775" s="184">
        <v>650086104</v>
      </c>
      <c r="C775" s="185" t="s">
        <v>78</v>
      </c>
      <c r="D775" s="185" t="s">
        <v>5495</v>
      </c>
      <c r="E775" s="185" t="s">
        <v>7218</v>
      </c>
      <c r="F775" s="185" t="s">
        <v>4733</v>
      </c>
      <c r="G775" s="185" t="s">
        <v>6617</v>
      </c>
      <c r="H775" s="185" t="s">
        <v>5496</v>
      </c>
      <c r="I775" s="185" t="s">
        <v>7223</v>
      </c>
      <c r="J775" s="185" t="s">
        <v>5497</v>
      </c>
      <c r="K775" s="185" t="s">
        <v>7219</v>
      </c>
      <c r="L775" s="185" t="s">
        <v>6107</v>
      </c>
      <c r="M775" s="185" t="s">
        <v>2459</v>
      </c>
      <c r="N775" s="186" t="s">
        <v>7221</v>
      </c>
      <c r="O775" s="185" t="s">
        <v>7220</v>
      </c>
      <c r="P775" s="187">
        <v>0</v>
      </c>
      <c r="Q775" s="185" t="s">
        <v>523</v>
      </c>
      <c r="R775" s="185" t="s">
        <v>7222</v>
      </c>
      <c r="S775" s="188">
        <v>39171</v>
      </c>
      <c r="T775" s="185">
        <v>7350</v>
      </c>
      <c r="U775" s="185"/>
      <c r="V775" s="191">
        <v>5748678</v>
      </c>
      <c r="W775" s="191">
        <v>37322186</v>
      </c>
      <c r="X775" s="195">
        <v>44347</v>
      </c>
      <c r="Y775" s="188" t="s">
        <v>7732</v>
      </c>
      <c r="Z775" s="187" t="s">
        <v>7733</v>
      </c>
      <c r="AA775" s="187" t="s">
        <v>7940</v>
      </c>
      <c r="AB775" s="11"/>
    </row>
    <row r="776" spans="1:28" ht="24.75" customHeight="1" x14ac:dyDescent="0.2">
      <c r="A776" s="183" t="s">
        <v>5494</v>
      </c>
      <c r="B776" s="184">
        <v>650086104</v>
      </c>
      <c r="C776" s="185" t="s">
        <v>78</v>
      </c>
      <c r="D776" s="185" t="s">
        <v>5495</v>
      </c>
      <c r="E776" s="185" t="s">
        <v>7218</v>
      </c>
      <c r="F776" s="185" t="s">
        <v>4733</v>
      </c>
      <c r="G776" s="185" t="s">
        <v>6617</v>
      </c>
      <c r="H776" s="185" t="s">
        <v>5496</v>
      </c>
      <c r="I776" s="185" t="s">
        <v>7223</v>
      </c>
      <c r="J776" s="185" t="s">
        <v>5497</v>
      </c>
      <c r="K776" s="185" t="s">
        <v>7219</v>
      </c>
      <c r="L776" s="185" t="s">
        <v>6107</v>
      </c>
      <c r="M776" s="185" t="s">
        <v>2459</v>
      </c>
      <c r="N776" s="186" t="s">
        <v>7221</v>
      </c>
      <c r="O776" s="185" t="s">
        <v>7220</v>
      </c>
      <c r="P776" s="187">
        <v>0</v>
      </c>
      <c r="Q776" s="185" t="s">
        <v>523</v>
      </c>
      <c r="R776" s="185" t="s">
        <v>7222</v>
      </c>
      <c r="S776" s="188">
        <v>39171</v>
      </c>
      <c r="T776" s="185">
        <v>7350</v>
      </c>
      <c r="U776" s="185"/>
      <c r="V776" s="191">
        <v>12647092</v>
      </c>
      <c r="W776" s="191">
        <v>49084866</v>
      </c>
      <c r="X776" s="195">
        <v>44347</v>
      </c>
      <c r="Y776" s="188" t="s">
        <v>7732</v>
      </c>
      <c r="Z776" s="187" t="s">
        <v>7733</v>
      </c>
      <c r="AA776" s="187" t="s">
        <v>7929</v>
      </c>
      <c r="AB776" s="11"/>
    </row>
    <row r="777" spans="1:28" ht="24.75" customHeight="1" x14ac:dyDescent="0.2">
      <c r="A777" s="183" t="s">
        <v>5494</v>
      </c>
      <c r="B777" s="184">
        <v>650086104</v>
      </c>
      <c r="C777" s="185" t="s">
        <v>78</v>
      </c>
      <c r="D777" s="185" t="s">
        <v>5495</v>
      </c>
      <c r="E777" s="185" t="s">
        <v>7218</v>
      </c>
      <c r="F777" s="185" t="s">
        <v>4733</v>
      </c>
      <c r="G777" s="185" t="s">
        <v>6617</v>
      </c>
      <c r="H777" s="185" t="s">
        <v>5496</v>
      </c>
      <c r="I777" s="185" t="s">
        <v>7223</v>
      </c>
      <c r="J777" s="185" t="s">
        <v>5497</v>
      </c>
      <c r="K777" s="185" t="s">
        <v>7219</v>
      </c>
      <c r="L777" s="185" t="s">
        <v>6107</v>
      </c>
      <c r="M777" s="185" t="s">
        <v>2459</v>
      </c>
      <c r="N777" s="186" t="s">
        <v>7221</v>
      </c>
      <c r="O777" s="185" t="s">
        <v>7220</v>
      </c>
      <c r="P777" s="187">
        <v>0</v>
      </c>
      <c r="Q777" s="185" t="s">
        <v>523</v>
      </c>
      <c r="R777" s="185" t="s">
        <v>7222</v>
      </c>
      <c r="S777" s="188">
        <v>39171</v>
      </c>
      <c r="T777" s="185">
        <v>7350</v>
      </c>
      <c r="U777" s="185"/>
      <c r="V777" s="191">
        <v>14987836</v>
      </c>
      <c r="W777" s="191">
        <v>65069139</v>
      </c>
      <c r="X777" s="195">
        <v>44347</v>
      </c>
      <c r="Y777" s="188" t="s">
        <v>7732</v>
      </c>
      <c r="Z777" s="187" t="s">
        <v>7733</v>
      </c>
      <c r="AA777" s="187" t="s">
        <v>7884</v>
      </c>
      <c r="AB777" s="11"/>
    </row>
    <row r="778" spans="1:28" ht="24.75" customHeight="1" x14ac:dyDescent="0.2">
      <c r="A778" s="183" t="s">
        <v>5494</v>
      </c>
      <c r="B778" s="184">
        <v>650086104</v>
      </c>
      <c r="C778" s="185" t="s">
        <v>78</v>
      </c>
      <c r="D778" s="185" t="s">
        <v>5495</v>
      </c>
      <c r="E778" s="185" t="s">
        <v>7218</v>
      </c>
      <c r="F778" s="185" t="s">
        <v>4733</v>
      </c>
      <c r="G778" s="185" t="s">
        <v>6617</v>
      </c>
      <c r="H778" s="185" t="s">
        <v>5496</v>
      </c>
      <c r="I778" s="185" t="s">
        <v>7223</v>
      </c>
      <c r="J778" s="185" t="s">
        <v>5497</v>
      </c>
      <c r="K778" s="185" t="s">
        <v>7219</v>
      </c>
      <c r="L778" s="185" t="s">
        <v>6107</v>
      </c>
      <c r="M778" s="185" t="s">
        <v>2459</v>
      </c>
      <c r="N778" s="186" t="s">
        <v>7221</v>
      </c>
      <c r="O778" s="185" t="s">
        <v>7220</v>
      </c>
      <c r="P778" s="187">
        <v>0</v>
      </c>
      <c r="Q778" s="185" t="s">
        <v>523</v>
      </c>
      <c r="R778" s="185" t="s">
        <v>7222</v>
      </c>
      <c r="S778" s="188">
        <v>39171</v>
      </c>
      <c r="T778" s="185">
        <v>7350</v>
      </c>
      <c r="U778" s="185"/>
      <c r="V778" s="191">
        <v>18837976</v>
      </c>
      <c r="W778" s="191">
        <v>72256461</v>
      </c>
      <c r="X778" s="195">
        <v>44347</v>
      </c>
      <c r="Y778" s="188" t="s">
        <v>7732</v>
      </c>
      <c r="Z778" s="187" t="s">
        <v>7733</v>
      </c>
      <c r="AA778" s="187" t="s">
        <v>7793</v>
      </c>
      <c r="AB778" s="11"/>
    </row>
    <row r="779" spans="1:28" ht="24.75" customHeight="1" x14ac:dyDescent="0.2">
      <c r="A779" s="183" t="s">
        <v>5494</v>
      </c>
      <c r="B779" s="184">
        <v>650086104</v>
      </c>
      <c r="C779" s="185" t="s">
        <v>78</v>
      </c>
      <c r="D779" s="185" t="s">
        <v>5495</v>
      </c>
      <c r="E779" s="185" t="s">
        <v>7218</v>
      </c>
      <c r="F779" s="185" t="s">
        <v>4733</v>
      </c>
      <c r="G779" s="185" t="s">
        <v>6617</v>
      </c>
      <c r="H779" s="185" t="s">
        <v>5496</v>
      </c>
      <c r="I779" s="185" t="s">
        <v>7223</v>
      </c>
      <c r="J779" s="185" t="s">
        <v>5497</v>
      </c>
      <c r="K779" s="185" t="s">
        <v>7219</v>
      </c>
      <c r="L779" s="185" t="s">
        <v>6107</v>
      </c>
      <c r="M779" s="185" t="s">
        <v>2459</v>
      </c>
      <c r="N779" s="186" t="s">
        <v>7221</v>
      </c>
      <c r="O779" s="185" t="s">
        <v>7220</v>
      </c>
      <c r="P779" s="187">
        <v>0</v>
      </c>
      <c r="Q779" s="185" t="s">
        <v>523</v>
      </c>
      <c r="R779" s="185" t="s">
        <v>7222</v>
      </c>
      <c r="S779" s="188">
        <v>39171</v>
      </c>
      <c r="T779" s="185">
        <v>7350</v>
      </c>
      <c r="U779" s="185"/>
      <c r="V779" s="191">
        <v>7959708</v>
      </c>
      <c r="W779" s="191">
        <v>67038429</v>
      </c>
      <c r="X779" s="195">
        <v>44347</v>
      </c>
      <c r="Y779" s="188" t="s">
        <v>7732</v>
      </c>
      <c r="Z779" s="187" t="s">
        <v>7733</v>
      </c>
      <c r="AA779" s="187" t="s">
        <v>7885</v>
      </c>
      <c r="AB779" s="11"/>
    </row>
    <row r="780" spans="1:28" ht="24.75" customHeight="1" x14ac:dyDescent="0.2">
      <c r="A780" s="183" t="s">
        <v>3554</v>
      </c>
      <c r="B780" s="184">
        <v>692614003</v>
      </c>
      <c r="C780" s="185" t="s">
        <v>2833</v>
      </c>
      <c r="D780" s="185" t="s">
        <v>2861</v>
      </c>
      <c r="E780" s="185" t="s">
        <v>1685</v>
      </c>
      <c r="F780" s="185" t="s">
        <v>2862</v>
      </c>
      <c r="G780" s="185" t="s">
        <v>29</v>
      </c>
      <c r="H780" s="185">
        <v>0</v>
      </c>
      <c r="I780" s="185">
        <v>0</v>
      </c>
      <c r="J780" s="185" t="s">
        <v>3555</v>
      </c>
      <c r="K780" s="185" t="s">
        <v>3557</v>
      </c>
      <c r="L780" s="185" t="s">
        <v>49</v>
      </c>
      <c r="M780" s="185" t="s">
        <v>3559</v>
      </c>
      <c r="N780" s="186" t="s">
        <v>3558</v>
      </c>
      <c r="O780" s="185" t="s">
        <v>3556</v>
      </c>
      <c r="P780" s="187">
        <v>0</v>
      </c>
      <c r="Q780" s="185">
        <v>91001</v>
      </c>
      <c r="R780" s="185" t="s">
        <v>2884</v>
      </c>
      <c r="S780" s="188">
        <v>39212</v>
      </c>
      <c r="T780" s="185">
        <v>7354</v>
      </c>
      <c r="U780" s="185"/>
      <c r="V780" s="191">
        <v>2861840</v>
      </c>
      <c r="W780" s="191">
        <v>11530360</v>
      </c>
      <c r="X780" s="195">
        <v>44347</v>
      </c>
      <c r="Y780" s="188" t="s">
        <v>7732</v>
      </c>
      <c r="Z780" s="187" t="s">
        <v>7733</v>
      </c>
      <c r="AA780" s="187" t="s">
        <v>7941</v>
      </c>
      <c r="AB780" s="11"/>
    </row>
    <row r="781" spans="1:28" ht="24.75" customHeight="1" x14ac:dyDescent="0.2">
      <c r="A781" s="183" t="s">
        <v>3352</v>
      </c>
      <c r="B781" s="184">
        <v>692008006</v>
      </c>
      <c r="C781" s="185" t="s">
        <v>2833</v>
      </c>
      <c r="D781" s="185" t="s">
        <v>2850</v>
      </c>
      <c r="E781" s="185" t="s">
        <v>27</v>
      </c>
      <c r="F781" s="185" t="s">
        <v>2851</v>
      </c>
      <c r="G781" s="185" t="s">
        <v>29</v>
      </c>
      <c r="H781" s="185">
        <v>0</v>
      </c>
      <c r="I781" s="185">
        <v>0</v>
      </c>
      <c r="J781" s="185" t="s">
        <v>8635</v>
      </c>
      <c r="K781" s="185" t="s">
        <v>3353</v>
      </c>
      <c r="L781" s="185" t="s">
        <v>6105</v>
      </c>
      <c r="M781" s="185" t="s">
        <v>3355</v>
      </c>
      <c r="N781" s="186" t="s">
        <v>3354</v>
      </c>
      <c r="O781" s="185">
        <v>0</v>
      </c>
      <c r="P781" s="187">
        <v>0</v>
      </c>
      <c r="Q781" s="185">
        <v>91001</v>
      </c>
      <c r="R781" s="185" t="s">
        <v>2854</v>
      </c>
      <c r="S781" s="188">
        <v>39212</v>
      </c>
      <c r="T781" s="185">
        <v>7355</v>
      </c>
      <c r="U781" s="185"/>
      <c r="V781" s="191">
        <v>4893746</v>
      </c>
      <c r="W781" s="191">
        <v>24468730</v>
      </c>
      <c r="X781" s="195">
        <v>44347</v>
      </c>
      <c r="Y781" s="188" t="s">
        <v>7732</v>
      </c>
      <c r="Z781" s="187" t="s">
        <v>7733</v>
      </c>
      <c r="AA781" s="187" t="s">
        <v>7771</v>
      </c>
      <c r="AB781" s="11"/>
    </row>
    <row r="782" spans="1:28" ht="24.75" customHeight="1" x14ac:dyDescent="0.2">
      <c r="A782" s="183" t="s">
        <v>7181</v>
      </c>
      <c r="B782" s="184">
        <v>692102002</v>
      </c>
      <c r="C782" s="185" t="s">
        <v>3926</v>
      </c>
      <c r="D782" s="185" t="s">
        <v>2850</v>
      </c>
      <c r="E782" s="185" t="s">
        <v>1685</v>
      </c>
      <c r="F782" s="185" t="s">
        <v>2851</v>
      </c>
      <c r="G782" s="185" t="s">
        <v>29</v>
      </c>
      <c r="H782" s="185">
        <v>0</v>
      </c>
      <c r="I782" s="185">
        <v>0</v>
      </c>
      <c r="J782" s="185" t="s">
        <v>7182</v>
      </c>
      <c r="K782" s="185" t="s">
        <v>7183</v>
      </c>
      <c r="L782" s="185" t="s">
        <v>6105</v>
      </c>
      <c r="M782" s="185" t="s">
        <v>7184</v>
      </c>
      <c r="N782" s="186" t="s">
        <v>7185</v>
      </c>
      <c r="O782" s="185">
        <v>0</v>
      </c>
      <c r="P782" s="187">
        <v>0</v>
      </c>
      <c r="Q782" s="185">
        <v>91001</v>
      </c>
      <c r="R782" s="185" t="s">
        <v>2927</v>
      </c>
      <c r="S782" s="188">
        <v>39212</v>
      </c>
      <c r="T782" s="185">
        <v>7356</v>
      </c>
      <c r="U782" s="185"/>
      <c r="V782" s="191">
        <v>3262498</v>
      </c>
      <c r="W782" s="191">
        <v>13144612</v>
      </c>
      <c r="X782" s="195">
        <v>44347</v>
      </c>
      <c r="Y782" s="188" t="s">
        <v>7732</v>
      </c>
      <c r="Z782" s="187" t="s">
        <v>7733</v>
      </c>
      <c r="AA782" s="187" t="s">
        <v>8481</v>
      </c>
      <c r="AB782" s="11"/>
    </row>
    <row r="783" spans="1:28" ht="24.75" customHeight="1" x14ac:dyDescent="0.2">
      <c r="A783" s="183" t="s">
        <v>5083</v>
      </c>
      <c r="B783" s="184">
        <v>657798800</v>
      </c>
      <c r="C783" s="185" t="s">
        <v>78</v>
      </c>
      <c r="D783" s="185" t="s">
        <v>5084</v>
      </c>
      <c r="E783" s="185" t="s">
        <v>7407</v>
      </c>
      <c r="F783" s="185" t="s">
        <v>5085</v>
      </c>
      <c r="G783" s="185" t="s">
        <v>6657</v>
      </c>
      <c r="H783" s="185" t="s">
        <v>5086</v>
      </c>
      <c r="I783" s="185" t="s">
        <v>6658</v>
      </c>
      <c r="J783" s="185" t="s">
        <v>5087</v>
      </c>
      <c r="K783" s="185" t="s">
        <v>7591</v>
      </c>
      <c r="L783" s="185" t="s">
        <v>49</v>
      </c>
      <c r="M783" s="185" t="s">
        <v>723</v>
      </c>
      <c r="N783" s="186">
        <v>56232475099</v>
      </c>
      <c r="O783" s="185" t="s">
        <v>7408</v>
      </c>
      <c r="P783" s="187">
        <v>0</v>
      </c>
      <c r="Q783" s="185" t="s">
        <v>1209</v>
      </c>
      <c r="R783" s="185" t="s">
        <v>7406</v>
      </c>
      <c r="S783" s="188">
        <v>39269</v>
      </c>
      <c r="T783" s="185">
        <v>7362</v>
      </c>
      <c r="U783" s="185"/>
      <c r="V783" s="191">
        <v>10466473</v>
      </c>
      <c r="W783" s="191">
        <v>57455672</v>
      </c>
      <c r="X783" s="195">
        <v>44347</v>
      </c>
      <c r="Y783" s="188" t="s">
        <v>7732</v>
      </c>
      <c r="Z783" s="187" t="s">
        <v>7733</v>
      </c>
      <c r="AA783" s="187" t="s">
        <v>7735</v>
      </c>
      <c r="AB783" s="11"/>
    </row>
    <row r="784" spans="1:28" ht="24.75" customHeight="1" x14ac:dyDescent="0.2">
      <c r="A784" s="183" t="s">
        <v>5083</v>
      </c>
      <c r="B784" s="184">
        <v>657798800</v>
      </c>
      <c r="C784" s="185" t="s">
        <v>78</v>
      </c>
      <c r="D784" s="185" t="s">
        <v>5084</v>
      </c>
      <c r="E784" s="185" t="s">
        <v>7407</v>
      </c>
      <c r="F784" s="185" t="s">
        <v>5085</v>
      </c>
      <c r="G784" s="185" t="s">
        <v>6657</v>
      </c>
      <c r="H784" s="185" t="s">
        <v>5086</v>
      </c>
      <c r="I784" s="185" t="s">
        <v>6658</v>
      </c>
      <c r="J784" s="185" t="s">
        <v>5087</v>
      </c>
      <c r="K784" s="185" t="s">
        <v>7591</v>
      </c>
      <c r="L784" s="185" t="s">
        <v>49</v>
      </c>
      <c r="M784" s="185" t="s">
        <v>723</v>
      </c>
      <c r="N784" s="186">
        <v>56232475099</v>
      </c>
      <c r="O784" s="185" t="s">
        <v>7408</v>
      </c>
      <c r="P784" s="187">
        <v>0</v>
      </c>
      <c r="Q784" s="185" t="s">
        <v>1209</v>
      </c>
      <c r="R784" s="185" t="s">
        <v>7406</v>
      </c>
      <c r="S784" s="188">
        <v>39269</v>
      </c>
      <c r="T784" s="185">
        <v>7362</v>
      </c>
      <c r="U784" s="185"/>
      <c r="V784" s="191">
        <v>8003773</v>
      </c>
      <c r="W784" s="191">
        <v>38992741</v>
      </c>
      <c r="X784" s="195">
        <v>44347</v>
      </c>
      <c r="Y784" s="188" t="s">
        <v>7732</v>
      </c>
      <c r="Z784" s="187" t="s">
        <v>7733</v>
      </c>
      <c r="AA784" s="187" t="s">
        <v>184</v>
      </c>
      <c r="AB784" s="11"/>
    </row>
    <row r="785" spans="1:28" ht="24.75" customHeight="1" x14ac:dyDescent="0.2">
      <c r="A785" s="183" t="s">
        <v>5083</v>
      </c>
      <c r="B785" s="184">
        <v>657798800</v>
      </c>
      <c r="C785" s="185" t="s">
        <v>78</v>
      </c>
      <c r="D785" s="185" t="s">
        <v>5084</v>
      </c>
      <c r="E785" s="185" t="s">
        <v>7407</v>
      </c>
      <c r="F785" s="185" t="s">
        <v>5085</v>
      </c>
      <c r="G785" s="185" t="s">
        <v>6657</v>
      </c>
      <c r="H785" s="185" t="s">
        <v>5086</v>
      </c>
      <c r="I785" s="185" t="s">
        <v>6658</v>
      </c>
      <c r="J785" s="185" t="s">
        <v>5087</v>
      </c>
      <c r="K785" s="185" t="s">
        <v>7591</v>
      </c>
      <c r="L785" s="185" t="s">
        <v>49</v>
      </c>
      <c r="M785" s="185" t="s">
        <v>723</v>
      </c>
      <c r="N785" s="186">
        <v>56232475099</v>
      </c>
      <c r="O785" s="185" t="s">
        <v>7408</v>
      </c>
      <c r="P785" s="187">
        <v>0</v>
      </c>
      <c r="Q785" s="185" t="s">
        <v>1209</v>
      </c>
      <c r="R785" s="185" t="s">
        <v>7406</v>
      </c>
      <c r="S785" s="188">
        <v>39269</v>
      </c>
      <c r="T785" s="185">
        <v>7362</v>
      </c>
      <c r="U785" s="185"/>
      <c r="V785" s="191">
        <v>18893316</v>
      </c>
      <c r="W785" s="191">
        <v>81702084</v>
      </c>
      <c r="X785" s="195">
        <v>44347</v>
      </c>
      <c r="Y785" s="188" t="s">
        <v>7732</v>
      </c>
      <c r="Z785" s="187" t="s">
        <v>7733</v>
      </c>
      <c r="AA785" s="187" t="s">
        <v>7813</v>
      </c>
      <c r="AB785" s="11"/>
    </row>
    <row r="786" spans="1:28" ht="24.75" customHeight="1" x14ac:dyDescent="0.2">
      <c r="A786" s="183" t="s">
        <v>5083</v>
      </c>
      <c r="B786" s="184">
        <v>657798800</v>
      </c>
      <c r="C786" s="185" t="s">
        <v>78</v>
      </c>
      <c r="D786" s="185" t="s">
        <v>5084</v>
      </c>
      <c r="E786" s="185" t="s">
        <v>7407</v>
      </c>
      <c r="F786" s="185" t="s">
        <v>5085</v>
      </c>
      <c r="G786" s="185" t="s">
        <v>6657</v>
      </c>
      <c r="H786" s="185" t="s">
        <v>5086</v>
      </c>
      <c r="I786" s="185" t="s">
        <v>6658</v>
      </c>
      <c r="J786" s="185" t="s">
        <v>5087</v>
      </c>
      <c r="K786" s="185" t="s">
        <v>7591</v>
      </c>
      <c r="L786" s="185" t="s">
        <v>49</v>
      </c>
      <c r="M786" s="185" t="s">
        <v>723</v>
      </c>
      <c r="N786" s="186">
        <v>56232475099</v>
      </c>
      <c r="O786" s="185" t="s">
        <v>7408</v>
      </c>
      <c r="P786" s="187">
        <v>0</v>
      </c>
      <c r="Q786" s="185" t="s">
        <v>1209</v>
      </c>
      <c r="R786" s="185" t="s">
        <v>7406</v>
      </c>
      <c r="S786" s="188">
        <v>39269</v>
      </c>
      <c r="T786" s="185">
        <v>7362</v>
      </c>
      <c r="U786" s="185"/>
      <c r="V786" s="191">
        <v>7214940</v>
      </c>
      <c r="W786" s="191">
        <v>29821752</v>
      </c>
      <c r="X786" s="195">
        <v>44347</v>
      </c>
      <c r="Y786" s="188" t="s">
        <v>7732</v>
      </c>
      <c r="Z786" s="187" t="s">
        <v>7733</v>
      </c>
      <c r="AA786" s="187" t="s">
        <v>7830</v>
      </c>
      <c r="AB786" s="11"/>
    </row>
    <row r="787" spans="1:28" ht="24.75" customHeight="1" x14ac:dyDescent="0.2">
      <c r="A787" s="183" t="s">
        <v>5083</v>
      </c>
      <c r="B787" s="184">
        <v>657798800</v>
      </c>
      <c r="C787" s="185" t="s">
        <v>78</v>
      </c>
      <c r="D787" s="185" t="s">
        <v>5084</v>
      </c>
      <c r="E787" s="185" t="s">
        <v>7407</v>
      </c>
      <c r="F787" s="185" t="s">
        <v>5085</v>
      </c>
      <c r="G787" s="185" t="s">
        <v>6657</v>
      </c>
      <c r="H787" s="185" t="s">
        <v>5086</v>
      </c>
      <c r="I787" s="185" t="s">
        <v>6658</v>
      </c>
      <c r="J787" s="185" t="s">
        <v>5087</v>
      </c>
      <c r="K787" s="185" t="s">
        <v>7591</v>
      </c>
      <c r="L787" s="185" t="s">
        <v>49</v>
      </c>
      <c r="M787" s="185" t="s">
        <v>723</v>
      </c>
      <c r="N787" s="186">
        <v>56232475099</v>
      </c>
      <c r="O787" s="185" t="s">
        <v>7408</v>
      </c>
      <c r="P787" s="187">
        <v>0</v>
      </c>
      <c r="Q787" s="185" t="s">
        <v>1209</v>
      </c>
      <c r="R787" s="185" t="s">
        <v>7406</v>
      </c>
      <c r="S787" s="188">
        <v>39269</v>
      </c>
      <c r="T787" s="185">
        <v>7362</v>
      </c>
      <c r="U787" s="185"/>
      <c r="V787" s="191">
        <v>6413280</v>
      </c>
      <c r="W787" s="191">
        <v>31585404</v>
      </c>
      <c r="X787" s="195">
        <v>44347</v>
      </c>
      <c r="Y787" s="188" t="s">
        <v>7732</v>
      </c>
      <c r="Z787" s="187" t="s">
        <v>7733</v>
      </c>
      <c r="AA787" s="187" t="s">
        <v>7831</v>
      </c>
      <c r="AB787" s="11"/>
    </row>
    <row r="788" spans="1:28" ht="24.75" customHeight="1" x14ac:dyDescent="0.2">
      <c r="A788" s="183" t="s">
        <v>5083</v>
      </c>
      <c r="B788" s="184">
        <v>657798800</v>
      </c>
      <c r="C788" s="185" t="s">
        <v>78</v>
      </c>
      <c r="D788" s="185" t="s">
        <v>5084</v>
      </c>
      <c r="E788" s="185" t="s">
        <v>7407</v>
      </c>
      <c r="F788" s="185" t="s">
        <v>5085</v>
      </c>
      <c r="G788" s="185" t="s">
        <v>6657</v>
      </c>
      <c r="H788" s="185" t="s">
        <v>5086</v>
      </c>
      <c r="I788" s="185" t="s">
        <v>6658</v>
      </c>
      <c r="J788" s="185" t="s">
        <v>5087</v>
      </c>
      <c r="K788" s="185" t="s">
        <v>7591</v>
      </c>
      <c r="L788" s="185" t="s">
        <v>49</v>
      </c>
      <c r="M788" s="185" t="s">
        <v>723</v>
      </c>
      <c r="N788" s="186">
        <v>56232475099</v>
      </c>
      <c r="O788" s="185" t="s">
        <v>7408</v>
      </c>
      <c r="P788" s="187">
        <v>0</v>
      </c>
      <c r="Q788" s="185" t="s">
        <v>1209</v>
      </c>
      <c r="R788" s="185" t="s">
        <v>7406</v>
      </c>
      <c r="S788" s="188">
        <v>39269</v>
      </c>
      <c r="T788" s="185">
        <v>7362</v>
      </c>
      <c r="U788" s="185"/>
      <c r="V788" s="191">
        <v>6413280</v>
      </c>
      <c r="W788" s="191">
        <v>32066400</v>
      </c>
      <c r="X788" s="195">
        <v>44347</v>
      </c>
      <c r="Y788" s="188" t="s">
        <v>7732</v>
      </c>
      <c r="Z788" s="187" t="s">
        <v>7733</v>
      </c>
      <c r="AA788" s="187" t="s">
        <v>7832</v>
      </c>
      <c r="AB788" s="11"/>
    </row>
    <row r="789" spans="1:28" ht="24.75" customHeight="1" x14ac:dyDescent="0.2">
      <c r="A789" s="183" t="s">
        <v>5083</v>
      </c>
      <c r="B789" s="184">
        <v>657798800</v>
      </c>
      <c r="C789" s="185" t="s">
        <v>78</v>
      </c>
      <c r="D789" s="185" t="s">
        <v>5084</v>
      </c>
      <c r="E789" s="185" t="s">
        <v>7407</v>
      </c>
      <c r="F789" s="185" t="s">
        <v>5085</v>
      </c>
      <c r="G789" s="185" t="s">
        <v>6657</v>
      </c>
      <c r="H789" s="185" t="s">
        <v>5086</v>
      </c>
      <c r="I789" s="185" t="s">
        <v>6658</v>
      </c>
      <c r="J789" s="185" t="s">
        <v>5087</v>
      </c>
      <c r="K789" s="185" t="s">
        <v>7591</v>
      </c>
      <c r="L789" s="185" t="s">
        <v>49</v>
      </c>
      <c r="M789" s="185" t="s">
        <v>723</v>
      </c>
      <c r="N789" s="186">
        <v>56232475099</v>
      </c>
      <c r="O789" s="185" t="s">
        <v>7408</v>
      </c>
      <c r="P789" s="187">
        <v>0</v>
      </c>
      <c r="Q789" s="185" t="s">
        <v>1209</v>
      </c>
      <c r="R789" s="185" t="s">
        <v>7406</v>
      </c>
      <c r="S789" s="188">
        <v>39269</v>
      </c>
      <c r="T789" s="185">
        <v>7362</v>
      </c>
      <c r="U789" s="185"/>
      <c r="V789" s="191">
        <v>33830052</v>
      </c>
      <c r="W789" s="191">
        <v>168989928</v>
      </c>
      <c r="X789" s="195">
        <v>44347</v>
      </c>
      <c r="Y789" s="188" t="s">
        <v>7732</v>
      </c>
      <c r="Z789" s="187" t="s">
        <v>7733</v>
      </c>
      <c r="AA789" s="187" t="s">
        <v>7774</v>
      </c>
      <c r="AB789" s="11"/>
    </row>
    <row r="790" spans="1:28" ht="24.75" customHeight="1" x14ac:dyDescent="0.2">
      <c r="A790" s="183" t="s">
        <v>5083</v>
      </c>
      <c r="B790" s="184">
        <v>657798800</v>
      </c>
      <c r="C790" s="185" t="s">
        <v>78</v>
      </c>
      <c r="D790" s="185" t="s">
        <v>5084</v>
      </c>
      <c r="E790" s="185" t="s">
        <v>7407</v>
      </c>
      <c r="F790" s="185" t="s">
        <v>5085</v>
      </c>
      <c r="G790" s="185" t="s">
        <v>6657</v>
      </c>
      <c r="H790" s="185" t="s">
        <v>5086</v>
      </c>
      <c r="I790" s="185" t="s">
        <v>6658</v>
      </c>
      <c r="J790" s="185" t="s">
        <v>5087</v>
      </c>
      <c r="K790" s="185" t="s">
        <v>7591</v>
      </c>
      <c r="L790" s="185" t="s">
        <v>49</v>
      </c>
      <c r="M790" s="185" t="s">
        <v>723</v>
      </c>
      <c r="N790" s="186">
        <v>56232475099</v>
      </c>
      <c r="O790" s="185" t="s">
        <v>7408</v>
      </c>
      <c r="P790" s="187">
        <v>0</v>
      </c>
      <c r="Q790" s="185" t="s">
        <v>1209</v>
      </c>
      <c r="R790" s="185" t="s">
        <v>7406</v>
      </c>
      <c r="S790" s="188">
        <v>39269</v>
      </c>
      <c r="T790" s="185">
        <v>7362</v>
      </c>
      <c r="U790" s="185"/>
      <c r="V790" s="191">
        <v>9299256</v>
      </c>
      <c r="W790" s="191">
        <v>46335948</v>
      </c>
      <c r="X790" s="195">
        <v>44347</v>
      </c>
      <c r="Y790" s="188" t="s">
        <v>7732</v>
      </c>
      <c r="Z790" s="187" t="s">
        <v>7733</v>
      </c>
      <c r="AA790" s="187" t="s">
        <v>7804</v>
      </c>
      <c r="AB790" s="11"/>
    </row>
    <row r="791" spans="1:28" ht="24.75" customHeight="1" x14ac:dyDescent="0.2">
      <c r="A791" s="183" t="s">
        <v>5083</v>
      </c>
      <c r="B791" s="184">
        <v>657798800</v>
      </c>
      <c r="C791" s="185" t="s">
        <v>78</v>
      </c>
      <c r="D791" s="185" t="s">
        <v>5084</v>
      </c>
      <c r="E791" s="185" t="s">
        <v>7407</v>
      </c>
      <c r="F791" s="185" t="s">
        <v>5085</v>
      </c>
      <c r="G791" s="185" t="s">
        <v>6657</v>
      </c>
      <c r="H791" s="185" t="s">
        <v>5086</v>
      </c>
      <c r="I791" s="185" t="s">
        <v>6658</v>
      </c>
      <c r="J791" s="185" t="s">
        <v>5087</v>
      </c>
      <c r="K791" s="185" t="s">
        <v>7591</v>
      </c>
      <c r="L791" s="185" t="s">
        <v>49</v>
      </c>
      <c r="M791" s="185" t="s">
        <v>723</v>
      </c>
      <c r="N791" s="186">
        <v>56232475099</v>
      </c>
      <c r="O791" s="185" t="s">
        <v>7408</v>
      </c>
      <c r="P791" s="187">
        <v>0</v>
      </c>
      <c r="Q791" s="185" t="s">
        <v>1209</v>
      </c>
      <c r="R791" s="185" t="s">
        <v>7406</v>
      </c>
      <c r="S791" s="188">
        <v>39269</v>
      </c>
      <c r="T791" s="185">
        <v>7362</v>
      </c>
      <c r="U791" s="185"/>
      <c r="V791" s="191">
        <v>6413280</v>
      </c>
      <c r="W791" s="191">
        <v>31745736</v>
      </c>
      <c r="X791" s="195">
        <v>44347</v>
      </c>
      <c r="Y791" s="188" t="s">
        <v>7732</v>
      </c>
      <c r="Z791" s="187" t="s">
        <v>7733</v>
      </c>
      <c r="AA791" s="187" t="s">
        <v>7779</v>
      </c>
      <c r="AB791" s="11"/>
    </row>
    <row r="792" spans="1:28" ht="24.75" customHeight="1" x14ac:dyDescent="0.2">
      <c r="A792" s="183" t="s">
        <v>5083</v>
      </c>
      <c r="B792" s="184">
        <v>657798800</v>
      </c>
      <c r="C792" s="185" t="s">
        <v>78</v>
      </c>
      <c r="D792" s="185" t="s">
        <v>5084</v>
      </c>
      <c r="E792" s="185" t="s">
        <v>7407</v>
      </c>
      <c r="F792" s="185" t="s">
        <v>5085</v>
      </c>
      <c r="G792" s="185" t="s">
        <v>6657</v>
      </c>
      <c r="H792" s="185" t="s">
        <v>5086</v>
      </c>
      <c r="I792" s="185" t="s">
        <v>6658</v>
      </c>
      <c r="J792" s="185" t="s">
        <v>5087</v>
      </c>
      <c r="K792" s="185" t="s">
        <v>7591</v>
      </c>
      <c r="L792" s="185" t="s">
        <v>49</v>
      </c>
      <c r="M792" s="185" t="s">
        <v>723</v>
      </c>
      <c r="N792" s="186">
        <v>56232475099</v>
      </c>
      <c r="O792" s="185" t="s">
        <v>7408</v>
      </c>
      <c r="P792" s="187">
        <v>0</v>
      </c>
      <c r="Q792" s="185" t="s">
        <v>1209</v>
      </c>
      <c r="R792" s="185" t="s">
        <v>7406</v>
      </c>
      <c r="S792" s="188">
        <v>39269</v>
      </c>
      <c r="T792" s="185">
        <v>7362</v>
      </c>
      <c r="U792" s="185"/>
      <c r="V792" s="191">
        <v>22767144</v>
      </c>
      <c r="W792" s="191">
        <v>113675388</v>
      </c>
      <c r="X792" s="195">
        <v>44347</v>
      </c>
      <c r="Y792" s="188" t="s">
        <v>7732</v>
      </c>
      <c r="Z792" s="187" t="s">
        <v>7733</v>
      </c>
      <c r="AA792" s="187" t="s">
        <v>7783</v>
      </c>
      <c r="AB792" s="11"/>
    </row>
    <row r="793" spans="1:28" ht="24.75" customHeight="1" x14ac:dyDescent="0.2">
      <c r="A793" s="183" t="s">
        <v>5083</v>
      </c>
      <c r="B793" s="184">
        <v>657798800</v>
      </c>
      <c r="C793" s="185" t="s">
        <v>78</v>
      </c>
      <c r="D793" s="185" t="s">
        <v>5084</v>
      </c>
      <c r="E793" s="185" t="s">
        <v>7407</v>
      </c>
      <c r="F793" s="185" t="s">
        <v>5085</v>
      </c>
      <c r="G793" s="185" t="s">
        <v>6657</v>
      </c>
      <c r="H793" s="185" t="s">
        <v>5086</v>
      </c>
      <c r="I793" s="185" t="s">
        <v>6658</v>
      </c>
      <c r="J793" s="185" t="s">
        <v>5087</v>
      </c>
      <c r="K793" s="185" t="s">
        <v>7591</v>
      </c>
      <c r="L793" s="185" t="s">
        <v>49</v>
      </c>
      <c r="M793" s="185" t="s">
        <v>723</v>
      </c>
      <c r="N793" s="186">
        <v>56232475099</v>
      </c>
      <c r="O793" s="185" t="s">
        <v>7408</v>
      </c>
      <c r="P793" s="187">
        <v>0</v>
      </c>
      <c r="Q793" s="185" t="s">
        <v>1209</v>
      </c>
      <c r="R793" s="185" t="s">
        <v>7406</v>
      </c>
      <c r="S793" s="188">
        <v>39269</v>
      </c>
      <c r="T793" s="185">
        <v>7362</v>
      </c>
      <c r="U793" s="185"/>
      <c r="V793" s="191">
        <v>6413280</v>
      </c>
      <c r="W793" s="191">
        <v>29501088</v>
      </c>
      <c r="X793" s="195">
        <v>44347</v>
      </c>
      <c r="Y793" s="188" t="s">
        <v>7732</v>
      </c>
      <c r="Z793" s="187" t="s">
        <v>7733</v>
      </c>
      <c r="AA793" s="187" t="s">
        <v>7784</v>
      </c>
      <c r="AB793" s="11"/>
    </row>
    <row r="794" spans="1:28" ht="24.75" customHeight="1" x14ac:dyDescent="0.2">
      <c r="A794" s="183" t="s">
        <v>5083</v>
      </c>
      <c r="B794" s="184">
        <v>657798800</v>
      </c>
      <c r="C794" s="185" t="s">
        <v>78</v>
      </c>
      <c r="D794" s="185" t="s">
        <v>5084</v>
      </c>
      <c r="E794" s="185" t="s">
        <v>7407</v>
      </c>
      <c r="F794" s="185" t="s">
        <v>5085</v>
      </c>
      <c r="G794" s="185" t="s">
        <v>6657</v>
      </c>
      <c r="H794" s="185" t="s">
        <v>5086</v>
      </c>
      <c r="I794" s="185" t="s">
        <v>6658</v>
      </c>
      <c r="J794" s="185" t="s">
        <v>5087</v>
      </c>
      <c r="K794" s="185" t="s">
        <v>7591</v>
      </c>
      <c r="L794" s="185" t="s">
        <v>49</v>
      </c>
      <c r="M794" s="185" t="s">
        <v>723</v>
      </c>
      <c r="N794" s="186">
        <v>56232475099</v>
      </c>
      <c r="O794" s="185" t="s">
        <v>7408</v>
      </c>
      <c r="P794" s="187">
        <v>0</v>
      </c>
      <c r="Q794" s="185" t="s">
        <v>1209</v>
      </c>
      <c r="R794" s="185" t="s">
        <v>7406</v>
      </c>
      <c r="S794" s="188">
        <v>39269</v>
      </c>
      <c r="T794" s="185">
        <v>7362</v>
      </c>
      <c r="U794" s="185"/>
      <c r="V794" s="191">
        <v>8657928</v>
      </c>
      <c r="W794" s="191">
        <v>41365656</v>
      </c>
      <c r="X794" s="195">
        <v>44347</v>
      </c>
      <c r="Y794" s="188" t="s">
        <v>7732</v>
      </c>
      <c r="Z794" s="187" t="s">
        <v>7733</v>
      </c>
      <c r="AA794" s="187" t="s">
        <v>7822</v>
      </c>
      <c r="AB794" s="11"/>
    </row>
    <row r="795" spans="1:28" ht="24.75" customHeight="1" x14ac:dyDescent="0.2">
      <c r="A795" s="183" t="s">
        <v>5083</v>
      </c>
      <c r="B795" s="184">
        <v>657798800</v>
      </c>
      <c r="C795" s="185" t="s">
        <v>78</v>
      </c>
      <c r="D795" s="185" t="s">
        <v>5084</v>
      </c>
      <c r="E795" s="185" t="s">
        <v>7407</v>
      </c>
      <c r="F795" s="185" t="s">
        <v>5085</v>
      </c>
      <c r="G795" s="185" t="s">
        <v>6657</v>
      </c>
      <c r="H795" s="185" t="s">
        <v>5086</v>
      </c>
      <c r="I795" s="185" t="s">
        <v>6658</v>
      </c>
      <c r="J795" s="185" t="s">
        <v>5087</v>
      </c>
      <c r="K795" s="185" t="s">
        <v>7591</v>
      </c>
      <c r="L795" s="185" t="s">
        <v>49</v>
      </c>
      <c r="M795" s="185" t="s">
        <v>723</v>
      </c>
      <c r="N795" s="186">
        <v>56232475099</v>
      </c>
      <c r="O795" s="185" t="s">
        <v>7408</v>
      </c>
      <c r="P795" s="187">
        <v>0</v>
      </c>
      <c r="Q795" s="185" t="s">
        <v>1209</v>
      </c>
      <c r="R795" s="185" t="s">
        <v>7406</v>
      </c>
      <c r="S795" s="188">
        <v>39269</v>
      </c>
      <c r="T795" s="185">
        <v>7362</v>
      </c>
      <c r="U795" s="185"/>
      <c r="V795" s="191">
        <v>17363956</v>
      </c>
      <c r="W795" s="191">
        <v>87002557</v>
      </c>
      <c r="X795" s="195">
        <v>44347</v>
      </c>
      <c r="Y795" s="188" t="s">
        <v>7732</v>
      </c>
      <c r="Z795" s="187" t="s">
        <v>7733</v>
      </c>
      <c r="AA795" s="187" t="s">
        <v>195</v>
      </c>
      <c r="AB795" s="11"/>
    </row>
    <row r="796" spans="1:28" ht="24.75" customHeight="1" x14ac:dyDescent="0.2">
      <c r="A796" s="183" t="s">
        <v>5083</v>
      </c>
      <c r="B796" s="184">
        <v>657798800</v>
      </c>
      <c r="C796" s="185" t="s">
        <v>78</v>
      </c>
      <c r="D796" s="185" t="s">
        <v>5084</v>
      </c>
      <c r="E796" s="185" t="s">
        <v>7407</v>
      </c>
      <c r="F796" s="185" t="s">
        <v>5085</v>
      </c>
      <c r="G796" s="185" t="s">
        <v>6657</v>
      </c>
      <c r="H796" s="185" t="s">
        <v>5086</v>
      </c>
      <c r="I796" s="185" t="s">
        <v>6658</v>
      </c>
      <c r="J796" s="185" t="s">
        <v>5087</v>
      </c>
      <c r="K796" s="185" t="s">
        <v>7591</v>
      </c>
      <c r="L796" s="185" t="s">
        <v>49</v>
      </c>
      <c r="M796" s="185" t="s">
        <v>723</v>
      </c>
      <c r="N796" s="186">
        <v>56232475099</v>
      </c>
      <c r="O796" s="185" t="s">
        <v>7408</v>
      </c>
      <c r="P796" s="187">
        <v>0</v>
      </c>
      <c r="Q796" s="185" t="s">
        <v>1209</v>
      </c>
      <c r="R796" s="185" t="s">
        <v>7406</v>
      </c>
      <c r="S796" s="188">
        <v>39269</v>
      </c>
      <c r="T796" s="185">
        <v>7362</v>
      </c>
      <c r="U796" s="185"/>
      <c r="V796" s="191">
        <v>6092616</v>
      </c>
      <c r="W796" s="191">
        <v>32066400</v>
      </c>
      <c r="X796" s="195">
        <v>44347</v>
      </c>
      <c r="Y796" s="188" t="s">
        <v>7732</v>
      </c>
      <c r="Z796" s="187" t="s">
        <v>7733</v>
      </c>
      <c r="AA796" s="187" t="s">
        <v>7742</v>
      </c>
      <c r="AB796" s="11"/>
    </row>
    <row r="797" spans="1:28" ht="24.75" customHeight="1" x14ac:dyDescent="0.2">
      <c r="A797" s="183" t="s">
        <v>4705</v>
      </c>
      <c r="B797" s="184">
        <v>655778705</v>
      </c>
      <c r="C797" s="185" t="s">
        <v>4706</v>
      </c>
      <c r="D797" s="185" t="s">
        <v>4707</v>
      </c>
      <c r="E797" s="185" t="s">
        <v>7186</v>
      </c>
      <c r="F797" s="185" t="s">
        <v>4708</v>
      </c>
      <c r="G797" s="185" t="s">
        <v>6209</v>
      </c>
      <c r="H797" s="185" t="s">
        <v>701</v>
      </c>
      <c r="I797" s="185" t="s">
        <v>6210</v>
      </c>
      <c r="J797" s="185" t="s">
        <v>4709</v>
      </c>
      <c r="K797" s="185" t="s">
        <v>4711</v>
      </c>
      <c r="L797" s="185" t="s">
        <v>623</v>
      </c>
      <c r="M797" s="185" t="s">
        <v>1339</v>
      </c>
      <c r="N797" s="186" t="s">
        <v>4712</v>
      </c>
      <c r="O797" s="185" t="s">
        <v>4710</v>
      </c>
      <c r="P797" s="187">
        <v>0</v>
      </c>
      <c r="Q797" s="185" t="s">
        <v>89</v>
      </c>
      <c r="R797" s="185" t="s">
        <v>7187</v>
      </c>
      <c r="S797" s="188">
        <v>39308</v>
      </c>
      <c r="T797" s="185">
        <v>7367</v>
      </c>
      <c r="U797" s="185"/>
      <c r="V797" s="191">
        <v>8921700</v>
      </c>
      <c r="W797" s="191">
        <v>41117400</v>
      </c>
      <c r="X797" s="195">
        <v>44347</v>
      </c>
      <c r="Y797" s="188" t="s">
        <v>7732</v>
      </c>
      <c r="Z797" s="187" t="s">
        <v>7733</v>
      </c>
      <c r="AA797" s="187" t="s">
        <v>7942</v>
      </c>
      <c r="AB797" s="11"/>
    </row>
    <row r="798" spans="1:28" ht="24.75" customHeight="1" x14ac:dyDescent="0.2">
      <c r="A798" s="183" t="s">
        <v>2716</v>
      </c>
      <c r="B798" s="184">
        <v>653823304</v>
      </c>
      <c r="C798" s="185" t="s">
        <v>2717</v>
      </c>
      <c r="D798" s="185" t="s">
        <v>2718</v>
      </c>
      <c r="E798" s="185" t="s">
        <v>7518</v>
      </c>
      <c r="F798" s="185" t="s">
        <v>2719</v>
      </c>
      <c r="G798" s="185" t="s">
        <v>7519</v>
      </c>
      <c r="H798" s="185" t="s">
        <v>7520</v>
      </c>
      <c r="I798" s="185" t="s">
        <v>7521</v>
      </c>
      <c r="J798" s="185" t="s">
        <v>2720</v>
      </c>
      <c r="K798" s="185" t="s">
        <v>2721</v>
      </c>
      <c r="L798" s="185" t="s">
        <v>49</v>
      </c>
      <c r="M798" s="185" t="s">
        <v>723</v>
      </c>
      <c r="N798" s="186" t="s">
        <v>2722</v>
      </c>
      <c r="O798" s="185">
        <v>0</v>
      </c>
      <c r="P798" s="187">
        <v>0</v>
      </c>
      <c r="Q798" s="185" t="s">
        <v>89</v>
      </c>
      <c r="R798" s="185" t="s">
        <v>7547</v>
      </c>
      <c r="S798" s="188">
        <v>39317</v>
      </c>
      <c r="T798" s="185">
        <v>7369</v>
      </c>
      <c r="U798" s="185"/>
      <c r="V798" s="191">
        <v>7535604</v>
      </c>
      <c r="W798" s="191">
        <v>38479680</v>
      </c>
      <c r="X798" s="195">
        <v>44347</v>
      </c>
      <c r="Y798" s="188" t="s">
        <v>7732</v>
      </c>
      <c r="Z798" s="187" t="s">
        <v>7733</v>
      </c>
      <c r="AA798" s="187" t="s">
        <v>7780</v>
      </c>
      <c r="AB798" s="11"/>
    </row>
    <row r="799" spans="1:28" ht="24.75" customHeight="1" x14ac:dyDescent="0.2">
      <c r="A799" s="183" t="s">
        <v>2716</v>
      </c>
      <c r="B799" s="184">
        <v>653823304</v>
      </c>
      <c r="C799" s="185" t="s">
        <v>2717</v>
      </c>
      <c r="D799" s="185" t="s">
        <v>2718</v>
      </c>
      <c r="E799" s="185" t="s">
        <v>7518</v>
      </c>
      <c r="F799" s="185" t="s">
        <v>2719</v>
      </c>
      <c r="G799" s="185" t="s">
        <v>7519</v>
      </c>
      <c r="H799" s="185" t="s">
        <v>7520</v>
      </c>
      <c r="I799" s="185" t="s">
        <v>7521</v>
      </c>
      <c r="J799" s="185" t="s">
        <v>2720</v>
      </c>
      <c r="K799" s="185" t="s">
        <v>2721</v>
      </c>
      <c r="L799" s="185" t="s">
        <v>49</v>
      </c>
      <c r="M799" s="185" t="s">
        <v>723</v>
      </c>
      <c r="N799" s="186" t="s">
        <v>2722</v>
      </c>
      <c r="O799" s="185">
        <v>0</v>
      </c>
      <c r="P799" s="187">
        <v>0</v>
      </c>
      <c r="Q799" s="185" t="s">
        <v>89</v>
      </c>
      <c r="R799" s="185" t="s">
        <v>7547</v>
      </c>
      <c r="S799" s="188">
        <v>39317</v>
      </c>
      <c r="T799" s="185">
        <v>7369</v>
      </c>
      <c r="U799" s="185"/>
      <c r="V799" s="191">
        <v>7535604</v>
      </c>
      <c r="W799" s="191">
        <v>38800344</v>
      </c>
      <c r="X799" s="195">
        <v>44347</v>
      </c>
      <c r="Y799" s="188" t="s">
        <v>7732</v>
      </c>
      <c r="Z799" s="187" t="s">
        <v>7733</v>
      </c>
      <c r="AA799" s="187" t="s">
        <v>6414</v>
      </c>
      <c r="AB799" s="11"/>
    </row>
    <row r="800" spans="1:28" ht="24.75" customHeight="1" x14ac:dyDescent="0.2">
      <c r="A800" s="183" t="s">
        <v>2716</v>
      </c>
      <c r="B800" s="184">
        <v>653823304</v>
      </c>
      <c r="C800" s="185" t="s">
        <v>2717</v>
      </c>
      <c r="D800" s="185" t="s">
        <v>2718</v>
      </c>
      <c r="E800" s="185" t="s">
        <v>7518</v>
      </c>
      <c r="F800" s="185" t="s">
        <v>2719</v>
      </c>
      <c r="G800" s="185" t="s">
        <v>7519</v>
      </c>
      <c r="H800" s="185" t="s">
        <v>7520</v>
      </c>
      <c r="I800" s="185" t="s">
        <v>7521</v>
      </c>
      <c r="J800" s="185" t="s">
        <v>2720</v>
      </c>
      <c r="K800" s="185" t="s">
        <v>2721</v>
      </c>
      <c r="L800" s="185" t="s">
        <v>49</v>
      </c>
      <c r="M800" s="185" t="s">
        <v>723</v>
      </c>
      <c r="N800" s="186" t="s">
        <v>2722</v>
      </c>
      <c r="O800" s="185">
        <v>0</v>
      </c>
      <c r="P800" s="187">
        <v>0</v>
      </c>
      <c r="Q800" s="185" t="s">
        <v>89</v>
      </c>
      <c r="R800" s="185" t="s">
        <v>7547</v>
      </c>
      <c r="S800" s="188">
        <v>39317</v>
      </c>
      <c r="T800" s="185">
        <v>7369</v>
      </c>
      <c r="U800" s="185"/>
      <c r="V800" s="191">
        <v>10240560</v>
      </c>
      <c r="W800" s="191">
        <v>43832700</v>
      </c>
      <c r="X800" s="195">
        <v>44347</v>
      </c>
      <c r="Y800" s="188" t="s">
        <v>7732</v>
      </c>
      <c r="Z800" s="187" t="s">
        <v>7733</v>
      </c>
      <c r="AA800" s="187" t="s">
        <v>7741</v>
      </c>
      <c r="AB800" s="11"/>
    </row>
    <row r="801" spans="1:28" ht="24.75" customHeight="1" x14ac:dyDescent="0.2">
      <c r="A801" s="183" t="s">
        <v>1623</v>
      </c>
      <c r="B801" s="184">
        <v>719991009</v>
      </c>
      <c r="C801" s="185" t="s">
        <v>1624</v>
      </c>
      <c r="D801" s="185" t="s">
        <v>1625</v>
      </c>
      <c r="E801" s="185" t="s">
        <v>7481</v>
      </c>
      <c r="F801" s="185" t="s">
        <v>1626</v>
      </c>
      <c r="G801" s="185" t="s">
        <v>7123</v>
      </c>
      <c r="H801" s="185" t="s">
        <v>1627</v>
      </c>
      <c r="I801" s="185" t="s">
        <v>6464</v>
      </c>
      <c r="J801" s="185" t="s">
        <v>1628</v>
      </c>
      <c r="K801" s="185" t="s">
        <v>1629</v>
      </c>
      <c r="L801" s="185" t="s">
        <v>49</v>
      </c>
      <c r="M801" s="185" t="s">
        <v>723</v>
      </c>
      <c r="N801" s="186" t="s">
        <v>1630</v>
      </c>
      <c r="O801" s="185" t="s">
        <v>7468</v>
      </c>
      <c r="P801" s="187">
        <v>0</v>
      </c>
      <c r="Q801" s="185">
        <v>93401</v>
      </c>
      <c r="R801" s="185" t="s">
        <v>7469</v>
      </c>
      <c r="S801" s="188">
        <v>39352</v>
      </c>
      <c r="T801" s="185">
        <v>7376</v>
      </c>
      <c r="U801" s="185" t="s">
        <v>8520</v>
      </c>
      <c r="V801" s="191">
        <v>28921824</v>
      </c>
      <c r="W801" s="191">
        <v>113435908</v>
      </c>
      <c r="X801" s="195">
        <v>44347</v>
      </c>
      <c r="Y801" s="188" t="s">
        <v>7732</v>
      </c>
      <c r="Z801" s="187" t="s">
        <v>7733</v>
      </c>
      <c r="AA801" s="187" t="s">
        <v>7784</v>
      </c>
      <c r="AB801" s="11"/>
    </row>
    <row r="802" spans="1:28" ht="24.75" customHeight="1" x14ac:dyDescent="0.2">
      <c r="A802" s="183" t="s">
        <v>72</v>
      </c>
      <c r="B802" s="184">
        <v>735972006</v>
      </c>
      <c r="C802" s="185" t="s">
        <v>52</v>
      </c>
      <c r="D802" s="185" t="s">
        <v>73</v>
      </c>
      <c r="E802" s="185" t="s">
        <v>8515</v>
      </c>
      <c r="F802" s="185" t="s">
        <v>8516</v>
      </c>
      <c r="G802" s="185" t="s">
        <v>8517</v>
      </c>
      <c r="H802" s="185" t="s">
        <v>817</v>
      </c>
      <c r="I802" s="185" t="s">
        <v>8518</v>
      </c>
      <c r="J802" s="185" t="s">
        <v>6783</v>
      </c>
      <c r="K802" s="185" t="s">
        <v>74</v>
      </c>
      <c r="L802" s="185" t="s">
        <v>49</v>
      </c>
      <c r="M802" s="185" t="s">
        <v>75</v>
      </c>
      <c r="N802" s="186">
        <v>228798000</v>
      </c>
      <c r="O802" s="185" t="s">
        <v>8519</v>
      </c>
      <c r="P802" s="187">
        <v>0</v>
      </c>
      <c r="Q802" s="185" t="s">
        <v>76</v>
      </c>
      <c r="R802" s="185" t="s">
        <v>6976</v>
      </c>
      <c r="S802" s="188">
        <v>39381</v>
      </c>
      <c r="T802" s="185">
        <v>7379</v>
      </c>
      <c r="U802" s="185" t="s">
        <v>8520</v>
      </c>
      <c r="V802" s="191">
        <v>41544940</v>
      </c>
      <c r="W802" s="191">
        <v>181575079</v>
      </c>
      <c r="X802" s="195">
        <v>44347</v>
      </c>
      <c r="Y802" s="188" t="s">
        <v>7732</v>
      </c>
      <c r="Z802" s="187" t="s">
        <v>7733</v>
      </c>
      <c r="AA802" s="187" t="s">
        <v>7760</v>
      </c>
      <c r="AB802" s="11"/>
    </row>
    <row r="803" spans="1:28" ht="24.75" customHeight="1" x14ac:dyDescent="0.2">
      <c r="A803" s="183" t="s">
        <v>72</v>
      </c>
      <c r="B803" s="184">
        <v>735972006</v>
      </c>
      <c r="C803" s="185" t="s">
        <v>52</v>
      </c>
      <c r="D803" s="185" t="s">
        <v>73</v>
      </c>
      <c r="E803" s="185" t="s">
        <v>8515</v>
      </c>
      <c r="F803" s="185" t="s">
        <v>8516</v>
      </c>
      <c r="G803" s="185" t="s">
        <v>8517</v>
      </c>
      <c r="H803" s="185" t="s">
        <v>817</v>
      </c>
      <c r="I803" s="185" t="s">
        <v>8518</v>
      </c>
      <c r="J803" s="185" t="s">
        <v>6783</v>
      </c>
      <c r="K803" s="185" t="s">
        <v>74</v>
      </c>
      <c r="L803" s="185" t="s">
        <v>49</v>
      </c>
      <c r="M803" s="185" t="s">
        <v>75</v>
      </c>
      <c r="N803" s="186">
        <v>228798000</v>
      </c>
      <c r="O803" s="185" t="s">
        <v>8519</v>
      </c>
      <c r="P803" s="187">
        <v>0</v>
      </c>
      <c r="Q803" s="185" t="s">
        <v>76</v>
      </c>
      <c r="R803" s="185" t="s">
        <v>6976</v>
      </c>
      <c r="S803" s="188">
        <v>39381</v>
      </c>
      <c r="T803" s="185">
        <v>7379</v>
      </c>
      <c r="U803" s="185" t="s">
        <v>8520</v>
      </c>
      <c r="V803" s="191">
        <v>30157862</v>
      </c>
      <c r="W803" s="191">
        <v>109434911</v>
      </c>
      <c r="X803" s="195">
        <v>44347</v>
      </c>
      <c r="Y803" s="188" t="s">
        <v>7732</v>
      </c>
      <c r="Z803" s="187" t="s">
        <v>7733</v>
      </c>
      <c r="AA803" s="187" t="s">
        <v>227</v>
      </c>
      <c r="AB803" s="11"/>
    </row>
    <row r="804" spans="1:28" ht="24.75" customHeight="1" x14ac:dyDescent="0.2">
      <c r="A804" s="183" t="s">
        <v>72</v>
      </c>
      <c r="B804" s="184">
        <v>735972006</v>
      </c>
      <c r="C804" s="185" t="s">
        <v>52</v>
      </c>
      <c r="D804" s="185" t="s">
        <v>73</v>
      </c>
      <c r="E804" s="185" t="s">
        <v>8515</v>
      </c>
      <c r="F804" s="185" t="s">
        <v>8516</v>
      </c>
      <c r="G804" s="185" t="s">
        <v>8517</v>
      </c>
      <c r="H804" s="185" t="s">
        <v>817</v>
      </c>
      <c r="I804" s="185" t="s">
        <v>8518</v>
      </c>
      <c r="J804" s="185" t="s">
        <v>6783</v>
      </c>
      <c r="K804" s="185" t="s">
        <v>74</v>
      </c>
      <c r="L804" s="185" t="s">
        <v>49</v>
      </c>
      <c r="M804" s="185" t="s">
        <v>75</v>
      </c>
      <c r="N804" s="186">
        <v>228798000</v>
      </c>
      <c r="O804" s="185" t="s">
        <v>8519</v>
      </c>
      <c r="P804" s="187">
        <v>0</v>
      </c>
      <c r="Q804" s="185" t="s">
        <v>76</v>
      </c>
      <c r="R804" s="185" t="s">
        <v>6976</v>
      </c>
      <c r="S804" s="188">
        <v>39381</v>
      </c>
      <c r="T804" s="185">
        <v>7379</v>
      </c>
      <c r="U804" s="185" t="s">
        <v>8520</v>
      </c>
      <c r="V804" s="191">
        <v>40673803</v>
      </c>
      <c r="W804" s="191">
        <v>211174761</v>
      </c>
      <c r="X804" s="195">
        <v>44347</v>
      </c>
      <c r="Y804" s="188" t="s">
        <v>7732</v>
      </c>
      <c r="Z804" s="187" t="s">
        <v>7733</v>
      </c>
      <c r="AA804" s="187" t="s">
        <v>7735</v>
      </c>
      <c r="AB804" s="11"/>
    </row>
    <row r="805" spans="1:28" ht="24.75" customHeight="1" x14ac:dyDescent="0.2">
      <c r="A805" s="183" t="s">
        <v>72</v>
      </c>
      <c r="B805" s="184">
        <v>735972006</v>
      </c>
      <c r="C805" s="185" t="s">
        <v>52</v>
      </c>
      <c r="D805" s="185" t="s">
        <v>73</v>
      </c>
      <c r="E805" s="185" t="s">
        <v>8515</v>
      </c>
      <c r="F805" s="185" t="s">
        <v>8516</v>
      </c>
      <c r="G805" s="185" t="s">
        <v>8517</v>
      </c>
      <c r="H805" s="185" t="s">
        <v>817</v>
      </c>
      <c r="I805" s="185" t="s">
        <v>8518</v>
      </c>
      <c r="J805" s="185" t="s">
        <v>6783</v>
      </c>
      <c r="K805" s="185" t="s">
        <v>74</v>
      </c>
      <c r="L805" s="185" t="s">
        <v>49</v>
      </c>
      <c r="M805" s="185" t="s">
        <v>75</v>
      </c>
      <c r="N805" s="186">
        <v>228798000</v>
      </c>
      <c r="O805" s="185" t="s">
        <v>8519</v>
      </c>
      <c r="P805" s="187">
        <v>0</v>
      </c>
      <c r="Q805" s="185" t="s">
        <v>76</v>
      </c>
      <c r="R805" s="185" t="s">
        <v>6976</v>
      </c>
      <c r="S805" s="188">
        <v>39381</v>
      </c>
      <c r="T805" s="185">
        <v>7379</v>
      </c>
      <c r="U805" s="185" t="s">
        <v>8520</v>
      </c>
      <c r="V805" s="191">
        <v>19864686</v>
      </c>
      <c r="W805" s="191">
        <v>77360527</v>
      </c>
      <c r="X805" s="195">
        <v>44347</v>
      </c>
      <c r="Y805" s="188" t="s">
        <v>7732</v>
      </c>
      <c r="Z805" s="187" t="s">
        <v>7733</v>
      </c>
      <c r="AA805" s="187" t="s">
        <v>7753</v>
      </c>
      <c r="AB805" s="11"/>
    </row>
    <row r="806" spans="1:28" ht="24.75" customHeight="1" x14ac:dyDescent="0.2">
      <c r="A806" s="183" t="s">
        <v>72</v>
      </c>
      <c r="B806" s="184">
        <v>735972006</v>
      </c>
      <c r="C806" s="185" t="s">
        <v>52</v>
      </c>
      <c r="D806" s="185" t="s">
        <v>73</v>
      </c>
      <c r="E806" s="185" t="s">
        <v>8515</v>
      </c>
      <c r="F806" s="185" t="s">
        <v>8516</v>
      </c>
      <c r="G806" s="185" t="s">
        <v>8517</v>
      </c>
      <c r="H806" s="185" t="s">
        <v>817</v>
      </c>
      <c r="I806" s="185" t="s">
        <v>8518</v>
      </c>
      <c r="J806" s="185" t="s">
        <v>6783</v>
      </c>
      <c r="K806" s="185" t="s">
        <v>74</v>
      </c>
      <c r="L806" s="185" t="s">
        <v>49</v>
      </c>
      <c r="M806" s="185" t="s">
        <v>75</v>
      </c>
      <c r="N806" s="186">
        <v>228798000</v>
      </c>
      <c r="O806" s="185" t="s">
        <v>8519</v>
      </c>
      <c r="P806" s="187">
        <v>0</v>
      </c>
      <c r="Q806" s="185" t="s">
        <v>76</v>
      </c>
      <c r="R806" s="185" t="s">
        <v>6976</v>
      </c>
      <c r="S806" s="188">
        <v>39381</v>
      </c>
      <c r="T806" s="185">
        <v>7379</v>
      </c>
      <c r="U806" s="185" t="s">
        <v>8520</v>
      </c>
      <c r="V806" s="191">
        <v>56185586.235076919</v>
      </c>
      <c r="W806" s="191">
        <v>201975873.2350769</v>
      </c>
      <c r="X806" s="195">
        <v>44347</v>
      </c>
      <c r="Y806" s="188" t="s">
        <v>7732</v>
      </c>
      <c r="Z806" s="187" t="s">
        <v>7733</v>
      </c>
      <c r="AA806" s="187" t="s">
        <v>159</v>
      </c>
      <c r="AB806" s="11"/>
    </row>
    <row r="807" spans="1:28" ht="24.75" customHeight="1" x14ac:dyDescent="0.2">
      <c r="A807" s="183" t="s">
        <v>72</v>
      </c>
      <c r="B807" s="184">
        <v>735972006</v>
      </c>
      <c r="C807" s="185" t="s">
        <v>52</v>
      </c>
      <c r="D807" s="185" t="s">
        <v>73</v>
      </c>
      <c r="E807" s="185" t="s">
        <v>8515</v>
      </c>
      <c r="F807" s="185" t="s">
        <v>8516</v>
      </c>
      <c r="G807" s="185" t="s">
        <v>8517</v>
      </c>
      <c r="H807" s="185" t="s">
        <v>817</v>
      </c>
      <c r="I807" s="185" t="s">
        <v>8518</v>
      </c>
      <c r="J807" s="185" t="s">
        <v>6783</v>
      </c>
      <c r="K807" s="185" t="s">
        <v>74</v>
      </c>
      <c r="L807" s="185" t="s">
        <v>49</v>
      </c>
      <c r="M807" s="185" t="s">
        <v>75</v>
      </c>
      <c r="N807" s="186">
        <v>228798000</v>
      </c>
      <c r="O807" s="185" t="s">
        <v>8519</v>
      </c>
      <c r="P807" s="187">
        <v>0</v>
      </c>
      <c r="Q807" s="185" t="s">
        <v>76</v>
      </c>
      <c r="R807" s="185" t="s">
        <v>6976</v>
      </c>
      <c r="S807" s="188">
        <v>39381</v>
      </c>
      <c r="T807" s="185">
        <v>7379</v>
      </c>
      <c r="U807" s="185" t="s">
        <v>8520</v>
      </c>
      <c r="V807" s="191">
        <v>40528482</v>
      </c>
      <c r="W807" s="191">
        <v>172697096</v>
      </c>
      <c r="X807" s="195">
        <v>44347</v>
      </c>
      <c r="Y807" s="188" t="s">
        <v>7732</v>
      </c>
      <c r="Z807" s="187" t="s">
        <v>7733</v>
      </c>
      <c r="AA807" s="187" t="s">
        <v>7767</v>
      </c>
      <c r="AB807" s="11"/>
    </row>
    <row r="808" spans="1:28" ht="24.75" customHeight="1" x14ac:dyDescent="0.2">
      <c r="A808" s="183" t="s">
        <v>72</v>
      </c>
      <c r="B808" s="184">
        <v>735972006</v>
      </c>
      <c r="C808" s="185" t="s">
        <v>52</v>
      </c>
      <c r="D808" s="185" t="s">
        <v>73</v>
      </c>
      <c r="E808" s="185" t="s">
        <v>8515</v>
      </c>
      <c r="F808" s="185" t="s">
        <v>8516</v>
      </c>
      <c r="G808" s="185" t="s">
        <v>8517</v>
      </c>
      <c r="H808" s="185" t="s">
        <v>817</v>
      </c>
      <c r="I808" s="185" t="s">
        <v>8518</v>
      </c>
      <c r="J808" s="185" t="s">
        <v>6783</v>
      </c>
      <c r="K808" s="185" t="s">
        <v>74</v>
      </c>
      <c r="L808" s="185" t="s">
        <v>49</v>
      </c>
      <c r="M808" s="185" t="s">
        <v>75</v>
      </c>
      <c r="N808" s="186">
        <v>228798000</v>
      </c>
      <c r="O808" s="185" t="s">
        <v>8519</v>
      </c>
      <c r="P808" s="187">
        <v>0</v>
      </c>
      <c r="Q808" s="185" t="s">
        <v>76</v>
      </c>
      <c r="R808" s="185" t="s">
        <v>6976</v>
      </c>
      <c r="S808" s="188">
        <v>39381</v>
      </c>
      <c r="T808" s="185">
        <v>7379</v>
      </c>
      <c r="U808" s="185" t="s">
        <v>8520</v>
      </c>
      <c r="V808" s="191">
        <v>38309004</v>
      </c>
      <c r="W808" s="191">
        <v>191090024</v>
      </c>
      <c r="X808" s="195">
        <v>44347</v>
      </c>
      <c r="Y808" s="188" t="s">
        <v>7732</v>
      </c>
      <c r="Z808" s="187" t="s">
        <v>7733</v>
      </c>
      <c r="AA808" s="187" t="s">
        <v>7803</v>
      </c>
      <c r="AB808" s="11"/>
    </row>
    <row r="809" spans="1:28" ht="24.75" customHeight="1" x14ac:dyDescent="0.2">
      <c r="A809" s="183" t="s">
        <v>72</v>
      </c>
      <c r="B809" s="184">
        <v>735972006</v>
      </c>
      <c r="C809" s="185" t="s">
        <v>52</v>
      </c>
      <c r="D809" s="185" t="s">
        <v>73</v>
      </c>
      <c r="E809" s="185" t="s">
        <v>8515</v>
      </c>
      <c r="F809" s="185" t="s">
        <v>8516</v>
      </c>
      <c r="G809" s="185" t="s">
        <v>8517</v>
      </c>
      <c r="H809" s="185" t="s">
        <v>817</v>
      </c>
      <c r="I809" s="185" t="s">
        <v>8518</v>
      </c>
      <c r="J809" s="185" t="s">
        <v>6783</v>
      </c>
      <c r="K809" s="185" t="s">
        <v>74</v>
      </c>
      <c r="L809" s="185" t="s">
        <v>49</v>
      </c>
      <c r="M809" s="185" t="s">
        <v>75</v>
      </c>
      <c r="N809" s="186">
        <v>228798000</v>
      </c>
      <c r="O809" s="185" t="s">
        <v>8519</v>
      </c>
      <c r="P809" s="187">
        <v>0</v>
      </c>
      <c r="Q809" s="185" t="s">
        <v>76</v>
      </c>
      <c r="R809" s="185" t="s">
        <v>6976</v>
      </c>
      <c r="S809" s="188">
        <v>39381</v>
      </c>
      <c r="T809" s="185">
        <v>7379</v>
      </c>
      <c r="U809" s="185" t="s">
        <v>8520</v>
      </c>
      <c r="V809" s="191">
        <v>20466807</v>
      </c>
      <c r="W809" s="191">
        <v>57839345</v>
      </c>
      <c r="X809" s="195">
        <v>44347</v>
      </c>
      <c r="Y809" s="188" t="s">
        <v>7732</v>
      </c>
      <c r="Z809" s="187" t="s">
        <v>7733</v>
      </c>
      <c r="AA809" s="187" t="s">
        <v>7799</v>
      </c>
      <c r="AB809" s="11"/>
    </row>
    <row r="810" spans="1:28" ht="24.75" customHeight="1" x14ac:dyDescent="0.2">
      <c r="A810" s="183" t="s">
        <v>72</v>
      </c>
      <c r="B810" s="184">
        <v>735972006</v>
      </c>
      <c r="C810" s="185" t="s">
        <v>52</v>
      </c>
      <c r="D810" s="185" t="s">
        <v>73</v>
      </c>
      <c r="E810" s="185" t="s">
        <v>8515</v>
      </c>
      <c r="F810" s="185" t="s">
        <v>8516</v>
      </c>
      <c r="G810" s="185" t="s">
        <v>8517</v>
      </c>
      <c r="H810" s="185" t="s">
        <v>817</v>
      </c>
      <c r="I810" s="185" t="s">
        <v>8518</v>
      </c>
      <c r="J810" s="185" t="s">
        <v>6783</v>
      </c>
      <c r="K810" s="185" t="s">
        <v>74</v>
      </c>
      <c r="L810" s="185" t="s">
        <v>49</v>
      </c>
      <c r="M810" s="185" t="s">
        <v>75</v>
      </c>
      <c r="N810" s="186">
        <v>228798000</v>
      </c>
      <c r="O810" s="185" t="s">
        <v>8519</v>
      </c>
      <c r="P810" s="187">
        <v>0</v>
      </c>
      <c r="Q810" s="185" t="s">
        <v>76</v>
      </c>
      <c r="R810" s="185" t="s">
        <v>6976</v>
      </c>
      <c r="S810" s="188">
        <v>39381</v>
      </c>
      <c r="T810" s="185">
        <v>7379</v>
      </c>
      <c r="U810" s="185" t="s">
        <v>8520</v>
      </c>
      <c r="V810" s="191">
        <v>3655570</v>
      </c>
      <c r="W810" s="191">
        <v>83408018</v>
      </c>
      <c r="X810" s="195">
        <v>44347</v>
      </c>
      <c r="Y810" s="188" t="s">
        <v>7732</v>
      </c>
      <c r="Z810" s="187" t="s">
        <v>7733</v>
      </c>
      <c r="AA810" s="187" t="s">
        <v>7903</v>
      </c>
      <c r="AB810" s="11"/>
    </row>
    <row r="811" spans="1:28" ht="24.75" customHeight="1" x14ac:dyDescent="0.2">
      <c r="A811" s="183" t="s">
        <v>72</v>
      </c>
      <c r="B811" s="184">
        <v>735972006</v>
      </c>
      <c r="C811" s="185" t="s">
        <v>52</v>
      </c>
      <c r="D811" s="185" t="s">
        <v>73</v>
      </c>
      <c r="E811" s="185" t="s">
        <v>8515</v>
      </c>
      <c r="F811" s="185" t="s">
        <v>8516</v>
      </c>
      <c r="G811" s="185" t="s">
        <v>8517</v>
      </c>
      <c r="H811" s="185" t="s">
        <v>817</v>
      </c>
      <c r="I811" s="185" t="s">
        <v>8518</v>
      </c>
      <c r="J811" s="185" t="s">
        <v>6783</v>
      </c>
      <c r="K811" s="185" t="s">
        <v>74</v>
      </c>
      <c r="L811" s="185" t="s">
        <v>49</v>
      </c>
      <c r="M811" s="185" t="s">
        <v>75</v>
      </c>
      <c r="N811" s="186">
        <v>228798000</v>
      </c>
      <c r="O811" s="185" t="s">
        <v>8519</v>
      </c>
      <c r="P811" s="187">
        <v>0</v>
      </c>
      <c r="Q811" s="185" t="s">
        <v>76</v>
      </c>
      <c r="R811" s="185" t="s">
        <v>6976</v>
      </c>
      <c r="S811" s="188">
        <v>39381</v>
      </c>
      <c r="T811" s="185">
        <v>7379</v>
      </c>
      <c r="U811" s="185" t="s">
        <v>8520</v>
      </c>
      <c r="V811" s="191">
        <v>60779895</v>
      </c>
      <c r="W811" s="191">
        <v>253417613</v>
      </c>
      <c r="X811" s="195">
        <v>44347</v>
      </c>
      <c r="Y811" s="188" t="s">
        <v>7732</v>
      </c>
      <c r="Z811" s="187" t="s">
        <v>7733</v>
      </c>
      <c r="AA811" s="187" t="s">
        <v>7872</v>
      </c>
      <c r="AB811" s="11"/>
    </row>
    <row r="812" spans="1:28" ht="24.75" customHeight="1" x14ac:dyDescent="0.2">
      <c r="A812" s="183" t="s">
        <v>72</v>
      </c>
      <c r="B812" s="184">
        <v>735972006</v>
      </c>
      <c r="C812" s="185" t="s">
        <v>52</v>
      </c>
      <c r="D812" s="185" t="s">
        <v>73</v>
      </c>
      <c r="E812" s="185" t="s">
        <v>8515</v>
      </c>
      <c r="F812" s="185" t="s">
        <v>8516</v>
      </c>
      <c r="G812" s="185" t="s">
        <v>8517</v>
      </c>
      <c r="H812" s="185" t="s">
        <v>817</v>
      </c>
      <c r="I812" s="185" t="s">
        <v>8518</v>
      </c>
      <c r="J812" s="185" t="s">
        <v>6783</v>
      </c>
      <c r="K812" s="185" t="s">
        <v>74</v>
      </c>
      <c r="L812" s="185" t="s">
        <v>49</v>
      </c>
      <c r="M812" s="185" t="s">
        <v>75</v>
      </c>
      <c r="N812" s="186">
        <v>228798000</v>
      </c>
      <c r="O812" s="185" t="s">
        <v>8519</v>
      </c>
      <c r="P812" s="187">
        <v>0</v>
      </c>
      <c r="Q812" s="185" t="s">
        <v>76</v>
      </c>
      <c r="R812" s="185" t="s">
        <v>6976</v>
      </c>
      <c r="S812" s="188">
        <v>39381</v>
      </c>
      <c r="T812" s="185">
        <v>7379</v>
      </c>
      <c r="U812" s="185" t="s">
        <v>8520</v>
      </c>
      <c r="V812" s="191">
        <v>43867180</v>
      </c>
      <c r="W812" s="191">
        <v>183284341</v>
      </c>
      <c r="X812" s="195">
        <v>44347</v>
      </c>
      <c r="Y812" s="188" t="s">
        <v>7732</v>
      </c>
      <c r="Z812" s="187" t="s">
        <v>7733</v>
      </c>
      <c r="AA812" s="187" t="s">
        <v>7739</v>
      </c>
      <c r="AB812" s="11"/>
    </row>
    <row r="813" spans="1:28" ht="24.75" customHeight="1" x14ac:dyDescent="0.2">
      <c r="A813" s="183" t="s">
        <v>5676</v>
      </c>
      <c r="B813" s="184">
        <v>658279203</v>
      </c>
      <c r="C813" s="185" t="s">
        <v>5301</v>
      </c>
      <c r="D813" s="185" t="s">
        <v>5677</v>
      </c>
      <c r="E813" s="185" t="s">
        <v>8773</v>
      </c>
      <c r="F813" s="185" t="s">
        <v>5313</v>
      </c>
      <c r="G813" s="185" t="s">
        <v>8774</v>
      </c>
      <c r="H813" s="185" t="s">
        <v>5678</v>
      </c>
      <c r="I813" s="185" t="s">
        <v>7050</v>
      </c>
      <c r="J813" s="185" t="s">
        <v>8775</v>
      </c>
      <c r="K813" s="185" t="s">
        <v>6755</v>
      </c>
      <c r="L813" s="185" t="s">
        <v>49</v>
      </c>
      <c r="M813" s="185" t="s">
        <v>1202</v>
      </c>
      <c r="N813" s="186">
        <v>228217836</v>
      </c>
      <c r="O813" s="185" t="s">
        <v>8776</v>
      </c>
      <c r="P813" s="187">
        <v>0</v>
      </c>
      <c r="Q813" s="185" t="s">
        <v>1209</v>
      </c>
      <c r="R813" s="185" t="s">
        <v>8777</v>
      </c>
      <c r="S813" s="188">
        <v>39392</v>
      </c>
      <c r="T813" s="185">
        <v>7381</v>
      </c>
      <c r="U813" s="185" t="s">
        <v>8566</v>
      </c>
      <c r="V813" s="191">
        <v>36008626</v>
      </c>
      <c r="W813" s="191">
        <v>92546591</v>
      </c>
      <c r="X813" s="195">
        <v>44347</v>
      </c>
      <c r="Y813" s="188" t="s">
        <v>7732</v>
      </c>
      <c r="Z813" s="187" t="s">
        <v>7733</v>
      </c>
      <c r="AA813" s="187" t="s">
        <v>7825</v>
      </c>
      <c r="AB813" s="11"/>
    </row>
    <row r="814" spans="1:28" ht="24.75" customHeight="1" x14ac:dyDescent="0.2">
      <c r="A814" s="183" t="s">
        <v>5676</v>
      </c>
      <c r="B814" s="184">
        <v>658279203</v>
      </c>
      <c r="C814" s="185" t="s">
        <v>5301</v>
      </c>
      <c r="D814" s="185" t="s">
        <v>5677</v>
      </c>
      <c r="E814" s="185" t="s">
        <v>8773</v>
      </c>
      <c r="F814" s="185" t="s">
        <v>5313</v>
      </c>
      <c r="G814" s="185" t="s">
        <v>8774</v>
      </c>
      <c r="H814" s="185" t="s">
        <v>5678</v>
      </c>
      <c r="I814" s="185" t="s">
        <v>7050</v>
      </c>
      <c r="J814" s="185" t="s">
        <v>8775</v>
      </c>
      <c r="K814" s="185" t="s">
        <v>6755</v>
      </c>
      <c r="L814" s="185" t="s">
        <v>49</v>
      </c>
      <c r="M814" s="185" t="s">
        <v>1202</v>
      </c>
      <c r="N814" s="186">
        <v>228217836</v>
      </c>
      <c r="O814" s="185" t="s">
        <v>8776</v>
      </c>
      <c r="P814" s="187">
        <v>0</v>
      </c>
      <c r="Q814" s="185" t="s">
        <v>1209</v>
      </c>
      <c r="R814" s="185" t="s">
        <v>8777</v>
      </c>
      <c r="S814" s="188">
        <v>39392</v>
      </c>
      <c r="T814" s="185">
        <v>7381</v>
      </c>
      <c r="U814" s="185" t="s">
        <v>8566</v>
      </c>
      <c r="V814" s="191">
        <v>66371241</v>
      </c>
      <c r="W814" s="191">
        <v>141629928</v>
      </c>
      <c r="X814" s="195">
        <v>44347</v>
      </c>
      <c r="Y814" s="188" t="s">
        <v>7732</v>
      </c>
      <c r="Z814" s="187" t="s">
        <v>7733</v>
      </c>
      <c r="AA814" s="187" t="s">
        <v>7755</v>
      </c>
      <c r="AB814" s="11"/>
    </row>
    <row r="815" spans="1:28" ht="24.75" customHeight="1" x14ac:dyDescent="0.2">
      <c r="A815" s="183" t="s">
        <v>2906</v>
      </c>
      <c r="B815" s="184">
        <v>690502003</v>
      </c>
      <c r="C815" s="185" t="s">
        <v>2833</v>
      </c>
      <c r="D815" s="185" t="s">
        <v>2861</v>
      </c>
      <c r="E815" s="185" t="s">
        <v>1685</v>
      </c>
      <c r="F815" s="185" t="s">
        <v>2862</v>
      </c>
      <c r="G815" s="185" t="s">
        <v>29</v>
      </c>
      <c r="H815" s="185">
        <v>0</v>
      </c>
      <c r="I815" s="185">
        <v>0</v>
      </c>
      <c r="J815" s="185" t="s">
        <v>2907</v>
      </c>
      <c r="K815" s="185" t="s">
        <v>2909</v>
      </c>
      <c r="L815" s="185" t="s">
        <v>623</v>
      </c>
      <c r="M815" s="185" t="s">
        <v>2910</v>
      </c>
      <c r="N815" s="186">
        <v>0</v>
      </c>
      <c r="O815" s="185" t="s">
        <v>2908</v>
      </c>
      <c r="P815" s="187">
        <v>0</v>
      </c>
      <c r="Q815" s="185">
        <v>91001</v>
      </c>
      <c r="R815" s="185" t="s">
        <v>2911</v>
      </c>
      <c r="S815" s="188">
        <v>39434</v>
      </c>
      <c r="T815" s="185">
        <v>7386</v>
      </c>
      <c r="U815" s="185" t="s">
        <v>8566</v>
      </c>
      <c r="V815" s="191">
        <v>2861840</v>
      </c>
      <c r="W815" s="191">
        <v>9871903</v>
      </c>
      <c r="X815" s="195">
        <v>44347</v>
      </c>
      <c r="Y815" s="188" t="s">
        <v>7732</v>
      </c>
      <c r="Z815" s="187" t="s">
        <v>7733</v>
      </c>
      <c r="AA815" s="187" t="s">
        <v>7877</v>
      </c>
      <c r="AB815" s="11"/>
    </row>
    <row r="816" spans="1:28" ht="24.75" customHeight="1" x14ac:dyDescent="0.2">
      <c r="A816" s="183" t="s">
        <v>1416</v>
      </c>
      <c r="B816" s="184">
        <v>713394009</v>
      </c>
      <c r="C816" s="185" t="s">
        <v>52</v>
      </c>
      <c r="D816" s="185" t="s">
        <v>1417</v>
      </c>
      <c r="E816" s="185" t="s">
        <v>7384</v>
      </c>
      <c r="F816" s="185" t="s">
        <v>1418</v>
      </c>
      <c r="G816" s="185" t="s">
        <v>6419</v>
      </c>
      <c r="H816" s="185" t="s">
        <v>1222</v>
      </c>
      <c r="I816" s="185" t="s">
        <v>6102</v>
      </c>
      <c r="J816" s="185" t="s">
        <v>1419</v>
      </c>
      <c r="K816" s="185" t="s">
        <v>6821</v>
      </c>
      <c r="L816" s="185" t="s">
        <v>50</v>
      </c>
      <c r="M816" s="185" t="s">
        <v>1420</v>
      </c>
      <c r="N816" s="186" t="s">
        <v>6822</v>
      </c>
      <c r="O816" s="185" t="s">
        <v>6463</v>
      </c>
      <c r="P816" s="187">
        <v>0</v>
      </c>
      <c r="Q816" s="185">
        <v>93401</v>
      </c>
      <c r="R816" s="185" t="s">
        <v>6911</v>
      </c>
      <c r="S816" s="188">
        <v>39476</v>
      </c>
      <c r="T816" s="185">
        <v>7388</v>
      </c>
      <c r="U816" s="185" t="s">
        <v>8566</v>
      </c>
      <c r="V816" s="191">
        <v>16352933</v>
      </c>
      <c r="W816" s="191">
        <v>75565204</v>
      </c>
      <c r="X816" s="195">
        <v>44347</v>
      </c>
      <c r="Y816" s="188" t="s">
        <v>7732</v>
      </c>
      <c r="Z816" s="187" t="s">
        <v>7733</v>
      </c>
      <c r="AA816" s="187" t="s">
        <v>227</v>
      </c>
      <c r="AB816" s="11"/>
    </row>
    <row r="817" spans="1:28" ht="24.75" customHeight="1" x14ac:dyDescent="0.2">
      <c r="A817" s="183" t="s">
        <v>1416</v>
      </c>
      <c r="B817" s="184">
        <v>713394009</v>
      </c>
      <c r="C817" s="185" t="s">
        <v>52</v>
      </c>
      <c r="D817" s="185" t="s">
        <v>1417</v>
      </c>
      <c r="E817" s="185" t="s">
        <v>7384</v>
      </c>
      <c r="F817" s="185" t="s">
        <v>1418</v>
      </c>
      <c r="G817" s="185" t="s">
        <v>6419</v>
      </c>
      <c r="H817" s="185" t="s">
        <v>1222</v>
      </c>
      <c r="I817" s="185" t="s">
        <v>6102</v>
      </c>
      <c r="J817" s="185" t="s">
        <v>1419</v>
      </c>
      <c r="K817" s="185" t="s">
        <v>6821</v>
      </c>
      <c r="L817" s="185" t="s">
        <v>50</v>
      </c>
      <c r="M817" s="185" t="s">
        <v>1420</v>
      </c>
      <c r="N817" s="186" t="s">
        <v>6822</v>
      </c>
      <c r="O817" s="185" t="s">
        <v>6463</v>
      </c>
      <c r="P817" s="187">
        <v>0</v>
      </c>
      <c r="Q817" s="185">
        <v>93401</v>
      </c>
      <c r="R817" s="185" t="s">
        <v>6911</v>
      </c>
      <c r="S817" s="188">
        <v>39476</v>
      </c>
      <c r="T817" s="185">
        <v>7388</v>
      </c>
      <c r="U817" s="185" t="s">
        <v>8566</v>
      </c>
      <c r="V817" s="191">
        <v>9321702</v>
      </c>
      <c r="W817" s="191">
        <v>105161594</v>
      </c>
      <c r="X817" s="195">
        <v>44347</v>
      </c>
      <c r="Y817" s="188" t="s">
        <v>7732</v>
      </c>
      <c r="Z817" s="187" t="s">
        <v>7733</v>
      </c>
      <c r="AA817" s="187" t="s">
        <v>7920</v>
      </c>
      <c r="AB817" s="11"/>
    </row>
    <row r="818" spans="1:28" ht="24.75" customHeight="1" x14ac:dyDescent="0.2">
      <c r="A818" s="183" t="s">
        <v>1416</v>
      </c>
      <c r="B818" s="184">
        <v>713394009</v>
      </c>
      <c r="C818" s="185" t="s">
        <v>52</v>
      </c>
      <c r="D818" s="185" t="s">
        <v>1417</v>
      </c>
      <c r="E818" s="185" t="s">
        <v>7384</v>
      </c>
      <c r="F818" s="185" t="s">
        <v>1418</v>
      </c>
      <c r="G818" s="185" t="s">
        <v>6419</v>
      </c>
      <c r="H818" s="185" t="s">
        <v>1222</v>
      </c>
      <c r="I818" s="185" t="s">
        <v>6102</v>
      </c>
      <c r="J818" s="185" t="s">
        <v>1419</v>
      </c>
      <c r="K818" s="185" t="s">
        <v>6821</v>
      </c>
      <c r="L818" s="185" t="s">
        <v>50</v>
      </c>
      <c r="M818" s="185" t="s">
        <v>1420</v>
      </c>
      <c r="N818" s="186" t="s">
        <v>6822</v>
      </c>
      <c r="O818" s="185" t="s">
        <v>6463</v>
      </c>
      <c r="P818" s="187">
        <v>0</v>
      </c>
      <c r="Q818" s="185">
        <v>93401</v>
      </c>
      <c r="R818" s="185" t="s">
        <v>6911</v>
      </c>
      <c r="S818" s="188">
        <v>39476</v>
      </c>
      <c r="T818" s="185">
        <v>7388</v>
      </c>
      <c r="U818" s="185" t="s">
        <v>8566</v>
      </c>
      <c r="V818" s="191">
        <v>24049179</v>
      </c>
      <c r="W818" s="191">
        <v>79157865</v>
      </c>
      <c r="X818" s="195">
        <v>44347</v>
      </c>
      <c r="Y818" s="188" t="s">
        <v>7732</v>
      </c>
      <c r="Z818" s="187" t="s">
        <v>7733</v>
      </c>
      <c r="AA818" s="187" t="s">
        <v>195</v>
      </c>
      <c r="AB818" s="11"/>
    </row>
    <row r="819" spans="1:28" ht="24.75" customHeight="1" x14ac:dyDescent="0.2">
      <c r="A819" s="183" t="s">
        <v>1416</v>
      </c>
      <c r="B819" s="184">
        <v>713394009</v>
      </c>
      <c r="C819" s="185" t="s">
        <v>52</v>
      </c>
      <c r="D819" s="185" t="s">
        <v>1417</v>
      </c>
      <c r="E819" s="185" t="s">
        <v>7384</v>
      </c>
      <c r="F819" s="185" t="s">
        <v>1418</v>
      </c>
      <c r="G819" s="185" t="s">
        <v>6419</v>
      </c>
      <c r="H819" s="185" t="s">
        <v>1222</v>
      </c>
      <c r="I819" s="185" t="s">
        <v>6102</v>
      </c>
      <c r="J819" s="185" t="s">
        <v>1419</v>
      </c>
      <c r="K819" s="185" t="s">
        <v>6821</v>
      </c>
      <c r="L819" s="185" t="s">
        <v>50</v>
      </c>
      <c r="M819" s="185" t="s">
        <v>1420</v>
      </c>
      <c r="N819" s="186" t="s">
        <v>6822</v>
      </c>
      <c r="O819" s="185" t="s">
        <v>6463</v>
      </c>
      <c r="P819" s="187">
        <v>0</v>
      </c>
      <c r="Q819" s="185">
        <v>93401</v>
      </c>
      <c r="R819" s="185" t="s">
        <v>6911</v>
      </c>
      <c r="S819" s="188">
        <v>39476</v>
      </c>
      <c r="T819" s="185">
        <v>7388</v>
      </c>
      <c r="U819" s="185" t="s">
        <v>8566</v>
      </c>
      <c r="V819" s="191">
        <v>44910753</v>
      </c>
      <c r="W819" s="191">
        <v>209911730</v>
      </c>
      <c r="X819" s="195">
        <v>44347</v>
      </c>
      <c r="Y819" s="188" t="s">
        <v>7732</v>
      </c>
      <c r="Z819" s="187" t="s">
        <v>7733</v>
      </c>
      <c r="AA819" s="187" t="s">
        <v>7743</v>
      </c>
      <c r="AB819" s="11"/>
    </row>
    <row r="820" spans="1:28" ht="24.75" customHeight="1" x14ac:dyDescent="0.2">
      <c r="A820" s="183" t="s">
        <v>1416</v>
      </c>
      <c r="B820" s="184">
        <v>713394009</v>
      </c>
      <c r="C820" s="185" t="s">
        <v>52</v>
      </c>
      <c r="D820" s="185" t="s">
        <v>1417</v>
      </c>
      <c r="E820" s="185" t="s">
        <v>7384</v>
      </c>
      <c r="F820" s="185" t="s">
        <v>1418</v>
      </c>
      <c r="G820" s="185" t="s">
        <v>6419</v>
      </c>
      <c r="H820" s="185" t="s">
        <v>1222</v>
      </c>
      <c r="I820" s="185" t="s">
        <v>6102</v>
      </c>
      <c r="J820" s="185" t="s">
        <v>1419</v>
      </c>
      <c r="K820" s="185" t="s">
        <v>6821</v>
      </c>
      <c r="L820" s="185" t="s">
        <v>50</v>
      </c>
      <c r="M820" s="185" t="s">
        <v>1420</v>
      </c>
      <c r="N820" s="186" t="s">
        <v>6822</v>
      </c>
      <c r="O820" s="185" t="s">
        <v>6463</v>
      </c>
      <c r="P820" s="187">
        <v>0</v>
      </c>
      <c r="Q820" s="185">
        <v>93401</v>
      </c>
      <c r="R820" s="185" t="s">
        <v>6911</v>
      </c>
      <c r="S820" s="188">
        <v>39476</v>
      </c>
      <c r="T820" s="185">
        <v>7388</v>
      </c>
      <c r="U820" s="185" t="s">
        <v>8566</v>
      </c>
      <c r="V820" s="191">
        <v>23192076</v>
      </c>
      <c r="W820" s="191">
        <v>23192076</v>
      </c>
      <c r="X820" s="195">
        <v>44347</v>
      </c>
      <c r="Y820" s="188" t="s">
        <v>7732</v>
      </c>
      <c r="Z820" s="187" t="s">
        <v>7733</v>
      </c>
      <c r="AA820" s="187" t="s">
        <v>7838</v>
      </c>
      <c r="AB820" s="11"/>
    </row>
    <row r="821" spans="1:28" ht="24.75" customHeight="1" x14ac:dyDescent="0.2">
      <c r="A821" s="183" t="s">
        <v>3380</v>
      </c>
      <c r="B821" s="184">
        <v>691303004</v>
      </c>
      <c r="C821" s="185" t="s">
        <v>2833</v>
      </c>
      <c r="D821" s="185" t="s">
        <v>2861</v>
      </c>
      <c r="E821" s="185" t="s">
        <v>1685</v>
      </c>
      <c r="F821" s="185" t="s">
        <v>2862</v>
      </c>
      <c r="G821" s="185" t="s">
        <v>29</v>
      </c>
      <c r="H821" s="185">
        <v>0</v>
      </c>
      <c r="I821" s="185">
        <v>0</v>
      </c>
      <c r="J821" s="185" t="s">
        <v>3381</v>
      </c>
      <c r="K821" s="185" t="s">
        <v>3382</v>
      </c>
      <c r="L821" s="185" t="s">
        <v>6110</v>
      </c>
      <c r="M821" s="185" t="s">
        <v>1682</v>
      </c>
      <c r="N821" s="186" t="s">
        <v>3383</v>
      </c>
      <c r="O821" s="185">
        <v>0</v>
      </c>
      <c r="P821" s="187">
        <v>0</v>
      </c>
      <c r="Q821" s="185">
        <v>91001</v>
      </c>
      <c r="R821" s="185" t="s">
        <v>2854</v>
      </c>
      <c r="S821" s="188">
        <v>39581</v>
      </c>
      <c r="T821" s="185">
        <v>7390</v>
      </c>
      <c r="U821" s="185"/>
      <c r="V821" s="191">
        <v>6439140</v>
      </c>
      <c r="W821" s="191">
        <v>24158310</v>
      </c>
      <c r="X821" s="195">
        <v>44347</v>
      </c>
      <c r="Y821" s="188" t="s">
        <v>7732</v>
      </c>
      <c r="Z821" s="187" t="s">
        <v>7733</v>
      </c>
      <c r="AA821" s="187" t="s">
        <v>7846</v>
      </c>
      <c r="AB821" s="11"/>
    </row>
    <row r="822" spans="1:28" ht="24.75" customHeight="1" x14ac:dyDescent="0.2">
      <c r="A822" s="183" t="s">
        <v>3398</v>
      </c>
      <c r="B822" s="184">
        <v>692551001</v>
      </c>
      <c r="C822" s="185" t="s">
        <v>2833</v>
      </c>
      <c r="D822" s="185" t="s">
        <v>2850</v>
      </c>
      <c r="E822" s="185" t="s">
        <v>27</v>
      </c>
      <c r="F822" s="185" t="s">
        <v>2851</v>
      </c>
      <c r="G822" s="185" t="s">
        <v>29</v>
      </c>
      <c r="H822" s="185">
        <v>0</v>
      </c>
      <c r="I822" s="185">
        <v>0</v>
      </c>
      <c r="J822" s="185" t="s">
        <v>8637</v>
      </c>
      <c r="K822" s="185" t="s">
        <v>6391</v>
      </c>
      <c r="L822" s="185" t="s">
        <v>49</v>
      </c>
      <c r="M822" s="185" t="s">
        <v>3400</v>
      </c>
      <c r="N822" s="186" t="s">
        <v>3399</v>
      </c>
      <c r="O822" s="185" t="s">
        <v>6390</v>
      </c>
      <c r="P822" s="187">
        <v>0</v>
      </c>
      <c r="Q822" s="185">
        <v>91001</v>
      </c>
      <c r="R822" s="185" t="s">
        <v>3245</v>
      </c>
      <c r="S822" s="188">
        <v>39612</v>
      </c>
      <c r="T822" s="185">
        <v>7395</v>
      </c>
      <c r="U822" s="185"/>
      <c r="V822" s="191">
        <v>9730256</v>
      </c>
      <c r="W822" s="191">
        <v>48651280</v>
      </c>
      <c r="X822" s="195">
        <v>44347</v>
      </c>
      <c r="Y822" s="188" t="s">
        <v>7732</v>
      </c>
      <c r="Z822" s="187" t="s">
        <v>7733</v>
      </c>
      <c r="AA822" s="187" t="s">
        <v>7847</v>
      </c>
      <c r="AB822" s="11"/>
    </row>
    <row r="823" spans="1:28" ht="24.75" customHeight="1" x14ac:dyDescent="0.2">
      <c r="A823" s="183" t="s">
        <v>3895</v>
      </c>
      <c r="B823" s="184">
        <v>690901005</v>
      </c>
      <c r="C823" s="185" t="s">
        <v>2833</v>
      </c>
      <c r="D823" s="185" t="s">
        <v>2850</v>
      </c>
      <c r="E823" s="185" t="s">
        <v>27</v>
      </c>
      <c r="F823" s="185" t="s">
        <v>2851</v>
      </c>
      <c r="G823" s="185" t="s">
        <v>29</v>
      </c>
      <c r="H823" s="185">
        <v>0</v>
      </c>
      <c r="I823" s="185">
        <v>0</v>
      </c>
      <c r="J823" s="185" t="s">
        <v>3896</v>
      </c>
      <c r="K823" s="185" t="s">
        <v>3897</v>
      </c>
      <c r="L823" s="185" t="s">
        <v>6109</v>
      </c>
      <c r="M823" s="185" t="s">
        <v>3898</v>
      </c>
      <c r="N823" s="186">
        <v>0</v>
      </c>
      <c r="O823" s="185">
        <v>0</v>
      </c>
      <c r="P823" s="187">
        <v>0</v>
      </c>
      <c r="Q823" s="185">
        <v>91001</v>
      </c>
      <c r="R823" s="185" t="s">
        <v>2854</v>
      </c>
      <c r="S823" s="188">
        <v>39912</v>
      </c>
      <c r="T823" s="185">
        <v>7411</v>
      </c>
      <c r="U823" s="185"/>
      <c r="V823" s="191">
        <v>5008220</v>
      </c>
      <c r="W823" s="191">
        <v>20178130</v>
      </c>
      <c r="X823" s="195">
        <v>44347</v>
      </c>
      <c r="Y823" s="188" t="s">
        <v>7732</v>
      </c>
      <c r="Z823" s="187" t="s">
        <v>7733</v>
      </c>
      <c r="AA823" s="187" t="s">
        <v>7787</v>
      </c>
      <c r="AB823" s="11"/>
    </row>
    <row r="824" spans="1:28" ht="24.75" customHeight="1" x14ac:dyDescent="0.2">
      <c r="A824" s="183" t="s">
        <v>2686</v>
      </c>
      <c r="B824" s="184" t="s">
        <v>7675</v>
      </c>
      <c r="C824" s="185" t="s">
        <v>1555</v>
      </c>
      <c r="D824" s="185" t="s">
        <v>2687</v>
      </c>
      <c r="E824" s="185" t="s">
        <v>7475</v>
      </c>
      <c r="F824" s="185" t="s">
        <v>6052</v>
      </c>
      <c r="G824" s="185" t="s">
        <v>2688</v>
      </c>
      <c r="H824" s="185" t="s">
        <v>2689</v>
      </c>
      <c r="I824" s="185" t="s">
        <v>2690</v>
      </c>
      <c r="J824" s="185" t="s">
        <v>2691</v>
      </c>
      <c r="K824" s="185" t="s">
        <v>2693</v>
      </c>
      <c r="L824" s="185" t="s">
        <v>6106</v>
      </c>
      <c r="M824" s="185" t="s">
        <v>1818</v>
      </c>
      <c r="N824" s="186" t="s">
        <v>2694</v>
      </c>
      <c r="O824" s="185" t="s">
        <v>2692</v>
      </c>
      <c r="P824" s="187">
        <v>0</v>
      </c>
      <c r="Q824" s="185">
        <v>93401</v>
      </c>
      <c r="R824" s="185" t="s">
        <v>7448</v>
      </c>
      <c r="S824" s="188">
        <v>39938</v>
      </c>
      <c r="T824" s="185">
        <v>7412</v>
      </c>
      <c r="U824" s="185"/>
      <c r="V824" s="191">
        <v>7825912</v>
      </c>
      <c r="W824" s="191">
        <v>90326346</v>
      </c>
      <c r="X824" s="195">
        <v>44347</v>
      </c>
      <c r="Y824" s="188" t="s">
        <v>7732</v>
      </c>
      <c r="Z824" s="187" t="s">
        <v>7733</v>
      </c>
      <c r="AA824" s="187" t="s">
        <v>7735</v>
      </c>
      <c r="AB824" s="11"/>
    </row>
    <row r="825" spans="1:28" ht="24.75" customHeight="1" x14ac:dyDescent="0.2">
      <c r="A825" s="183" t="s">
        <v>3807</v>
      </c>
      <c r="B825" s="184">
        <v>690712008</v>
      </c>
      <c r="C825" s="185" t="s">
        <v>3808</v>
      </c>
      <c r="D825" s="185" t="s">
        <v>3809</v>
      </c>
      <c r="E825" s="185" t="s">
        <v>1685</v>
      </c>
      <c r="F825" s="185" t="s">
        <v>3810</v>
      </c>
      <c r="G825" s="185" t="s">
        <v>29</v>
      </c>
      <c r="H825" s="185">
        <v>0</v>
      </c>
      <c r="I825" s="185">
        <v>0</v>
      </c>
      <c r="J825" s="185" t="s">
        <v>8761</v>
      </c>
      <c r="K825" s="185" t="s">
        <v>3812</v>
      </c>
      <c r="L825" s="185" t="s">
        <v>49</v>
      </c>
      <c r="M825" s="185" t="s">
        <v>3814</v>
      </c>
      <c r="N825" s="186" t="s">
        <v>3813</v>
      </c>
      <c r="O825" s="185" t="s">
        <v>3811</v>
      </c>
      <c r="P825" s="187">
        <v>0</v>
      </c>
      <c r="Q825" s="185">
        <v>91001</v>
      </c>
      <c r="R825" s="185" t="s">
        <v>3815</v>
      </c>
      <c r="S825" s="188">
        <v>40057</v>
      </c>
      <c r="T825" s="185">
        <v>7418</v>
      </c>
      <c r="U825" s="185"/>
      <c r="V825" s="191">
        <v>7154600</v>
      </c>
      <c r="W825" s="191">
        <v>28825900</v>
      </c>
      <c r="X825" s="195">
        <v>44347</v>
      </c>
      <c r="Y825" s="188" t="s">
        <v>7732</v>
      </c>
      <c r="Z825" s="187" t="s">
        <v>7733</v>
      </c>
      <c r="AA825" s="187" t="s">
        <v>7784</v>
      </c>
      <c r="AB825" s="11"/>
    </row>
    <row r="826" spans="1:28" ht="24.75" customHeight="1" x14ac:dyDescent="0.2">
      <c r="A826" s="183" t="s">
        <v>3542</v>
      </c>
      <c r="B826" s="184">
        <v>690612003</v>
      </c>
      <c r="C826" s="185" t="s">
        <v>2833</v>
      </c>
      <c r="D826" s="185" t="s">
        <v>626</v>
      </c>
      <c r="E826" s="185" t="s">
        <v>27</v>
      </c>
      <c r="F826" s="185" t="s">
        <v>627</v>
      </c>
      <c r="G826" s="185" t="s">
        <v>29</v>
      </c>
      <c r="H826" s="185">
        <v>0</v>
      </c>
      <c r="I826" s="185">
        <v>0</v>
      </c>
      <c r="J826" s="185" t="s">
        <v>3543</v>
      </c>
      <c r="K826" s="185" t="s">
        <v>3545</v>
      </c>
      <c r="L826" s="185" t="s">
        <v>623</v>
      </c>
      <c r="M826" s="185">
        <v>0</v>
      </c>
      <c r="N826" s="186" t="s">
        <v>3546</v>
      </c>
      <c r="O826" s="185" t="s">
        <v>3544</v>
      </c>
      <c r="P826" s="187">
        <v>0</v>
      </c>
      <c r="Q826" s="185">
        <v>91001</v>
      </c>
      <c r="R826" s="185" t="s">
        <v>2854</v>
      </c>
      <c r="S826" s="188">
        <v>40190</v>
      </c>
      <c r="T826" s="185">
        <v>7423</v>
      </c>
      <c r="U826" s="185"/>
      <c r="V826" s="191">
        <v>8585520</v>
      </c>
      <c r="W826" s="191">
        <v>11447360</v>
      </c>
      <c r="X826" s="195">
        <v>44347</v>
      </c>
      <c r="Y826" s="188" t="s">
        <v>7732</v>
      </c>
      <c r="Z826" s="187" t="s">
        <v>7733</v>
      </c>
      <c r="AA826" s="187" t="s">
        <v>7880</v>
      </c>
      <c r="AB826" s="11"/>
    </row>
    <row r="827" spans="1:28" ht="24.75" customHeight="1" x14ac:dyDescent="0.2">
      <c r="A827" s="183" t="s">
        <v>3030</v>
      </c>
      <c r="B827" s="184">
        <v>692665007</v>
      </c>
      <c r="C827" s="185" t="s">
        <v>2833</v>
      </c>
      <c r="D827" s="185" t="s">
        <v>626</v>
      </c>
      <c r="E827" s="185" t="s">
        <v>27</v>
      </c>
      <c r="F827" s="185" t="s">
        <v>627</v>
      </c>
      <c r="G827" s="185" t="s">
        <v>29</v>
      </c>
      <c r="H827" s="185">
        <v>0</v>
      </c>
      <c r="I827" s="185">
        <v>0</v>
      </c>
      <c r="J827" s="185" t="s">
        <v>3031</v>
      </c>
      <c r="K827" s="185" t="s">
        <v>6135</v>
      </c>
      <c r="L827" s="185" t="s">
        <v>6107</v>
      </c>
      <c r="M827" s="185" t="s">
        <v>3032</v>
      </c>
      <c r="N827" s="186" t="s">
        <v>6246</v>
      </c>
      <c r="O827" s="185" t="s">
        <v>6247</v>
      </c>
      <c r="P827" s="187">
        <v>0</v>
      </c>
      <c r="Q827" s="185">
        <v>91001</v>
      </c>
      <c r="R827" s="185" t="s">
        <v>2854</v>
      </c>
      <c r="S827" s="188">
        <v>40249</v>
      </c>
      <c r="T827" s="185">
        <v>7425</v>
      </c>
      <c r="U827" s="185"/>
      <c r="V827" s="191">
        <v>3262498</v>
      </c>
      <c r="W827" s="191">
        <v>13144612</v>
      </c>
      <c r="X827" s="195">
        <v>44347</v>
      </c>
      <c r="Y827" s="188" t="s">
        <v>7732</v>
      </c>
      <c r="Z827" s="187" t="s">
        <v>7733</v>
      </c>
      <c r="AA827" s="187" t="s">
        <v>7909</v>
      </c>
      <c r="AB827" s="11"/>
    </row>
    <row r="828" spans="1:28" ht="24.75" customHeight="1" x14ac:dyDescent="0.2">
      <c r="A828" s="183" t="s">
        <v>3588</v>
      </c>
      <c r="B828" s="184">
        <v>692012003</v>
      </c>
      <c r="C828" s="185" t="s">
        <v>2833</v>
      </c>
      <c r="D828" s="185" t="s">
        <v>2850</v>
      </c>
      <c r="E828" s="185" t="s">
        <v>27</v>
      </c>
      <c r="F828" s="185" t="s">
        <v>2851</v>
      </c>
      <c r="G828" s="185" t="s">
        <v>29</v>
      </c>
      <c r="H828" s="185">
        <v>0</v>
      </c>
      <c r="I828" s="185">
        <v>0</v>
      </c>
      <c r="J828" s="185" t="s">
        <v>8645</v>
      </c>
      <c r="K828" s="185" t="s">
        <v>3589</v>
      </c>
      <c r="L828" s="185" t="s">
        <v>6111</v>
      </c>
      <c r="M828" s="185" t="s">
        <v>3590</v>
      </c>
      <c r="N828" s="186" t="s">
        <v>6513</v>
      </c>
      <c r="O828" s="185">
        <v>0</v>
      </c>
      <c r="P828" s="187">
        <v>0</v>
      </c>
      <c r="Q828" s="185">
        <v>91001</v>
      </c>
      <c r="R828" s="185" t="s">
        <v>3024</v>
      </c>
      <c r="S828" s="188">
        <v>40500</v>
      </c>
      <c r="T828" s="185">
        <v>7436</v>
      </c>
      <c r="U828" s="185"/>
      <c r="V828" s="191">
        <v>4893746</v>
      </c>
      <c r="W828" s="191">
        <v>24468730</v>
      </c>
      <c r="X828" s="195">
        <v>44347</v>
      </c>
      <c r="Y828" s="188" t="s">
        <v>7732</v>
      </c>
      <c r="Z828" s="187" t="s">
        <v>7733</v>
      </c>
      <c r="AA828" s="187" t="s">
        <v>7777</v>
      </c>
      <c r="AB828" s="11"/>
    </row>
    <row r="829" spans="1:28" ht="24.75" customHeight="1" x14ac:dyDescent="0.2">
      <c r="A829" s="183" t="s">
        <v>1235</v>
      </c>
      <c r="B829" s="184">
        <v>712341009</v>
      </c>
      <c r="C829" s="185" t="s">
        <v>78</v>
      </c>
      <c r="D829" s="185" t="s">
        <v>1236</v>
      </c>
      <c r="E829" s="185" t="s">
        <v>7467</v>
      </c>
      <c r="F829" s="185" t="s">
        <v>1237</v>
      </c>
      <c r="G829" s="185" t="s">
        <v>1239</v>
      </c>
      <c r="H829" s="185" t="s">
        <v>1238</v>
      </c>
      <c r="I829" s="185" t="s">
        <v>1240</v>
      </c>
      <c r="J829" s="185" t="s">
        <v>1241</v>
      </c>
      <c r="K829" s="185" t="s">
        <v>1242</v>
      </c>
      <c r="L829" s="185" t="s">
        <v>49</v>
      </c>
      <c r="M829" s="185" t="s">
        <v>1242</v>
      </c>
      <c r="N829" s="186" t="s">
        <v>1243</v>
      </c>
      <c r="O829" s="185" t="s">
        <v>1244</v>
      </c>
      <c r="P829" s="187">
        <v>0</v>
      </c>
      <c r="Q829" s="185">
        <v>93401</v>
      </c>
      <c r="R829" s="185" t="s">
        <v>7456</v>
      </c>
      <c r="S829" s="188">
        <v>40745</v>
      </c>
      <c r="T829" s="185">
        <v>7446</v>
      </c>
      <c r="U829" s="185"/>
      <c r="V829" s="191">
        <v>19239840</v>
      </c>
      <c r="W829" s="191">
        <v>95557872</v>
      </c>
      <c r="X829" s="195">
        <v>44347</v>
      </c>
      <c r="Y829" s="188" t="s">
        <v>7732</v>
      </c>
      <c r="Z829" s="187" t="s">
        <v>7733</v>
      </c>
      <c r="AA829" s="187" t="s">
        <v>7814</v>
      </c>
      <c r="AB829" s="11"/>
    </row>
    <row r="830" spans="1:28" ht="24.75" customHeight="1" x14ac:dyDescent="0.2">
      <c r="A830" s="183" t="s">
        <v>3580</v>
      </c>
      <c r="B830" s="184">
        <v>692313003</v>
      </c>
      <c r="C830" s="185" t="s">
        <v>2833</v>
      </c>
      <c r="D830" s="185" t="s">
        <v>2850</v>
      </c>
      <c r="E830" s="185" t="s">
        <v>27</v>
      </c>
      <c r="F830" s="185" t="s">
        <v>2851</v>
      </c>
      <c r="G830" s="185" t="s">
        <v>29</v>
      </c>
      <c r="H830" s="185">
        <v>0</v>
      </c>
      <c r="I830" s="185">
        <v>0</v>
      </c>
      <c r="J830" s="185" t="s">
        <v>6351</v>
      </c>
      <c r="K830" s="185" t="s">
        <v>3581</v>
      </c>
      <c r="L830" s="185" t="s">
        <v>6105</v>
      </c>
      <c r="M830" s="185" t="s">
        <v>3582</v>
      </c>
      <c r="N830" s="186" t="s">
        <v>6352</v>
      </c>
      <c r="O830" s="185" t="s">
        <v>6353</v>
      </c>
      <c r="P830" s="187">
        <v>0</v>
      </c>
      <c r="Q830" s="185">
        <v>91001</v>
      </c>
      <c r="R830" s="185" t="s">
        <v>2854</v>
      </c>
      <c r="S830" s="188">
        <v>40683</v>
      </c>
      <c r="T830" s="185">
        <v>7450</v>
      </c>
      <c r="U830" s="185"/>
      <c r="V830" s="191">
        <v>22643843</v>
      </c>
      <c r="W830" s="191">
        <v>97388133</v>
      </c>
      <c r="X830" s="195">
        <v>44347</v>
      </c>
      <c r="Y830" s="188" t="s">
        <v>7732</v>
      </c>
      <c r="Z830" s="187" t="s">
        <v>7733</v>
      </c>
      <c r="AA830" s="187" t="s">
        <v>7943</v>
      </c>
      <c r="AB830" s="11"/>
    </row>
    <row r="831" spans="1:28" ht="24.75" customHeight="1" x14ac:dyDescent="0.2">
      <c r="A831" s="183" t="s">
        <v>3921</v>
      </c>
      <c r="B831" s="184">
        <v>691408000</v>
      </c>
      <c r="C831" s="185"/>
      <c r="D831" s="185" t="s">
        <v>8654</v>
      </c>
      <c r="E831" s="185" t="s">
        <v>27</v>
      </c>
      <c r="F831" s="185" t="s">
        <v>2851</v>
      </c>
      <c r="G831" s="185" t="s">
        <v>29</v>
      </c>
      <c r="H831" s="185">
        <v>0</v>
      </c>
      <c r="I831" s="185">
        <v>0</v>
      </c>
      <c r="J831" s="185" t="s">
        <v>3922</v>
      </c>
      <c r="K831" s="185" t="s">
        <v>6146</v>
      </c>
      <c r="L831" s="185" t="s">
        <v>6107</v>
      </c>
      <c r="M831" s="185" t="s">
        <v>3924</v>
      </c>
      <c r="N831" s="186" t="s">
        <v>6244</v>
      </c>
      <c r="O831" s="185" t="s">
        <v>3923</v>
      </c>
      <c r="P831" s="187">
        <v>0</v>
      </c>
      <c r="Q831" s="185">
        <v>91001</v>
      </c>
      <c r="R831" s="185" t="s">
        <v>2854</v>
      </c>
      <c r="S831" s="188">
        <v>40764</v>
      </c>
      <c r="T831" s="185">
        <v>7451</v>
      </c>
      <c r="U831" s="185"/>
      <c r="V831" s="191">
        <v>4893746</v>
      </c>
      <c r="W831" s="191">
        <v>19716914</v>
      </c>
      <c r="X831" s="195">
        <v>44347</v>
      </c>
      <c r="Y831" s="188" t="s">
        <v>7732</v>
      </c>
      <c r="Z831" s="187" t="s">
        <v>7733</v>
      </c>
      <c r="AA831" s="187" t="s">
        <v>7940</v>
      </c>
      <c r="AB831" s="11"/>
    </row>
    <row r="832" spans="1:28" ht="24.75" customHeight="1" x14ac:dyDescent="0.2">
      <c r="A832" s="183" t="s">
        <v>5352</v>
      </c>
      <c r="B832" s="184">
        <v>650401387</v>
      </c>
      <c r="C832" s="185" t="s">
        <v>5301</v>
      </c>
      <c r="D832" s="185" t="s">
        <v>5353</v>
      </c>
      <c r="E832" s="185" t="s">
        <v>7494</v>
      </c>
      <c r="F832" s="185" t="s">
        <v>5313</v>
      </c>
      <c r="G832" s="185" t="s">
        <v>7495</v>
      </c>
      <c r="H832" s="185" t="s">
        <v>5314</v>
      </c>
      <c r="I832" s="185" t="s">
        <v>7496</v>
      </c>
      <c r="J832" s="185" t="s">
        <v>7498</v>
      </c>
      <c r="K832" s="185" t="s">
        <v>5354</v>
      </c>
      <c r="L832" s="185" t="s">
        <v>49</v>
      </c>
      <c r="M832" s="185" t="s">
        <v>5356</v>
      </c>
      <c r="N832" s="186" t="s">
        <v>5355</v>
      </c>
      <c r="O832" s="185">
        <v>0</v>
      </c>
      <c r="P832" s="187">
        <v>0</v>
      </c>
      <c r="Q832" s="185" t="s">
        <v>1209</v>
      </c>
      <c r="R832" s="185" t="s">
        <v>7497</v>
      </c>
      <c r="S832" s="188">
        <v>40793</v>
      </c>
      <c r="T832" s="185">
        <v>7452</v>
      </c>
      <c r="U832" s="185"/>
      <c r="V832" s="191">
        <v>18616665</v>
      </c>
      <c r="W832" s="191">
        <v>85315901</v>
      </c>
      <c r="X832" s="195">
        <v>44347</v>
      </c>
      <c r="Y832" s="188" t="s">
        <v>7732</v>
      </c>
      <c r="Z832" s="187" t="s">
        <v>7733</v>
      </c>
      <c r="AA832" s="187" t="s">
        <v>7869</v>
      </c>
      <c r="AB832" s="11"/>
    </row>
    <row r="833" spans="1:28" ht="24.75" customHeight="1" x14ac:dyDescent="0.2">
      <c r="A833" s="183" t="s">
        <v>3608</v>
      </c>
      <c r="B833" s="184" t="s">
        <v>7696</v>
      </c>
      <c r="C833" s="185" t="s">
        <v>2833</v>
      </c>
      <c r="D833" s="185" t="s">
        <v>2850</v>
      </c>
      <c r="E833" s="185" t="s">
        <v>27</v>
      </c>
      <c r="F833" s="185" t="s">
        <v>2851</v>
      </c>
      <c r="G833" s="185" t="s">
        <v>29</v>
      </c>
      <c r="H833" s="185">
        <v>0</v>
      </c>
      <c r="I833" s="185">
        <v>0</v>
      </c>
      <c r="J833" s="185" t="s">
        <v>3609</v>
      </c>
      <c r="K833" s="185" t="s">
        <v>3610</v>
      </c>
      <c r="L833" s="185" t="s">
        <v>49</v>
      </c>
      <c r="M833" s="185" t="s">
        <v>2390</v>
      </c>
      <c r="N833" s="186" t="s">
        <v>3611</v>
      </c>
      <c r="O833" s="185">
        <v>0</v>
      </c>
      <c r="P833" s="187">
        <v>0</v>
      </c>
      <c r="Q833" s="185">
        <v>91001</v>
      </c>
      <c r="R833" s="185" t="s">
        <v>3612</v>
      </c>
      <c r="S833" s="188">
        <v>40875</v>
      </c>
      <c r="T833" s="185">
        <v>7458</v>
      </c>
      <c r="U833" s="185" t="s">
        <v>8524</v>
      </c>
      <c r="V833" s="191">
        <v>5008220</v>
      </c>
      <c r="W833" s="191">
        <v>25041100</v>
      </c>
      <c r="X833" s="195">
        <v>44347</v>
      </c>
      <c r="Y833" s="188" t="s">
        <v>7732</v>
      </c>
      <c r="Z833" s="187" t="s">
        <v>7733</v>
      </c>
      <c r="AA833" s="187" t="s">
        <v>7778</v>
      </c>
      <c r="AB833" s="11"/>
    </row>
    <row r="834" spans="1:28" ht="24.75" customHeight="1" x14ac:dyDescent="0.2">
      <c r="A834" s="183" t="s">
        <v>6397</v>
      </c>
      <c r="B834" s="184">
        <v>650447174</v>
      </c>
      <c r="C834" s="185" t="s">
        <v>52</v>
      </c>
      <c r="D834" s="185" t="s">
        <v>558</v>
      </c>
      <c r="E834" s="185" t="s">
        <v>7489</v>
      </c>
      <c r="F834" s="185" t="s">
        <v>559</v>
      </c>
      <c r="G834" s="185" t="s">
        <v>7490</v>
      </c>
      <c r="H834" s="185" t="s">
        <v>560</v>
      </c>
      <c r="I834" s="185" t="s">
        <v>6611</v>
      </c>
      <c r="J834" s="185" t="s">
        <v>561</v>
      </c>
      <c r="K834" s="185" t="s">
        <v>6398</v>
      </c>
      <c r="L834" s="185" t="s">
        <v>6106</v>
      </c>
      <c r="M834" s="185" t="s">
        <v>562</v>
      </c>
      <c r="N834" s="186" t="s">
        <v>6399</v>
      </c>
      <c r="O834" s="185" t="s">
        <v>7491</v>
      </c>
      <c r="P834" s="187">
        <v>0</v>
      </c>
      <c r="Q834" s="185" t="s">
        <v>414</v>
      </c>
      <c r="R834" s="185" t="s">
        <v>7507</v>
      </c>
      <c r="S834" s="188">
        <v>40882</v>
      </c>
      <c r="T834" s="185">
        <v>7459</v>
      </c>
      <c r="U834" s="185" t="s">
        <v>8524</v>
      </c>
      <c r="V834" s="191">
        <v>15838526</v>
      </c>
      <c r="W834" s="191">
        <v>15838526</v>
      </c>
      <c r="X834" s="195">
        <v>44347</v>
      </c>
      <c r="Y834" s="188" t="s">
        <v>7732</v>
      </c>
      <c r="Z834" s="187" t="s">
        <v>7733</v>
      </c>
      <c r="AA834" s="187" t="s">
        <v>7807</v>
      </c>
      <c r="AB834" s="11"/>
    </row>
    <row r="835" spans="1:28" ht="24.75" customHeight="1" x14ac:dyDescent="0.2">
      <c r="A835" s="183" t="s">
        <v>6397</v>
      </c>
      <c r="B835" s="184">
        <v>650447174</v>
      </c>
      <c r="C835" s="185" t="s">
        <v>52</v>
      </c>
      <c r="D835" s="185" t="s">
        <v>558</v>
      </c>
      <c r="E835" s="185" t="s">
        <v>7489</v>
      </c>
      <c r="F835" s="185" t="s">
        <v>559</v>
      </c>
      <c r="G835" s="185" t="s">
        <v>7490</v>
      </c>
      <c r="H835" s="185" t="s">
        <v>560</v>
      </c>
      <c r="I835" s="185" t="s">
        <v>6611</v>
      </c>
      <c r="J835" s="185" t="s">
        <v>561</v>
      </c>
      <c r="K835" s="185" t="s">
        <v>6398</v>
      </c>
      <c r="L835" s="185" t="s">
        <v>6106</v>
      </c>
      <c r="M835" s="185" t="s">
        <v>562</v>
      </c>
      <c r="N835" s="186" t="s">
        <v>6399</v>
      </c>
      <c r="O835" s="185" t="s">
        <v>7491</v>
      </c>
      <c r="P835" s="187">
        <v>0</v>
      </c>
      <c r="Q835" s="185" t="s">
        <v>414</v>
      </c>
      <c r="R835" s="185" t="s">
        <v>7507</v>
      </c>
      <c r="S835" s="188">
        <v>40882</v>
      </c>
      <c r="T835" s="185">
        <v>7459</v>
      </c>
      <c r="U835" s="185" t="s">
        <v>8524</v>
      </c>
      <c r="V835" s="191">
        <v>10418374</v>
      </c>
      <c r="W835" s="191">
        <v>44963507</v>
      </c>
      <c r="X835" s="195">
        <v>44347</v>
      </c>
      <c r="Y835" s="188" t="s">
        <v>7732</v>
      </c>
      <c r="Z835" s="187" t="s">
        <v>7733</v>
      </c>
      <c r="AA835" s="187" t="s">
        <v>7759</v>
      </c>
      <c r="AB835" s="11"/>
    </row>
    <row r="836" spans="1:28" ht="24.75" customHeight="1" x14ac:dyDescent="0.2">
      <c r="A836" s="183" t="s">
        <v>4092</v>
      </c>
      <c r="B836" s="184">
        <v>690504006</v>
      </c>
      <c r="C836" s="185" t="s">
        <v>2833</v>
      </c>
      <c r="D836" s="185" t="s">
        <v>2850</v>
      </c>
      <c r="E836" s="185" t="s">
        <v>27</v>
      </c>
      <c r="F836" s="185" t="s">
        <v>2851</v>
      </c>
      <c r="G836" s="185" t="s">
        <v>29</v>
      </c>
      <c r="H836" s="185">
        <v>0</v>
      </c>
      <c r="I836" s="185">
        <v>0</v>
      </c>
      <c r="J836" s="185" t="s">
        <v>4093</v>
      </c>
      <c r="K836" s="185" t="s">
        <v>4094</v>
      </c>
      <c r="L836" s="185" t="s">
        <v>623</v>
      </c>
      <c r="M836" s="185" t="s">
        <v>4096</v>
      </c>
      <c r="N836" s="186" t="s">
        <v>4095</v>
      </c>
      <c r="O836" s="185">
        <v>0</v>
      </c>
      <c r="P836" s="187">
        <v>0</v>
      </c>
      <c r="Q836" s="185">
        <v>91001</v>
      </c>
      <c r="R836" s="185" t="s">
        <v>2854</v>
      </c>
      <c r="S836" s="188">
        <v>40884</v>
      </c>
      <c r="T836" s="185">
        <v>7460</v>
      </c>
      <c r="U836" s="185" t="s">
        <v>8524</v>
      </c>
      <c r="V836" s="191">
        <v>3577300</v>
      </c>
      <c r="W836" s="191">
        <v>14412950</v>
      </c>
      <c r="X836" s="195">
        <v>44347</v>
      </c>
      <c r="Y836" s="188" t="s">
        <v>7732</v>
      </c>
      <c r="Z836" s="187" t="s">
        <v>7733</v>
      </c>
      <c r="AA836" s="187" t="s">
        <v>7944</v>
      </c>
      <c r="AB836" s="11"/>
    </row>
    <row r="837" spans="1:28" ht="24.75" customHeight="1" x14ac:dyDescent="0.2">
      <c r="A837" s="183" t="s">
        <v>7652</v>
      </c>
      <c r="B837" s="184">
        <v>650213203</v>
      </c>
      <c r="C837" s="185" t="s">
        <v>78</v>
      </c>
      <c r="D837" s="185" t="s">
        <v>629</v>
      </c>
      <c r="E837" s="185" t="s">
        <v>5596</v>
      </c>
      <c r="F837" s="185" t="s">
        <v>630</v>
      </c>
      <c r="G837" s="185" t="s">
        <v>5597</v>
      </c>
      <c r="H837" s="185" t="s">
        <v>5598</v>
      </c>
      <c r="I837" s="185" t="s">
        <v>5599</v>
      </c>
      <c r="J837" s="185" t="s">
        <v>5600</v>
      </c>
      <c r="K837" s="185" t="s">
        <v>5601</v>
      </c>
      <c r="L837" s="185" t="s">
        <v>6110</v>
      </c>
      <c r="M837" s="185" t="s">
        <v>631</v>
      </c>
      <c r="N837" s="186">
        <v>0</v>
      </c>
      <c r="O837" s="185">
        <v>0</v>
      </c>
      <c r="P837" s="187">
        <v>0</v>
      </c>
      <c r="Q837" s="185" t="s">
        <v>414</v>
      </c>
      <c r="R837" s="185" t="s">
        <v>6878</v>
      </c>
      <c r="S837" s="188">
        <v>43174</v>
      </c>
      <c r="T837" s="185">
        <v>7462</v>
      </c>
      <c r="U837" s="185"/>
      <c r="V837" s="191">
        <v>18743328</v>
      </c>
      <c r="W837" s="191">
        <v>172790984</v>
      </c>
      <c r="X837" s="195">
        <v>44347</v>
      </c>
      <c r="Y837" s="188" t="s">
        <v>7732</v>
      </c>
      <c r="Z837" s="187" t="s">
        <v>7733</v>
      </c>
      <c r="AA837" s="187" t="s">
        <v>7767</v>
      </c>
      <c r="AB837" s="11"/>
    </row>
    <row r="838" spans="1:28" ht="24.75" customHeight="1" x14ac:dyDescent="0.2">
      <c r="A838" s="183" t="s">
        <v>7652</v>
      </c>
      <c r="B838" s="184">
        <v>650213203</v>
      </c>
      <c r="C838" s="185" t="s">
        <v>78</v>
      </c>
      <c r="D838" s="185" t="s">
        <v>629</v>
      </c>
      <c r="E838" s="185" t="s">
        <v>5596</v>
      </c>
      <c r="F838" s="185" t="s">
        <v>630</v>
      </c>
      <c r="G838" s="185" t="s">
        <v>5597</v>
      </c>
      <c r="H838" s="185" t="s">
        <v>5598</v>
      </c>
      <c r="I838" s="185" t="s">
        <v>5599</v>
      </c>
      <c r="J838" s="185" t="s">
        <v>5600</v>
      </c>
      <c r="K838" s="185" t="s">
        <v>5601</v>
      </c>
      <c r="L838" s="185" t="s">
        <v>6110</v>
      </c>
      <c r="M838" s="185" t="s">
        <v>631</v>
      </c>
      <c r="N838" s="186">
        <v>0</v>
      </c>
      <c r="O838" s="185">
        <v>0</v>
      </c>
      <c r="P838" s="187">
        <v>0</v>
      </c>
      <c r="Q838" s="185" t="s">
        <v>414</v>
      </c>
      <c r="R838" s="185" t="s">
        <v>6878</v>
      </c>
      <c r="S838" s="188">
        <v>43174</v>
      </c>
      <c r="T838" s="185">
        <v>7462</v>
      </c>
      <c r="U838" s="185"/>
      <c r="V838" s="191">
        <v>14136665</v>
      </c>
      <c r="W838" s="191">
        <v>55594111</v>
      </c>
      <c r="X838" s="195">
        <v>44347</v>
      </c>
      <c r="Y838" s="188" t="s">
        <v>7732</v>
      </c>
      <c r="Z838" s="187" t="s">
        <v>7733</v>
      </c>
      <c r="AA838" s="187" t="s">
        <v>7846</v>
      </c>
      <c r="AB838" s="11"/>
    </row>
    <row r="839" spans="1:28" ht="24.75" customHeight="1" x14ac:dyDescent="0.2">
      <c r="A839" s="183" t="s">
        <v>7652</v>
      </c>
      <c r="B839" s="184">
        <v>650213203</v>
      </c>
      <c r="C839" s="185" t="s">
        <v>78</v>
      </c>
      <c r="D839" s="185" t="s">
        <v>629</v>
      </c>
      <c r="E839" s="185" t="s">
        <v>5596</v>
      </c>
      <c r="F839" s="185" t="s">
        <v>630</v>
      </c>
      <c r="G839" s="185" t="s">
        <v>5597</v>
      </c>
      <c r="H839" s="185" t="s">
        <v>5598</v>
      </c>
      <c r="I839" s="185" t="s">
        <v>5599</v>
      </c>
      <c r="J839" s="185" t="s">
        <v>5600</v>
      </c>
      <c r="K839" s="185" t="s">
        <v>5601</v>
      </c>
      <c r="L839" s="185" t="s">
        <v>6110</v>
      </c>
      <c r="M839" s="185" t="s">
        <v>631</v>
      </c>
      <c r="N839" s="186">
        <v>0</v>
      </c>
      <c r="O839" s="185">
        <v>0</v>
      </c>
      <c r="P839" s="187">
        <v>0</v>
      </c>
      <c r="Q839" s="185" t="s">
        <v>414</v>
      </c>
      <c r="R839" s="185" t="s">
        <v>6878</v>
      </c>
      <c r="S839" s="188">
        <v>43174</v>
      </c>
      <c r="T839" s="185">
        <v>7462</v>
      </c>
      <c r="U839" s="185"/>
      <c r="V839" s="191">
        <v>76437238</v>
      </c>
      <c r="W839" s="191">
        <v>262966028</v>
      </c>
      <c r="X839" s="195">
        <v>44347</v>
      </c>
      <c r="Y839" s="188" t="s">
        <v>7732</v>
      </c>
      <c r="Z839" s="187" t="s">
        <v>7733</v>
      </c>
      <c r="AA839" s="187" t="s">
        <v>7752</v>
      </c>
      <c r="AB839" s="11"/>
    </row>
    <row r="840" spans="1:28" ht="24.75" customHeight="1" x14ac:dyDescent="0.2">
      <c r="A840" s="183" t="s">
        <v>1198</v>
      </c>
      <c r="B840" s="184">
        <v>714555006</v>
      </c>
      <c r="C840" s="185" t="s">
        <v>78</v>
      </c>
      <c r="D840" s="185" t="s">
        <v>1199</v>
      </c>
      <c r="E840" s="185" t="s">
        <v>7277</v>
      </c>
      <c r="F840" s="185" t="s">
        <v>1200</v>
      </c>
      <c r="G840" s="185" t="s">
        <v>7278</v>
      </c>
      <c r="H840" s="185" t="s">
        <v>7279</v>
      </c>
      <c r="I840" s="185" t="s">
        <v>7288</v>
      </c>
      <c r="J840" s="185" t="s">
        <v>7289</v>
      </c>
      <c r="K840" s="185" t="s">
        <v>1201</v>
      </c>
      <c r="L840" s="185" t="s">
        <v>49</v>
      </c>
      <c r="M840" s="185" t="s">
        <v>1202</v>
      </c>
      <c r="N840" s="186">
        <v>3604100</v>
      </c>
      <c r="O840" s="185" t="s">
        <v>7280</v>
      </c>
      <c r="P840" s="187">
        <v>0</v>
      </c>
      <c r="Q840" s="185">
        <v>93401</v>
      </c>
      <c r="R840" s="185" t="s">
        <v>7281</v>
      </c>
      <c r="S840" s="188">
        <v>41012</v>
      </c>
      <c r="T840" s="185">
        <v>7463</v>
      </c>
      <c r="U840" s="185"/>
      <c r="V840" s="191">
        <v>11968583</v>
      </c>
      <c r="W840" s="191">
        <v>53521051</v>
      </c>
      <c r="X840" s="195">
        <v>44347</v>
      </c>
      <c r="Y840" s="188" t="s">
        <v>7732</v>
      </c>
      <c r="Z840" s="187" t="s">
        <v>7733</v>
      </c>
      <c r="AA840" s="187" t="s">
        <v>7801</v>
      </c>
      <c r="AB840" s="11"/>
    </row>
    <row r="841" spans="1:28" ht="24.75" customHeight="1" x14ac:dyDescent="0.2">
      <c r="A841" s="183" t="s">
        <v>1788</v>
      </c>
      <c r="B841" s="184">
        <v>650587340</v>
      </c>
      <c r="C841" s="185" t="s">
        <v>1555</v>
      </c>
      <c r="D841" s="185" t="s">
        <v>1789</v>
      </c>
      <c r="E841" s="185" t="s">
        <v>7560</v>
      </c>
      <c r="F841" s="185" t="s">
        <v>1790</v>
      </c>
      <c r="G841" s="185" t="s">
        <v>7561</v>
      </c>
      <c r="H841" s="185" t="s">
        <v>1791</v>
      </c>
      <c r="I841" s="185" t="s">
        <v>7562</v>
      </c>
      <c r="J841" s="185" t="s">
        <v>1792</v>
      </c>
      <c r="K841" s="185" t="s">
        <v>8042</v>
      </c>
      <c r="L841" s="185" t="s">
        <v>50</v>
      </c>
      <c r="M841" s="185" t="s">
        <v>1420</v>
      </c>
      <c r="N841" s="186">
        <v>0</v>
      </c>
      <c r="O841" s="185" t="s">
        <v>1793</v>
      </c>
      <c r="P841" s="187">
        <v>0</v>
      </c>
      <c r="Q841" s="185">
        <v>93401</v>
      </c>
      <c r="R841" s="185" t="s">
        <v>7551</v>
      </c>
      <c r="S841" s="188">
        <v>41340</v>
      </c>
      <c r="T841" s="185">
        <v>7473</v>
      </c>
      <c r="U841" s="185"/>
      <c r="V841" s="191">
        <v>8414223</v>
      </c>
      <c r="W841" s="191">
        <v>41660665</v>
      </c>
      <c r="X841" s="195">
        <v>44347</v>
      </c>
      <c r="Y841" s="188" t="s">
        <v>7732</v>
      </c>
      <c r="Z841" s="187" t="s">
        <v>7733</v>
      </c>
      <c r="AA841" s="187" t="s">
        <v>7865</v>
      </c>
      <c r="AB841" s="11"/>
    </row>
    <row r="842" spans="1:28" ht="24.75" customHeight="1" x14ac:dyDescent="0.2">
      <c r="A842" s="183" t="s">
        <v>1788</v>
      </c>
      <c r="B842" s="184">
        <v>650587340</v>
      </c>
      <c r="C842" s="185" t="s">
        <v>1555</v>
      </c>
      <c r="D842" s="185" t="s">
        <v>1789</v>
      </c>
      <c r="E842" s="185" t="s">
        <v>7560</v>
      </c>
      <c r="F842" s="185" t="s">
        <v>1790</v>
      </c>
      <c r="G842" s="185" t="s">
        <v>7561</v>
      </c>
      <c r="H842" s="185" t="s">
        <v>1791</v>
      </c>
      <c r="I842" s="185" t="s">
        <v>7562</v>
      </c>
      <c r="J842" s="185" t="s">
        <v>1792</v>
      </c>
      <c r="K842" s="185" t="s">
        <v>8042</v>
      </c>
      <c r="L842" s="185" t="s">
        <v>50</v>
      </c>
      <c r="M842" s="185" t="s">
        <v>1420</v>
      </c>
      <c r="N842" s="186">
        <v>0</v>
      </c>
      <c r="O842" s="185" t="s">
        <v>1793</v>
      </c>
      <c r="P842" s="187">
        <v>0</v>
      </c>
      <c r="Q842" s="185">
        <v>93401</v>
      </c>
      <c r="R842" s="185" t="s">
        <v>7551</v>
      </c>
      <c r="S842" s="188">
        <v>41340</v>
      </c>
      <c r="T842" s="185">
        <v>7473</v>
      </c>
      <c r="U842" s="185"/>
      <c r="V842" s="191">
        <v>13057163</v>
      </c>
      <c r="W842" s="191">
        <v>63640311</v>
      </c>
      <c r="X842" s="195">
        <v>44347</v>
      </c>
      <c r="Y842" s="188" t="s">
        <v>7732</v>
      </c>
      <c r="Z842" s="187" t="s">
        <v>7733</v>
      </c>
      <c r="AA842" s="187" t="s">
        <v>7760</v>
      </c>
      <c r="AB842" s="11"/>
    </row>
    <row r="843" spans="1:28" ht="24.75" customHeight="1" x14ac:dyDescent="0.2">
      <c r="A843" s="183" t="s">
        <v>1788</v>
      </c>
      <c r="B843" s="184">
        <v>650587340</v>
      </c>
      <c r="C843" s="185" t="s">
        <v>1555</v>
      </c>
      <c r="D843" s="185" t="s">
        <v>1789</v>
      </c>
      <c r="E843" s="185" t="s">
        <v>7560</v>
      </c>
      <c r="F843" s="185" t="s">
        <v>1790</v>
      </c>
      <c r="G843" s="185" t="s">
        <v>7561</v>
      </c>
      <c r="H843" s="185" t="s">
        <v>1791</v>
      </c>
      <c r="I843" s="185" t="s">
        <v>7562</v>
      </c>
      <c r="J843" s="185" t="s">
        <v>1792</v>
      </c>
      <c r="K843" s="185" t="s">
        <v>8042</v>
      </c>
      <c r="L843" s="185" t="s">
        <v>50</v>
      </c>
      <c r="M843" s="185" t="s">
        <v>1420</v>
      </c>
      <c r="N843" s="186">
        <v>0</v>
      </c>
      <c r="O843" s="185" t="s">
        <v>1793</v>
      </c>
      <c r="P843" s="187">
        <v>0</v>
      </c>
      <c r="Q843" s="185">
        <v>93401</v>
      </c>
      <c r="R843" s="185" t="s">
        <v>7551</v>
      </c>
      <c r="S843" s="188">
        <v>41340</v>
      </c>
      <c r="T843" s="185">
        <v>7473</v>
      </c>
      <c r="U843" s="185"/>
      <c r="V843" s="191">
        <v>0</v>
      </c>
      <c r="W843" s="191">
        <v>13818839</v>
      </c>
      <c r="X843" s="195">
        <v>44347</v>
      </c>
      <c r="Y843" s="188" t="s">
        <v>7732</v>
      </c>
      <c r="Z843" s="187" t="s">
        <v>7733</v>
      </c>
      <c r="AA843" s="187" t="s">
        <v>227</v>
      </c>
      <c r="AB843" s="11"/>
    </row>
    <row r="844" spans="1:28" ht="24.75" customHeight="1" x14ac:dyDescent="0.2">
      <c r="A844" s="183" t="s">
        <v>1788</v>
      </c>
      <c r="B844" s="184">
        <v>650587340</v>
      </c>
      <c r="C844" s="185" t="s">
        <v>1555</v>
      </c>
      <c r="D844" s="185" t="s">
        <v>1789</v>
      </c>
      <c r="E844" s="185" t="s">
        <v>7560</v>
      </c>
      <c r="F844" s="185" t="s">
        <v>1790</v>
      </c>
      <c r="G844" s="185" t="s">
        <v>7561</v>
      </c>
      <c r="H844" s="185" t="s">
        <v>1791</v>
      </c>
      <c r="I844" s="185" t="s">
        <v>7562</v>
      </c>
      <c r="J844" s="185" t="s">
        <v>1792</v>
      </c>
      <c r="K844" s="185" t="s">
        <v>8042</v>
      </c>
      <c r="L844" s="185" t="s">
        <v>50</v>
      </c>
      <c r="M844" s="185" t="s">
        <v>1420</v>
      </c>
      <c r="N844" s="186">
        <v>0</v>
      </c>
      <c r="O844" s="185" t="s">
        <v>1793</v>
      </c>
      <c r="P844" s="187">
        <v>0</v>
      </c>
      <c r="Q844" s="185">
        <v>93401</v>
      </c>
      <c r="R844" s="185" t="s">
        <v>7551</v>
      </c>
      <c r="S844" s="188">
        <v>41340</v>
      </c>
      <c r="T844" s="185">
        <v>7473</v>
      </c>
      <c r="U844" s="185"/>
      <c r="V844" s="191">
        <v>21548621</v>
      </c>
      <c r="W844" s="191">
        <v>97687077</v>
      </c>
      <c r="X844" s="195">
        <v>44347</v>
      </c>
      <c r="Y844" s="188" t="s">
        <v>7732</v>
      </c>
      <c r="Z844" s="187" t="s">
        <v>7733</v>
      </c>
      <c r="AA844" s="187" t="s">
        <v>7753</v>
      </c>
      <c r="AB844" s="11"/>
    </row>
    <row r="845" spans="1:28" ht="24.75" customHeight="1" x14ac:dyDescent="0.2">
      <c r="A845" s="183" t="s">
        <v>1788</v>
      </c>
      <c r="B845" s="184">
        <v>650587340</v>
      </c>
      <c r="C845" s="185" t="s">
        <v>1555</v>
      </c>
      <c r="D845" s="185" t="s">
        <v>1789</v>
      </c>
      <c r="E845" s="185" t="s">
        <v>7560</v>
      </c>
      <c r="F845" s="185" t="s">
        <v>1790</v>
      </c>
      <c r="G845" s="185" t="s">
        <v>7561</v>
      </c>
      <c r="H845" s="185" t="s">
        <v>1791</v>
      </c>
      <c r="I845" s="185" t="s">
        <v>7562</v>
      </c>
      <c r="J845" s="185" t="s">
        <v>1792</v>
      </c>
      <c r="K845" s="185" t="s">
        <v>8042</v>
      </c>
      <c r="L845" s="185" t="s">
        <v>50</v>
      </c>
      <c r="M845" s="185" t="s">
        <v>1420</v>
      </c>
      <c r="N845" s="186">
        <v>0</v>
      </c>
      <c r="O845" s="185" t="s">
        <v>1793</v>
      </c>
      <c r="P845" s="187">
        <v>0</v>
      </c>
      <c r="Q845" s="185">
        <v>93401</v>
      </c>
      <c r="R845" s="185" t="s">
        <v>7551</v>
      </c>
      <c r="S845" s="188">
        <v>41340</v>
      </c>
      <c r="T845" s="185">
        <v>7473</v>
      </c>
      <c r="U845" s="185"/>
      <c r="V845" s="191">
        <v>0</v>
      </c>
      <c r="W845" s="191">
        <v>9421936</v>
      </c>
      <c r="X845" s="195">
        <v>44347</v>
      </c>
      <c r="Y845" s="188" t="s">
        <v>7732</v>
      </c>
      <c r="Z845" s="187" t="s">
        <v>7733</v>
      </c>
      <c r="AA845" s="187" t="s">
        <v>7945</v>
      </c>
      <c r="AB845" s="11"/>
    </row>
    <row r="846" spans="1:28" ht="24.75" customHeight="1" x14ac:dyDescent="0.2">
      <c r="A846" s="183" t="s">
        <v>1788</v>
      </c>
      <c r="B846" s="184">
        <v>650587340</v>
      </c>
      <c r="C846" s="185" t="s">
        <v>1555</v>
      </c>
      <c r="D846" s="185" t="s">
        <v>1789</v>
      </c>
      <c r="E846" s="185" t="s">
        <v>7560</v>
      </c>
      <c r="F846" s="185" t="s">
        <v>1790</v>
      </c>
      <c r="G846" s="185" t="s">
        <v>7561</v>
      </c>
      <c r="H846" s="185" t="s">
        <v>1791</v>
      </c>
      <c r="I846" s="185" t="s">
        <v>7562</v>
      </c>
      <c r="J846" s="185" t="s">
        <v>1792</v>
      </c>
      <c r="K846" s="185" t="s">
        <v>8042</v>
      </c>
      <c r="L846" s="185" t="s">
        <v>50</v>
      </c>
      <c r="M846" s="185" t="s">
        <v>1420</v>
      </c>
      <c r="N846" s="186">
        <v>0</v>
      </c>
      <c r="O846" s="185" t="s">
        <v>1793</v>
      </c>
      <c r="P846" s="187">
        <v>0</v>
      </c>
      <c r="Q846" s="185">
        <v>93401</v>
      </c>
      <c r="R846" s="185" t="s">
        <v>7551</v>
      </c>
      <c r="S846" s="188">
        <v>41340</v>
      </c>
      <c r="T846" s="185">
        <v>7473</v>
      </c>
      <c r="U846" s="185"/>
      <c r="V846" s="191">
        <v>16998398</v>
      </c>
      <c r="W846" s="191">
        <v>83712541</v>
      </c>
      <c r="X846" s="195">
        <v>44347</v>
      </c>
      <c r="Y846" s="188" t="s">
        <v>7732</v>
      </c>
      <c r="Z846" s="187" t="s">
        <v>7733</v>
      </c>
      <c r="AA846" s="187" t="s">
        <v>7745</v>
      </c>
      <c r="AB846" s="11"/>
    </row>
    <row r="847" spans="1:28" ht="24.75" customHeight="1" x14ac:dyDescent="0.2">
      <c r="A847" s="183" t="s">
        <v>1788</v>
      </c>
      <c r="B847" s="184">
        <v>650587340</v>
      </c>
      <c r="C847" s="185" t="s">
        <v>1555</v>
      </c>
      <c r="D847" s="185" t="s">
        <v>1789</v>
      </c>
      <c r="E847" s="185" t="s">
        <v>7560</v>
      </c>
      <c r="F847" s="185" t="s">
        <v>1790</v>
      </c>
      <c r="G847" s="185" t="s">
        <v>7561</v>
      </c>
      <c r="H847" s="185" t="s">
        <v>1791</v>
      </c>
      <c r="I847" s="185" t="s">
        <v>7562</v>
      </c>
      <c r="J847" s="185" t="s">
        <v>1792</v>
      </c>
      <c r="K847" s="185" t="s">
        <v>8042</v>
      </c>
      <c r="L847" s="185" t="s">
        <v>50</v>
      </c>
      <c r="M847" s="185" t="s">
        <v>1420</v>
      </c>
      <c r="N847" s="186">
        <v>0</v>
      </c>
      <c r="O847" s="185" t="s">
        <v>1793</v>
      </c>
      <c r="P847" s="187">
        <v>0</v>
      </c>
      <c r="Q847" s="185">
        <v>93401</v>
      </c>
      <c r="R847" s="185" t="s">
        <v>7551</v>
      </c>
      <c r="S847" s="188">
        <v>41340</v>
      </c>
      <c r="T847" s="185">
        <v>7473</v>
      </c>
      <c r="U847" s="185"/>
      <c r="V847" s="191">
        <v>21138171</v>
      </c>
      <c r="W847" s="191">
        <v>125730440</v>
      </c>
      <c r="X847" s="195">
        <v>44347</v>
      </c>
      <c r="Y847" s="188" t="s">
        <v>7732</v>
      </c>
      <c r="Z847" s="187" t="s">
        <v>7733</v>
      </c>
      <c r="AA847" s="187" t="s">
        <v>184</v>
      </c>
      <c r="AB847" s="11"/>
    </row>
    <row r="848" spans="1:28" ht="24.75" customHeight="1" x14ac:dyDescent="0.2">
      <c r="A848" s="183" t="s">
        <v>1788</v>
      </c>
      <c r="B848" s="184">
        <v>650587340</v>
      </c>
      <c r="C848" s="185" t="s">
        <v>1555</v>
      </c>
      <c r="D848" s="185" t="s">
        <v>1789</v>
      </c>
      <c r="E848" s="185" t="s">
        <v>7560</v>
      </c>
      <c r="F848" s="185" t="s">
        <v>1790</v>
      </c>
      <c r="G848" s="185" t="s">
        <v>7561</v>
      </c>
      <c r="H848" s="185" t="s">
        <v>1791</v>
      </c>
      <c r="I848" s="185" t="s">
        <v>7562</v>
      </c>
      <c r="J848" s="185" t="s">
        <v>1792</v>
      </c>
      <c r="K848" s="185" t="s">
        <v>8042</v>
      </c>
      <c r="L848" s="185" t="s">
        <v>50</v>
      </c>
      <c r="M848" s="185" t="s">
        <v>1420</v>
      </c>
      <c r="N848" s="186">
        <v>0</v>
      </c>
      <c r="O848" s="185" t="s">
        <v>1793</v>
      </c>
      <c r="P848" s="187">
        <v>0</v>
      </c>
      <c r="Q848" s="185">
        <v>93401</v>
      </c>
      <c r="R848" s="185" t="s">
        <v>7551</v>
      </c>
      <c r="S848" s="188">
        <v>41340</v>
      </c>
      <c r="T848" s="185">
        <v>7473</v>
      </c>
      <c r="U848" s="185"/>
      <c r="V848" s="191">
        <v>8337264</v>
      </c>
      <c r="W848" s="191">
        <v>55345572</v>
      </c>
      <c r="X848" s="195">
        <v>44347</v>
      </c>
      <c r="Y848" s="188" t="s">
        <v>7732</v>
      </c>
      <c r="Z848" s="187" t="s">
        <v>7733</v>
      </c>
      <c r="AA848" s="187" t="s">
        <v>7794</v>
      </c>
      <c r="AB848" s="11"/>
    </row>
    <row r="849" spans="1:28" ht="24.75" customHeight="1" x14ac:dyDescent="0.2">
      <c r="A849" s="183" t="s">
        <v>1788</v>
      </c>
      <c r="B849" s="184">
        <v>650587340</v>
      </c>
      <c r="C849" s="185" t="s">
        <v>1555</v>
      </c>
      <c r="D849" s="185" t="s">
        <v>1789</v>
      </c>
      <c r="E849" s="185" t="s">
        <v>7560</v>
      </c>
      <c r="F849" s="185" t="s">
        <v>1790</v>
      </c>
      <c r="G849" s="185" t="s">
        <v>7561</v>
      </c>
      <c r="H849" s="185" t="s">
        <v>1791</v>
      </c>
      <c r="I849" s="185" t="s">
        <v>7562</v>
      </c>
      <c r="J849" s="185" t="s">
        <v>1792</v>
      </c>
      <c r="K849" s="185" t="s">
        <v>8042</v>
      </c>
      <c r="L849" s="185" t="s">
        <v>50</v>
      </c>
      <c r="M849" s="185" t="s">
        <v>1420</v>
      </c>
      <c r="N849" s="186">
        <v>0</v>
      </c>
      <c r="O849" s="185" t="s">
        <v>1793</v>
      </c>
      <c r="P849" s="187">
        <v>0</v>
      </c>
      <c r="Q849" s="185">
        <v>93401</v>
      </c>
      <c r="R849" s="185" t="s">
        <v>7551</v>
      </c>
      <c r="S849" s="188">
        <v>41340</v>
      </c>
      <c r="T849" s="185">
        <v>7473</v>
      </c>
      <c r="U849" s="185"/>
      <c r="V849" s="191">
        <v>22711699</v>
      </c>
      <c r="W849" s="191">
        <v>118228190</v>
      </c>
      <c r="X849" s="195">
        <v>44347</v>
      </c>
      <c r="Y849" s="188" t="s">
        <v>7732</v>
      </c>
      <c r="Z849" s="187" t="s">
        <v>7733</v>
      </c>
      <c r="AA849" s="187" t="s">
        <v>7781</v>
      </c>
      <c r="AB849" s="11"/>
    </row>
    <row r="850" spans="1:28" ht="24.75" customHeight="1" x14ac:dyDescent="0.2">
      <c r="A850" s="183" t="s">
        <v>1788</v>
      </c>
      <c r="B850" s="184">
        <v>650587340</v>
      </c>
      <c r="C850" s="185" t="s">
        <v>1555</v>
      </c>
      <c r="D850" s="185" t="s">
        <v>1789</v>
      </c>
      <c r="E850" s="185" t="s">
        <v>7560</v>
      </c>
      <c r="F850" s="185" t="s">
        <v>1790</v>
      </c>
      <c r="G850" s="185" t="s">
        <v>7561</v>
      </c>
      <c r="H850" s="185" t="s">
        <v>1791</v>
      </c>
      <c r="I850" s="185" t="s">
        <v>7562</v>
      </c>
      <c r="J850" s="185" t="s">
        <v>1792</v>
      </c>
      <c r="K850" s="185" t="s">
        <v>8042</v>
      </c>
      <c r="L850" s="185" t="s">
        <v>50</v>
      </c>
      <c r="M850" s="185" t="s">
        <v>1420</v>
      </c>
      <c r="N850" s="186">
        <v>0</v>
      </c>
      <c r="O850" s="185" t="s">
        <v>1793</v>
      </c>
      <c r="P850" s="187">
        <v>0</v>
      </c>
      <c r="Q850" s="185">
        <v>93401</v>
      </c>
      <c r="R850" s="185" t="s">
        <v>7551</v>
      </c>
      <c r="S850" s="188">
        <v>41340</v>
      </c>
      <c r="T850" s="185">
        <v>7473</v>
      </c>
      <c r="U850" s="185"/>
      <c r="V850" s="191">
        <v>13307556</v>
      </c>
      <c r="W850" s="191">
        <v>47566362</v>
      </c>
      <c r="X850" s="195">
        <v>44347</v>
      </c>
      <c r="Y850" s="188" t="s">
        <v>7732</v>
      </c>
      <c r="Z850" s="187" t="s">
        <v>7733</v>
      </c>
      <c r="AA850" s="187" t="s">
        <v>7784</v>
      </c>
      <c r="AB850" s="11"/>
    </row>
    <row r="851" spans="1:28" ht="24.75" customHeight="1" x14ac:dyDescent="0.2">
      <c r="A851" s="183" t="s">
        <v>1788</v>
      </c>
      <c r="B851" s="184">
        <v>650587340</v>
      </c>
      <c r="C851" s="185" t="s">
        <v>1555</v>
      </c>
      <c r="D851" s="185" t="s">
        <v>1789</v>
      </c>
      <c r="E851" s="185" t="s">
        <v>7560</v>
      </c>
      <c r="F851" s="185" t="s">
        <v>1790</v>
      </c>
      <c r="G851" s="185" t="s">
        <v>7561</v>
      </c>
      <c r="H851" s="185" t="s">
        <v>1791</v>
      </c>
      <c r="I851" s="185" t="s">
        <v>7562</v>
      </c>
      <c r="J851" s="185" t="s">
        <v>1792</v>
      </c>
      <c r="K851" s="185" t="s">
        <v>8042</v>
      </c>
      <c r="L851" s="185" t="s">
        <v>50</v>
      </c>
      <c r="M851" s="185" t="s">
        <v>1420</v>
      </c>
      <c r="N851" s="186">
        <v>0</v>
      </c>
      <c r="O851" s="185" t="s">
        <v>1793</v>
      </c>
      <c r="P851" s="187">
        <v>0</v>
      </c>
      <c r="Q851" s="185">
        <v>93401</v>
      </c>
      <c r="R851" s="185" t="s">
        <v>7551</v>
      </c>
      <c r="S851" s="188">
        <v>41340</v>
      </c>
      <c r="T851" s="185">
        <v>7473</v>
      </c>
      <c r="U851" s="185"/>
      <c r="V851" s="191">
        <v>6413280</v>
      </c>
      <c r="W851" s="191">
        <v>32066400</v>
      </c>
      <c r="X851" s="195">
        <v>44347</v>
      </c>
      <c r="Y851" s="188" t="s">
        <v>7732</v>
      </c>
      <c r="Z851" s="187" t="s">
        <v>7733</v>
      </c>
      <c r="AA851" s="187" t="s">
        <v>7752</v>
      </c>
      <c r="AB851" s="11"/>
    </row>
    <row r="852" spans="1:28" ht="24.75" customHeight="1" x14ac:dyDescent="0.2">
      <c r="A852" s="183" t="s">
        <v>1788</v>
      </c>
      <c r="B852" s="184">
        <v>650587340</v>
      </c>
      <c r="C852" s="185" t="s">
        <v>1555</v>
      </c>
      <c r="D852" s="185" t="s">
        <v>1789</v>
      </c>
      <c r="E852" s="185" t="s">
        <v>7560</v>
      </c>
      <c r="F852" s="185" t="s">
        <v>1790</v>
      </c>
      <c r="G852" s="185" t="s">
        <v>7561</v>
      </c>
      <c r="H852" s="185" t="s">
        <v>1791</v>
      </c>
      <c r="I852" s="185" t="s">
        <v>7562</v>
      </c>
      <c r="J852" s="185" t="s">
        <v>1792</v>
      </c>
      <c r="K852" s="185" t="s">
        <v>8042</v>
      </c>
      <c r="L852" s="185" t="s">
        <v>50</v>
      </c>
      <c r="M852" s="185" t="s">
        <v>1420</v>
      </c>
      <c r="N852" s="186">
        <v>0</v>
      </c>
      <c r="O852" s="185" t="s">
        <v>1793</v>
      </c>
      <c r="P852" s="187">
        <v>0</v>
      </c>
      <c r="Q852" s="185">
        <v>93401</v>
      </c>
      <c r="R852" s="185" t="s">
        <v>7551</v>
      </c>
      <c r="S852" s="188">
        <v>41340</v>
      </c>
      <c r="T852" s="185">
        <v>7473</v>
      </c>
      <c r="U852" s="185"/>
      <c r="V852" s="191">
        <v>18643404</v>
      </c>
      <c r="W852" s="191">
        <v>91937574</v>
      </c>
      <c r="X852" s="195">
        <v>44347</v>
      </c>
      <c r="Y852" s="188" t="s">
        <v>7732</v>
      </c>
      <c r="Z852" s="187" t="s">
        <v>7733</v>
      </c>
      <c r="AA852" s="187" t="s">
        <v>195</v>
      </c>
      <c r="AB852" s="11"/>
    </row>
    <row r="853" spans="1:28" ht="24.75" customHeight="1" x14ac:dyDescent="0.2">
      <c r="A853" s="183" t="s">
        <v>3965</v>
      </c>
      <c r="B853" s="184">
        <v>690701006</v>
      </c>
      <c r="C853" s="185" t="s">
        <v>2833</v>
      </c>
      <c r="D853" s="185" t="s">
        <v>2850</v>
      </c>
      <c r="E853" s="185" t="s">
        <v>27</v>
      </c>
      <c r="F853" s="185" t="s">
        <v>2851</v>
      </c>
      <c r="G853" s="185" t="s">
        <v>29</v>
      </c>
      <c r="H853" s="185">
        <v>0</v>
      </c>
      <c r="I853" s="185">
        <v>0</v>
      </c>
      <c r="J853" s="185" t="s">
        <v>3966</v>
      </c>
      <c r="K853" s="185" t="s">
        <v>3968</v>
      </c>
      <c r="L853" s="185" t="s">
        <v>49</v>
      </c>
      <c r="M853" s="185" t="s">
        <v>723</v>
      </c>
      <c r="N853" s="186" t="s">
        <v>3969</v>
      </c>
      <c r="O853" s="185" t="s">
        <v>3967</v>
      </c>
      <c r="P853" s="187">
        <v>0</v>
      </c>
      <c r="Q853" s="185">
        <v>91001</v>
      </c>
      <c r="R853" s="185" t="s">
        <v>2866</v>
      </c>
      <c r="S853" s="188">
        <v>41361</v>
      </c>
      <c r="T853" s="185">
        <v>7475</v>
      </c>
      <c r="U853" s="185"/>
      <c r="V853" s="191">
        <v>5723680</v>
      </c>
      <c r="W853" s="191">
        <v>23060720</v>
      </c>
      <c r="X853" s="195">
        <v>44347</v>
      </c>
      <c r="Y853" s="188" t="s">
        <v>7732</v>
      </c>
      <c r="Z853" s="187" t="s">
        <v>7733</v>
      </c>
      <c r="AA853" s="187" t="s">
        <v>6414</v>
      </c>
      <c r="AB853" s="11"/>
    </row>
    <row r="854" spans="1:28" ht="24.75" customHeight="1" x14ac:dyDescent="0.2">
      <c r="A854" s="183" t="s">
        <v>2555</v>
      </c>
      <c r="B854" s="184">
        <v>650450957</v>
      </c>
      <c r="C854" s="185" t="s">
        <v>2556</v>
      </c>
      <c r="D854" s="185" t="s">
        <v>2557</v>
      </c>
      <c r="E854" s="185" t="s">
        <v>7517</v>
      </c>
      <c r="F854" s="185" t="s">
        <v>2558</v>
      </c>
      <c r="G854" s="185" t="s">
        <v>8055</v>
      </c>
      <c r="H854" s="185" t="s">
        <v>2559</v>
      </c>
      <c r="I854" s="185" t="s">
        <v>8056</v>
      </c>
      <c r="J854" s="185" t="s">
        <v>7583</v>
      </c>
      <c r="K854" s="185" t="s">
        <v>6215</v>
      </c>
      <c r="L854" s="185" t="s">
        <v>49</v>
      </c>
      <c r="M854" s="185" t="s">
        <v>2396</v>
      </c>
      <c r="N854" s="186" t="s">
        <v>6216</v>
      </c>
      <c r="O854" s="185" t="s">
        <v>6217</v>
      </c>
      <c r="P854" s="187">
        <v>0</v>
      </c>
      <c r="Q854" s="185" t="s">
        <v>414</v>
      </c>
      <c r="R854" s="185" t="s">
        <v>8057</v>
      </c>
      <c r="S854" s="188">
        <v>41411</v>
      </c>
      <c r="T854" s="185">
        <v>7478</v>
      </c>
      <c r="U854" s="185"/>
      <c r="V854" s="191">
        <v>10079538</v>
      </c>
      <c r="W854" s="191">
        <v>40704329</v>
      </c>
      <c r="X854" s="195">
        <v>44347</v>
      </c>
      <c r="Y854" s="188" t="s">
        <v>7732</v>
      </c>
      <c r="Z854" s="187" t="s">
        <v>7733</v>
      </c>
      <c r="AA854" s="187" t="s">
        <v>75</v>
      </c>
      <c r="AB854" s="11"/>
    </row>
    <row r="855" spans="1:28" ht="24.75" customHeight="1" x14ac:dyDescent="0.2">
      <c r="A855" s="183" t="s">
        <v>3140</v>
      </c>
      <c r="B855" s="184">
        <v>691602001</v>
      </c>
      <c r="C855" s="185" t="s">
        <v>2833</v>
      </c>
      <c r="D855" s="185" t="s">
        <v>2850</v>
      </c>
      <c r="E855" s="185" t="s">
        <v>27</v>
      </c>
      <c r="F855" s="185" t="s">
        <v>2851</v>
      </c>
      <c r="G855" s="185" t="s">
        <v>29</v>
      </c>
      <c r="H855" s="185">
        <v>0</v>
      </c>
      <c r="I855" s="185">
        <v>0</v>
      </c>
      <c r="J855" s="185" t="s">
        <v>3141</v>
      </c>
      <c r="K855" s="185" t="s">
        <v>3142</v>
      </c>
      <c r="L855" s="185" t="s">
        <v>339</v>
      </c>
      <c r="M855" s="185" t="s">
        <v>3144</v>
      </c>
      <c r="N855" s="186" t="s">
        <v>3143</v>
      </c>
      <c r="O855" s="185" t="s">
        <v>6262</v>
      </c>
      <c r="P855" s="187">
        <v>0</v>
      </c>
      <c r="Q855" s="185">
        <v>91001</v>
      </c>
      <c r="R855" s="185" t="s">
        <v>2854</v>
      </c>
      <c r="S855" s="188">
        <v>41443</v>
      </c>
      <c r="T855" s="185">
        <v>7480</v>
      </c>
      <c r="U855" s="185"/>
      <c r="V855" s="191">
        <v>4078122</v>
      </c>
      <c r="W855" s="191">
        <v>16430763</v>
      </c>
      <c r="X855" s="195">
        <v>44347</v>
      </c>
      <c r="Y855" s="188" t="s">
        <v>7732</v>
      </c>
      <c r="Z855" s="187" t="s">
        <v>7733</v>
      </c>
      <c r="AA855" s="187" t="s">
        <v>7756</v>
      </c>
      <c r="AB855" s="11"/>
    </row>
    <row r="856" spans="1:28" ht="24.75" customHeight="1" x14ac:dyDescent="0.2">
      <c r="A856" s="183" t="s">
        <v>5279</v>
      </c>
      <c r="B856" s="184">
        <v>650699602</v>
      </c>
      <c r="C856" s="185" t="s">
        <v>78</v>
      </c>
      <c r="D856" s="185" t="s">
        <v>5280</v>
      </c>
      <c r="E856" s="185" t="s">
        <v>7418</v>
      </c>
      <c r="F856" s="185" t="s">
        <v>5281</v>
      </c>
      <c r="G856" s="185" t="s">
        <v>6428</v>
      </c>
      <c r="H856" s="185" t="s">
        <v>1087</v>
      </c>
      <c r="I856" s="185" t="s">
        <v>6430</v>
      </c>
      <c r="J856" s="185" t="s">
        <v>6429</v>
      </c>
      <c r="K856" s="185" t="s">
        <v>5283</v>
      </c>
      <c r="L856" s="185" t="s">
        <v>49</v>
      </c>
      <c r="M856" s="185" t="s">
        <v>1588</v>
      </c>
      <c r="N856" s="186" t="s">
        <v>5284</v>
      </c>
      <c r="O856" s="185" t="s">
        <v>5282</v>
      </c>
      <c r="P856" s="187">
        <v>0</v>
      </c>
      <c r="Q856" s="185" t="s">
        <v>414</v>
      </c>
      <c r="R856" s="185" t="s">
        <v>7416</v>
      </c>
      <c r="S856" s="188">
        <v>41463</v>
      </c>
      <c r="T856" s="185">
        <v>7481</v>
      </c>
      <c r="U856" s="185"/>
      <c r="V856" s="191">
        <v>34843764</v>
      </c>
      <c r="W856" s="191">
        <v>161614656</v>
      </c>
      <c r="X856" s="195">
        <v>44347</v>
      </c>
      <c r="Y856" s="188" t="s">
        <v>7732</v>
      </c>
      <c r="Z856" s="187" t="s">
        <v>7733</v>
      </c>
      <c r="AA856" s="187" t="s">
        <v>7863</v>
      </c>
      <c r="AB856" s="11"/>
    </row>
    <row r="857" spans="1:28" ht="24.75" customHeight="1" x14ac:dyDescent="0.2">
      <c r="A857" s="183" t="s">
        <v>5279</v>
      </c>
      <c r="B857" s="184">
        <v>650699602</v>
      </c>
      <c r="C857" s="185" t="s">
        <v>78</v>
      </c>
      <c r="D857" s="185" t="s">
        <v>5280</v>
      </c>
      <c r="E857" s="185" t="s">
        <v>7418</v>
      </c>
      <c r="F857" s="185" t="s">
        <v>5281</v>
      </c>
      <c r="G857" s="185" t="s">
        <v>6428</v>
      </c>
      <c r="H857" s="185" t="s">
        <v>1087</v>
      </c>
      <c r="I857" s="185" t="s">
        <v>6430</v>
      </c>
      <c r="J857" s="185" t="s">
        <v>6429</v>
      </c>
      <c r="K857" s="185" t="s">
        <v>5283</v>
      </c>
      <c r="L857" s="185" t="s">
        <v>49</v>
      </c>
      <c r="M857" s="185" t="s">
        <v>1588</v>
      </c>
      <c r="N857" s="186" t="s">
        <v>5284</v>
      </c>
      <c r="O857" s="185" t="s">
        <v>5282</v>
      </c>
      <c r="P857" s="187">
        <v>0</v>
      </c>
      <c r="Q857" s="185" t="s">
        <v>414</v>
      </c>
      <c r="R857" s="185" t="s">
        <v>7416</v>
      </c>
      <c r="S857" s="188">
        <v>41463</v>
      </c>
      <c r="T857" s="185">
        <v>7481</v>
      </c>
      <c r="U857" s="185"/>
      <c r="V857" s="191">
        <v>43034488</v>
      </c>
      <c r="W857" s="191">
        <v>214837984</v>
      </c>
      <c r="X857" s="195">
        <v>44347</v>
      </c>
      <c r="Y857" s="188" t="s">
        <v>7732</v>
      </c>
      <c r="Z857" s="187" t="s">
        <v>7733</v>
      </c>
      <c r="AA857" s="187" t="s">
        <v>7740</v>
      </c>
      <c r="AB857" s="11"/>
    </row>
    <row r="858" spans="1:28" ht="24.75" customHeight="1" x14ac:dyDescent="0.2">
      <c r="A858" s="183" t="s">
        <v>3899</v>
      </c>
      <c r="B858" s="184">
        <v>691413004</v>
      </c>
      <c r="C858" s="185" t="s">
        <v>2833</v>
      </c>
      <c r="D858" s="185" t="s">
        <v>2850</v>
      </c>
      <c r="E858" s="185" t="s">
        <v>27</v>
      </c>
      <c r="F858" s="185" t="s">
        <v>2851</v>
      </c>
      <c r="G858" s="185" t="s">
        <v>29</v>
      </c>
      <c r="H858" s="185">
        <v>0</v>
      </c>
      <c r="I858" s="185">
        <v>0</v>
      </c>
      <c r="J858" s="185" t="s">
        <v>8762</v>
      </c>
      <c r="K858" s="185" t="s">
        <v>6145</v>
      </c>
      <c r="L858" s="185" t="s">
        <v>6107</v>
      </c>
      <c r="M858" s="185" t="s">
        <v>8763</v>
      </c>
      <c r="N858" s="186" t="s">
        <v>3901</v>
      </c>
      <c r="O858" s="185" t="s">
        <v>3900</v>
      </c>
      <c r="P858" s="187">
        <v>0</v>
      </c>
      <c r="Q858" s="185">
        <v>91001</v>
      </c>
      <c r="R858" s="185" t="s">
        <v>2854</v>
      </c>
      <c r="S858" s="188">
        <v>41495</v>
      </c>
      <c r="T858" s="185">
        <v>7482</v>
      </c>
      <c r="U858" s="185"/>
      <c r="V858" s="191">
        <v>4893746</v>
      </c>
      <c r="W858" s="191">
        <v>19716914</v>
      </c>
      <c r="X858" s="195">
        <v>44347</v>
      </c>
      <c r="Y858" s="188" t="s">
        <v>7732</v>
      </c>
      <c r="Z858" s="187" t="s">
        <v>7733</v>
      </c>
      <c r="AA858" s="187" t="s">
        <v>7946</v>
      </c>
      <c r="AB858" s="11"/>
    </row>
    <row r="859" spans="1:28" ht="24.75" customHeight="1" x14ac:dyDescent="0.2">
      <c r="A859" s="183" t="s">
        <v>3213</v>
      </c>
      <c r="B859" s="184" t="s">
        <v>7690</v>
      </c>
      <c r="C859" s="185" t="s">
        <v>2833</v>
      </c>
      <c r="D859" s="185" t="s">
        <v>626</v>
      </c>
      <c r="E859" s="185" t="s">
        <v>27</v>
      </c>
      <c r="F859" s="185" t="s">
        <v>627</v>
      </c>
      <c r="G859" s="185" t="s">
        <v>29</v>
      </c>
      <c r="H859" s="185">
        <v>0</v>
      </c>
      <c r="I859" s="185">
        <v>0</v>
      </c>
      <c r="J859" s="185" t="s">
        <v>3214</v>
      </c>
      <c r="K859" s="185" t="s">
        <v>3216</v>
      </c>
      <c r="L859" s="185" t="s">
        <v>6105</v>
      </c>
      <c r="M859" s="185" t="s">
        <v>3218</v>
      </c>
      <c r="N859" s="186" t="s">
        <v>3217</v>
      </c>
      <c r="O859" s="185" t="s">
        <v>3215</v>
      </c>
      <c r="P859" s="187">
        <v>0</v>
      </c>
      <c r="Q859" s="185">
        <v>91001</v>
      </c>
      <c r="R859" s="185" t="s">
        <v>600</v>
      </c>
      <c r="S859" s="188">
        <v>41547</v>
      </c>
      <c r="T859" s="185">
        <v>7487</v>
      </c>
      <c r="U859" s="185" t="s">
        <v>8524</v>
      </c>
      <c r="V859" s="191">
        <v>4078122</v>
      </c>
      <c r="W859" s="191">
        <v>20390610</v>
      </c>
      <c r="X859" s="195">
        <v>44347</v>
      </c>
      <c r="Y859" s="188" t="s">
        <v>7732</v>
      </c>
      <c r="Z859" s="187" t="s">
        <v>7733</v>
      </c>
      <c r="AA859" s="187" t="s">
        <v>7947</v>
      </c>
      <c r="AB859" s="11"/>
    </row>
    <row r="860" spans="1:28" ht="24.75" customHeight="1" x14ac:dyDescent="0.2">
      <c r="A860" s="183" t="s">
        <v>3375</v>
      </c>
      <c r="B860" s="184">
        <v>690611007</v>
      </c>
      <c r="C860" s="185" t="s">
        <v>2833</v>
      </c>
      <c r="D860" s="185" t="s">
        <v>626</v>
      </c>
      <c r="E860" s="185" t="s">
        <v>27</v>
      </c>
      <c r="F860" s="185" t="s">
        <v>627</v>
      </c>
      <c r="G860" s="185" t="s">
        <v>29</v>
      </c>
      <c r="H860" s="185">
        <v>0</v>
      </c>
      <c r="I860" s="185">
        <v>0</v>
      </c>
      <c r="J860" s="185" t="s">
        <v>3376</v>
      </c>
      <c r="K860" s="185" t="s">
        <v>3377</v>
      </c>
      <c r="L860" s="185" t="s">
        <v>623</v>
      </c>
      <c r="M860" s="185" t="s">
        <v>3379</v>
      </c>
      <c r="N860" s="186" t="s">
        <v>3378</v>
      </c>
      <c r="O860" s="185">
        <v>0</v>
      </c>
      <c r="P860" s="187">
        <v>0</v>
      </c>
      <c r="Q860" s="185">
        <v>91001</v>
      </c>
      <c r="R860" s="185" t="s">
        <v>3018</v>
      </c>
      <c r="S860" s="188">
        <v>41563</v>
      </c>
      <c r="T860" s="185">
        <v>7488</v>
      </c>
      <c r="U860" s="185"/>
      <c r="V860" s="191">
        <v>3291116</v>
      </c>
      <c r="W860" s="191">
        <v>13164464</v>
      </c>
      <c r="X860" s="195">
        <v>44347</v>
      </c>
      <c r="Y860" s="188" t="s">
        <v>7732</v>
      </c>
      <c r="Z860" s="187" t="s">
        <v>7733</v>
      </c>
      <c r="AA860" s="187" t="s">
        <v>7856</v>
      </c>
      <c r="AB860" s="11"/>
    </row>
    <row r="861" spans="1:28" ht="24.75" customHeight="1" x14ac:dyDescent="0.2">
      <c r="A861" s="183" t="s">
        <v>3013</v>
      </c>
      <c r="B861" s="184">
        <v>692647009</v>
      </c>
      <c r="C861" s="185" t="s">
        <v>2833</v>
      </c>
      <c r="D861" s="185" t="s">
        <v>626</v>
      </c>
      <c r="E861" s="185" t="s">
        <v>27</v>
      </c>
      <c r="F861" s="185" t="s">
        <v>627</v>
      </c>
      <c r="G861" s="185" t="s">
        <v>29</v>
      </c>
      <c r="H861" s="185">
        <v>0</v>
      </c>
      <c r="I861" s="185">
        <v>0</v>
      </c>
      <c r="J861" s="185" t="s">
        <v>3014</v>
      </c>
      <c r="K861" s="185" t="s">
        <v>3015</v>
      </c>
      <c r="L861" s="185" t="s">
        <v>339</v>
      </c>
      <c r="M861" s="185" t="s">
        <v>3017</v>
      </c>
      <c r="N861" s="186" t="s">
        <v>3016</v>
      </c>
      <c r="O861" s="185">
        <v>0</v>
      </c>
      <c r="P861" s="187">
        <v>0</v>
      </c>
      <c r="Q861" s="185">
        <v>91001</v>
      </c>
      <c r="R861" s="185" t="s">
        <v>600</v>
      </c>
      <c r="S861" s="188">
        <v>41596</v>
      </c>
      <c r="T861" s="185">
        <v>7491</v>
      </c>
      <c r="U861" s="185"/>
      <c r="V861" s="191">
        <v>0</v>
      </c>
      <c r="W861" s="191">
        <v>26099980</v>
      </c>
      <c r="X861" s="195">
        <v>44347</v>
      </c>
      <c r="Y861" s="188" t="s">
        <v>7732</v>
      </c>
      <c r="Z861" s="187" t="s">
        <v>7733</v>
      </c>
      <c r="AA861" s="187" t="s">
        <v>7763</v>
      </c>
      <c r="AB861" s="11"/>
    </row>
    <row r="862" spans="1:28" ht="24.75" customHeight="1" x14ac:dyDescent="0.2">
      <c r="A862" s="183" t="s">
        <v>6287</v>
      </c>
      <c r="B862" s="184">
        <v>650744136</v>
      </c>
      <c r="C862" s="185" t="s">
        <v>52</v>
      </c>
      <c r="D862" s="185" t="s">
        <v>958</v>
      </c>
      <c r="E862" s="185" t="s">
        <v>7375</v>
      </c>
      <c r="F862" s="185" t="s">
        <v>959</v>
      </c>
      <c r="G862" s="185" t="s">
        <v>7376</v>
      </c>
      <c r="H862" s="185" t="s">
        <v>7377</v>
      </c>
      <c r="I862" s="185" t="s">
        <v>7378</v>
      </c>
      <c r="J862" s="185" t="s">
        <v>6846</v>
      </c>
      <c r="K862" s="185" t="s">
        <v>6848</v>
      </c>
      <c r="L862" s="185" t="s">
        <v>6110</v>
      </c>
      <c r="M862" s="185" t="s">
        <v>960</v>
      </c>
      <c r="N862" s="186" t="s">
        <v>6205</v>
      </c>
      <c r="O862" s="185" t="s">
        <v>6847</v>
      </c>
      <c r="P862" s="187">
        <v>0</v>
      </c>
      <c r="Q862" s="185" t="s">
        <v>961</v>
      </c>
      <c r="R862" s="185" t="s">
        <v>7281</v>
      </c>
      <c r="S862" s="188">
        <v>41599</v>
      </c>
      <c r="T862" s="185">
        <v>7492</v>
      </c>
      <c r="U862" s="185"/>
      <c r="V862" s="191">
        <v>13198944</v>
      </c>
      <c r="W862" s="191">
        <v>21394573</v>
      </c>
      <c r="X862" s="195">
        <v>44347</v>
      </c>
      <c r="Y862" s="188" t="s">
        <v>7732</v>
      </c>
      <c r="Z862" s="187" t="s">
        <v>7733</v>
      </c>
      <c r="AA862" s="187" t="s">
        <v>7846</v>
      </c>
      <c r="AB862" s="11"/>
    </row>
    <row r="863" spans="1:28" ht="24.75" customHeight="1" x14ac:dyDescent="0.2">
      <c r="A863" s="183" t="s">
        <v>3560</v>
      </c>
      <c r="B863" s="184">
        <v>619550005</v>
      </c>
      <c r="C863" s="185" t="s">
        <v>2833</v>
      </c>
      <c r="D863" s="185" t="s">
        <v>626</v>
      </c>
      <c r="E863" s="185" t="s">
        <v>27</v>
      </c>
      <c r="F863" s="185" t="s">
        <v>627</v>
      </c>
      <c r="G863" s="185" t="s">
        <v>29</v>
      </c>
      <c r="H863" s="185">
        <v>0</v>
      </c>
      <c r="I863" s="185">
        <v>0</v>
      </c>
      <c r="J863" s="185" t="s">
        <v>3561</v>
      </c>
      <c r="K863" s="185" t="s">
        <v>3563</v>
      </c>
      <c r="L863" s="185" t="s">
        <v>50</v>
      </c>
      <c r="M863" s="185" t="s">
        <v>3565</v>
      </c>
      <c r="N863" s="186" t="s">
        <v>3564</v>
      </c>
      <c r="O863" s="185" t="s">
        <v>3562</v>
      </c>
      <c r="P863" s="187">
        <v>0</v>
      </c>
      <c r="Q863" s="185">
        <v>91001</v>
      </c>
      <c r="R863" s="185" t="s">
        <v>3018</v>
      </c>
      <c r="S863" s="188">
        <v>41614</v>
      </c>
      <c r="T863" s="185">
        <v>7495</v>
      </c>
      <c r="U863" s="185"/>
      <c r="V863" s="191">
        <v>6524995</v>
      </c>
      <c r="W863" s="191">
        <v>26289220</v>
      </c>
      <c r="X863" s="195">
        <v>44347</v>
      </c>
      <c r="Y863" s="188" t="s">
        <v>7732</v>
      </c>
      <c r="Z863" s="187" t="s">
        <v>7733</v>
      </c>
      <c r="AA863" s="187" t="s">
        <v>7903</v>
      </c>
      <c r="AB863" s="11"/>
    </row>
    <row r="864" spans="1:28" ht="24.75" customHeight="1" x14ac:dyDescent="0.2">
      <c r="A864" s="183" t="s">
        <v>2590</v>
      </c>
      <c r="B864" s="184" t="s">
        <v>7673</v>
      </c>
      <c r="C864" s="185" t="s">
        <v>1568</v>
      </c>
      <c r="D864" s="185" t="s">
        <v>2591</v>
      </c>
      <c r="E864" s="185" t="s">
        <v>8743</v>
      </c>
      <c r="F864" s="185" t="s">
        <v>2592</v>
      </c>
      <c r="G864" s="185" t="s">
        <v>7533</v>
      </c>
      <c r="H864" s="185" t="s">
        <v>2593</v>
      </c>
      <c r="I864" s="185" t="s">
        <v>7534</v>
      </c>
      <c r="J864" s="185" t="s">
        <v>8623</v>
      </c>
      <c r="K864" s="185" t="s">
        <v>6220</v>
      </c>
      <c r="L864" s="185" t="s">
        <v>49</v>
      </c>
      <c r="M864" s="185" t="s">
        <v>2316</v>
      </c>
      <c r="N864" s="186" t="s">
        <v>6221</v>
      </c>
      <c r="O864" s="185" t="s">
        <v>6222</v>
      </c>
      <c r="P864" s="187">
        <v>0</v>
      </c>
      <c r="Q864" s="185" t="s">
        <v>47</v>
      </c>
      <c r="R864" s="185" t="s">
        <v>7554</v>
      </c>
      <c r="S864" s="188">
        <v>41676</v>
      </c>
      <c r="T864" s="185">
        <v>7497</v>
      </c>
      <c r="U864" s="185"/>
      <c r="V864" s="191">
        <v>4382408</v>
      </c>
      <c r="W864" s="191">
        <v>21912040</v>
      </c>
      <c r="X864" s="195">
        <v>44347</v>
      </c>
      <c r="Y864" s="188" t="s">
        <v>7732</v>
      </c>
      <c r="Z864" s="187" t="s">
        <v>7733</v>
      </c>
      <c r="AA864" s="187" t="s">
        <v>7783</v>
      </c>
      <c r="AB864" s="11"/>
    </row>
    <row r="865" spans="1:28" ht="24.75" customHeight="1" x14ac:dyDescent="0.2">
      <c r="A865" s="183" t="s">
        <v>4997</v>
      </c>
      <c r="B865" s="184">
        <v>650789776</v>
      </c>
      <c r="C865" s="185" t="s">
        <v>400</v>
      </c>
      <c r="D865" s="185" t="s">
        <v>4998</v>
      </c>
      <c r="E865" s="185" t="s">
        <v>7108</v>
      </c>
      <c r="F865" s="185" t="s">
        <v>4999</v>
      </c>
      <c r="G865" s="185" t="s">
        <v>5000</v>
      </c>
      <c r="H865" s="185" t="s">
        <v>477</v>
      </c>
      <c r="I865" s="185" t="s">
        <v>7361</v>
      </c>
      <c r="J865" s="185" t="s">
        <v>5001</v>
      </c>
      <c r="K865" s="185" t="s">
        <v>5003</v>
      </c>
      <c r="L865" s="185" t="s">
        <v>623</v>
      </c>
      <c r="M865" s="185" t="s">
        <v>3188</v>
      </c>
      <c r="N865" s="186" t="s">
        <v>5004</v>
      </c>
      <c r="O865" s="185" t="s">
        <v>5002</v>
      </c>
      <c r="P865" s="187">
        <v>0</v>
      </c>
      <c r="Q865" s="185" t="s">
        <v>414</v>
      </c>
      <c r="R865" s="185" t="s">
        <v>7360</v>
      </c>
      <c r="S865" s="188">
        <v>41717</v>
      </c>
      <c r="T865" s="185">
        <v>7498</v>
      </c>
      <c r="U865" s="185"/>
      <c r="V865" s="191">
        <v>8533800</v>
      </c>
      <c r="W865" s="191">
        <v>42669000</v>
      </c>
      <c r="X865" s="195">
        <v>44347</v>
      </c>
      <c r="Y865" s="188" t="s">
        <v>7732</v>
      </c>
      <c r="Z865" s="187" t="s">
        <v>7733</v>
      </c>
      <c r="AA865" s="187" t="s">
        <v>7817</v>
      </c>
      <c r="AB865" s="11"/>
    </row>
    <row r="866" spans="1:28" ht="24.75" customHeight="1" x14ac:dyDescent="0.2">
      <c r="A866" s="183" t="s">
        <v>1481</v>
      </c>
      <c r="B866" s="184">
        <v>650794826</v>
      </c>
      <c r="C866" s="185" t="s">
        <v>1482</v>
      </c>
      <c r="D866" s="185" t="s">
        <v>1483</v>
      </c>
      <c r="E866" s="185" t="s">
        <v>6347</v>
      </c>
      <c r="F866" s="185" t="s">
        <v>1484</v>
      </c>
      <c r="G866" s="185" t="s">
        <v>6348</v>
      </c>
      <c r="H866" s="185" t="s">
        <v>1485</v>
      </c>
      <c r="I866" s="185" t="s">
        <v>7480</v>
      </c>
      <c r="J866" s="185" t="s">
        <v>1486</v>
      </c>
      <c r="K866" s="185" t="s">
        <v>1487</v>
      </c>
      <c r="L866" s="185" t="s">
        <v>6106</v>
      </c>
      <c r="M866" s="185" t="s">
        <v>1488</v>
      </c>
      <c r="N866" s="186" t="s">
        <v>7478</v>
      </c>
      <c r="O866" s="185" t="s">
        <v>7479</v>
      </c>
      <c r="P866" s="187">
        <v>0</v>
      </c>
      <c r="Q866" s="185" t="s">
        <v>414</v>
      </c>
      <c r="R866" s="185" t="s">
        <v>7473</v>
      </c>
      <c r="S866" s="188">
        <v>41739</v>
      </c>
      <c r="T866" s="185">
        <v>7499</v>
      </c>
      <c r="U866" s="185"/>
      <c r="V866" s="191">
        <v>67177990</v>
      </c>
      <c r="W866" s="191">
        <v>326361509</v>
      </c>
      <c r="X866" s="195">
        <v>44347</v>
      </c>
      <c r="Y866" s="188" t="s">
        <v>7732</v>
      </c>
      <c r="Z866" s="187" t="s">
        <v>7733</v>
      </c>
      <c r="AA866" s="187" t="s">
        <v>7807</v>
      </c>
      <c r="AB866" s="11"/>
    </row>
    <row r="867" spans="1:28" ht="24.75" customHeight="1" x14ac:dyDescent="0.2">
      <c r="A867" s="183" t="s">
        <v>3346</v>
      </c>
      <c r="B867" s="184">
        <v>690706008</v>
      </c>
      <c r="C867" s="185" t="s">
        <v>2833</v>
      </c>
      <c r="D867" s="185" t="s">
        <v>626</v>
      </c>
      <c r="E867" s="185" t="s">
        <v>27</v>
      </c>
      <c r="F867" s="185" t="s">
        <v>627</v>
      </c>
      <c r="G867" s="185" t="s">
        <v>29</v>
      </c>
      <c r="H867" s="185">
        <v>0</v>
      </c>
      <c r="I867" s="185">
        <v>0</v>
      </c>
      <c r="J867" s="185" t="s">
        <v>3347</v>
      </c>
      <c r="K867" s="185" t="s">
        <v>6310</v>
      </c>
      <c r="L867" s="185" t="s">
        <v>49</v>
      </c>
      <c r="M867" s="185" t="s">
        <v>3348</v>
      </c>
      <c r="N867" s="186" t="s">
        <v>6311</v>
      </c>
      <c r="O867" s="185" t="s">
        <v>6312</v>
      </c>
      <c r="P867" s="187">
        <v>0</v>
      </c>
      <c r="Q867" s="185">
        <v>91001</v>
      </c>
      <c r="R867" s="185" t="s">
        <v>3345</v>
      </c>
      <c r="S867" s="188">
        <v>41848</v>
      </c>
      <c r="T867" s="185">
        <v>7502</v>
      </c>
      <c r="U867" s="185"/>
      <c r="V867" s="191">
        <v>2861840</v>
      </c>
      <c r="W867" s="191">
        <v>17088040</v>
      </c>
      <c r="X867" s="195">
        <v>44347</v>
      </c>
      <c r="Y867" s="188" t="s">
        <v>7732</v>
      </c>
      <c r="Z867" s="187" t="s">
        <v>7733</v>
      </c>
      <c r="AA867" s="187" t="s">
        <v>7798</v>
      </c>
      <c r="AB867" s="11"/>
    </row>
    <row r="868" spans="1:28" ht="24.75" customHeight="1" x14ac:dyDescent="0.2">
      <c r="A868" s="183" t="s">
        <v>3570</v>
      </c>
      <c r="B868" s="184">
        <v>692009002</v>
      </c>
      <c r="C868" s="185" t="s">
        <v>2833</v>
      </c>
      <c r="D868" s="185" t="s">
        <v>626</v>
      </c>
      <c r="E868" s="185" t="s">
        <v>27</v>
      </c>
      <c r="F868" s="185" t="s">
        <v>627</v>
      </c>
      <c r="G868" s="185" t="s">
        <v>29</v>
      </c>
      <c r="H868" s="185">
        <v>0</v>
      </c>
      <c r="I868" s="185">
        <v>0</v>
      </c>
      <c r="J868" s="185" t="s">
        <v>3571</v>
      </c>
      <c r="K868" s="185" t="s">
        <v>3573</v>
      </c>
      <c r="L868" s="185" t="s">
        <v>6111</v>
      </c>
      <c r="M868" s="185" t="s">
        <v>3575</v>
      </c>
      <c r="N868" s="186" t="s">
        <v>3574</v>
      </c>
      <c r="O868" s="185" t="s">
        <v>3572</v>
      </c>
      <c r="P868" s="187">
        <v>0</v>
      </c>
      <c r="Q868" s="185">
        <v>91001</v>
      </c>
      <c r="R868" s="185" t="s">
        <v>3018</v>
      </c>
      <c r="S868" s="188">
        <v>41872</v>
      </c>
      <c r="T868" s="185">
        <v>7504</v>
      </c>
      <c r="U868" s="185"/>
      <c r="V868" s="191">
        <v>4730622</v>
      </c>
      <c r="W868" s="191">
        <v>19059687</v>
      </c>
      <c r="X868" s="195">
        <v>44347</v>
      </c>
      <c r="Y868" s="188" t="s">
        <v>7732</v>
      </c>
      <c r="Z868" s="187" t="s">
        <v>7733</v>
      </c>
      <c r="AA868" s="187" t="s">
        <v>7776</v>
      </c>
      <c r="AB868" s="11"/>
    </row>
    <row r="869" spans="1:28" ht="24.75" customHeight="1" x14ac:dyDescent="0.2">
      <c r="A869" s="183" t="s">
        <v>3459</v>
      </c>
      <c r="B869" s="184">
        <v>690815001</v>
      </c>
      <c r="C869" s="185" t="s">
        <v>2833</v>
      </c>
      <c r="D869" s="185" t="s">
        <v>626</v>
      </c>
      <c r="E869" s="185" t="s">
        <v>27</v>
      </c>
      <c r="F869" s="185" t="s">
        <v>627</v>
      </c>
      <c r="G869" s="185" t="s">
        <v>29</v>
      </c>
      <c r="H869" s="185">
        <v>0</v>
      </c>
      <c r="I869" s="185">
        <v>0</v>
      </c>
      <c r="J869" s="185" t="s">
        <v>6327</v>
      </c>
      <c r="K869" s="185" t="s">
        <v>3460</v>
      </c>
      <c r="L869" s="185" t="s">
        <v>6109</v>
      </c>
      <c r="M869" s="185" t="s">
        <v>3461</v>
      </c>
      <c r="N869" s="186" t="s">
        <v>6328</v>
      </c>
      <c r="O869" s="185" t="s">
        <v>6329</v>
      </c>
      <c r="P869" s="187">
        <v>0</v>
      </c>
      <c r="Q869" s="185">
        <v>91001</v>
      </c>
      <c r="R869" s="185" t="s">
        <v>3018</v>
      </c>
      <c r="S869" s="188">
        <v>41906</v>
      </c>
      <c r="T869" s="185">
        <v>7508</v>
      </c>
      <c r="U869" s="185"/>
      <c r="V869" s="191">
        <v>3577300</v>
      </c>
      <c r="W869" s="191">
        <v>14412950</v>
      </c>
      <c r="X869" s="195">
        <v>44347</v>
      </c>
      <c r="Y869" s="188" t="s">
        <v>7732</v>
      </c>
      <c r="Z869" s="187" t="s">
        <v>7733</v>
      </c>
      <c r="AA869" s="187" t="s">
        <v>7948</v>
      </c>
      <c r="AB869" s="11"/>
    </row>
    <row r="870" spans="1:28" ht="24.75" customHeight="1" x14ac:dyDescent="0.2">
      <c r="A870" s="183" t="s">
        <v>1772</v>
      </c>
      <c r="B870" s="184" t="s">
        <v>7661</v>
      </c>
      <c r="C870" s="185" t="s">
        <v>1555</v>
      </c>
      <c r="D870" s="185" t="s">
        <v>750</v>
      </c>
      <c r="E870" s="185" t="s">
        <v>7400</v>
      </c>
      <c r="F870" s="185" t="s">
        <v>1773</v>
      </c>
      <c r="G870" s="185" t="s">
        <v>7399</v>
      </c>
      <c r="H870" s="185" t="s">
        <v>1357</v>
      </c>
      <c r="I870" s="185" t="s">
        <v>6426</v>
      </c>
      <c r="J870" s="185" t="s">
        <v>1774</v>
      </c>
      <c r="K870" s="185" t="s">
        <v>1775</v>
      </c>
      <c r="L870" s="185" t="s">
        <v>49</v>
      </c>
      <c r="M870" s="185" t="s">
        <v>723</v>
      </c>
      <c r="N870" s="186" t="s">
        <v>6424</v>
      </c>
      <c r="O870" s="185" t="s">
        <v>6425</v>
      </c>
      <c r="P870" s="187">
        <v>0</v>
      </c>
      <c r="Q870" s="185" t="s">
        <v>89</v>
      </c>
      <c r="R870" s="185" t="s">
        <v>7401</v>
      </c>
      <c r="S870" s="188">
        <v>41908</v>
      </c>
      <c r="T870" s="185">
        <v>7510</v>
      </c>
      <c r="U870" s="185"/>
      <c r="V870" s="191">
        <v>59483172</v>
      </c>
      <c r="W870" s="191">
        <v>192398400</v>
      </c>
      <c r="X870" s="195">
        <v>44347</v>
      </c>
      <c r="Y870" s="188" t="s">
        <v>7732</v>
      </c>
      <c r="Z870" s="187" t="s">
        <v>7733</v>
      </c>
      <c r="AA870" s="187" t="s">
        <v>7748</v>
      </c>
      <c r="AB870" s="11"/>
    </row>
    <row r="871" spans="1:28" ht="24.75" customHeight="1" x14ac:dyDescent="0.2">
      <c r="A871" s="183" t="s">
        <v>1772</v>
      </c>
      <c r="B871" s="184" t="s">
        <v>7661</v>
      </c>
      <c r="C871" s="185" t="s">
        <v>1555</v>
      </c>
      <c r="D871" s="185" t="s">
        <v>750</v>
      </c>
      <c r="E871" s="185" t="s">
        <v>7400</v>
      </c>
      <c r="F871" s="185" t="s">
        <v>1773</v>
      </c>
      <c r="G871" s="185" t="s">
        <v>7399</v>
      </c>
      <c r="H871" s="185" t="s">
        <v>1357</v>
      </c>
      <c r="I871" s="185" t="s">
        <v>6426</v>
      </c>
      <c r="J871" s="185" t="s">
        <v>1774</v>
      </c>
      <c r="K871" s="185" t="s">
        <v>1775</v>
      </c>
      <c r="L871" s="185" t="s">
        <v>49</v>
      </c>
      <c r="M871" s="185" t="s">
        <v>723</v>
      </c>
      <c r="N871" s="186" t="s">
        <v>6424</v>
      </c>
      <c r="O871" s="185" t="s">
        <v>6425</v>
      </c>
      <c r="P871" s="187">
        <v>0</v>
      </c>
      <c r="Q871" s="185" t="s">
        <v>89</v>
      </c>
      <c r="R871" s="185" t="s">
        <v>7401</v>
      </c>
      <c r="S871" s="188">
        <v>41908</v>
      </c>
      <c r="T871" s="185">
        <v>7510</v>
      </c>
      <c r="U871" s="185"/>
      <c r="V871" s="191">
        <v>31363008</v>
      </c>
      <c r="W871" s="191">
        <v>181408401</v>
      </c>
      <c r="X871" s="195">
        <v>44347</v>
      </c>
      <c r="Y871" s="188" t="s">
        <v>7732</v>
      </c>
      <c r="Z871" s="187" t="s">
        <v>7733</v>
      </c>
      <c r="AA871" s="187" t="s">
        <v>7867</v>
      </c>
      <c r="AB871" s="11"/>
    </row>
    <row r="872" spans="1:28" ht="24.75" customHeight="1" x14ac:dyDescent="0.2">
      <c r="A872" s="183" t="s">
        <v>1772</v>
      </c>
      <c r="B872" s="184" t="s">
        <v>7661</v>
      </c>
      <c r="C872" s="185" t="s">
        <v>1555</v>
      </c>
      <c r="D872" s="185" t="s">
        <v>750</v>
      </c>
      <c r="E872" s="185" t="s">
        <v>7400</v>
      </c>
      <c r="F872" s="185" t="s">
        <v>1773</v>
      </c>
      <c r="G872" s="185" t="s">
        <v>7399</v>
      </c>
      <c r="H872" s="185" t="s">
        <v>1357</v>
      </c>
      <c r="I872" s="185" t="s">
        <v>6426</v>
      </c>
      <c r="J872" s="185" t="s">
        <v>1774</v>
      </c>
      <c r="K872" s="185" t="s">
        <v>1775</v>
      </c>
      <c r="L872" s="185" t="s">
        <v>49</v>
      </c>
      <c r="M872" s="185" t="s">
        <v>723</v>
      </c>
      <c r="N872" s="186" t="s">
        <v>6424</v>
      </c>
      <c r="O872" s="185" t="s">
        <v>6425</v>
      </c>
      <c r="P872" s="187">
        <v>0</v>
      </c>
      <c r="Q872" s="185" t="s">
        <v>89</v>
      </c>
      <c r="R872" s="185" t="s">
        <v>7401</v>
      </c>
      <c r="S872" s="188">
        <v>41908</v>
      </c>
      <c r="T872" s="185">
        <v>7510</v>
      </c>
      <c r="U872" s="185"/>
      <c r="V872" s="191">
        <v>10100916</v>
      </c>
      <c r="W872" s="191">
        <v>47939268</v>
      </c>
      <c r="X872" s="195">
        <v>44347</v>
      </c>
      <c r="Y872" s="188" t="s">
        <v>7732</v>
      </c>
      <c r="Z872" s="187" t="s">
        <v>7733</v>
      </c>
      <c r="AA872" s="187" t="s">
        <v>7812</v>
      </c>
      <c r="AB872" s="11"/>
    </row>
    <row r="873" spans="1:28" ht="24.75" customHeight="1" x14ac:dyDescent="0.2">
      <c r="A873" s="183" t="s">
        <v>1772</v>
      </c>
      <c r="B873" s="184" t="s">
        <v>7661</v>
      </c>
      <c r="C873" s="185" t="s">
        <v>1555</v>
      </c>
      <c r="D873" s="185" t="s">
        <v>750</v>
      </c>
      <c r="E873" s="185" t="s">
        <v>7400</v>
      </c>
      <c r="F873" s="185" t="s">
        <v>1773</v>
      </c>
      <c r="G873" s="185" t="s">
        <v>7399</v>
      </c>
      <c r="H873" s="185" t="s">
        <v>1357</v>
      </c>
      <c r="I873" s="185" t="s">
        <v>6426</v>
      </c>
      <c r="J873" s="185" t="s">
        <v>1774</v>
      </c>
      <c r="K873" s="185" t="s">
        <v>1775</v>
      </c>
      <c r="L873" s="185" t="s">
        <v>49</v>
      </c>
      <c r="M873" s="185" t="s">
        <v>723</v>
      </c>
      <c r="N873" s="186" t="s">
        <v>6424</v>
      </c>
      <c r="O873" s="185" t="s">
        <v>6425</v>
      </c>
      <c r="P873" s="187">
        <v>0</v>
      </c>
      <c r="Q873" s="185" t="s">
        <v>89</v>
      </c>
      <c r="R873" s="185" t="s">
        <v>7401</v>
      </c>
      <c r="S873" s="188">
        <v>41908</v>
      </c>
      <c r="T873" s="185">
        <v>7510</v>
      </c>
      <c r="U873" s="185"/>
      <c r="V873" s="191">
        <v>17920980</v>
      </c>
      <c r="W873" s="191">
        <v>59271120</v>
      </c>
      <c r="X873" s="195">
        <v>44347</v>
      </c>
      <c r="Y873" s="188" t="s">
        <v>7732</v>
      </c>
      <c r="Z873" s="187" t="s">
        <v>7733</v>
      </c>
      <c r="AA873" s="187" t="s">
        <v>7802</v>
      </c>
      <c r="AB873" s="11"/>
    </row>
    <row r="874" spans="1:28" ht="24.75" customHeight="1" x14ac:dyDescent="0.2">
      <c r="A874" s="183" t="s">
        <v>1772</v>
      </c>
      <c r="B874" s="184" t="s">
        <v>7661</v>
      </c>
      <c r="C874" s="185" t="s">
        <v>1555</v>
      </c>
      <c r="D874" s="185" t="s">
        <v>750</v>
      </c>
      <c r="E874" s="185" t="s">
        <v>7400</v>
      </c>
      <c r="F874" s="185" t="s">
        <v>1773</v>
      </c>
      <c r="G874" s="185" t="s">
        <v>7399</v>
      </c>
      <c r="H874" s="185" t="s">
        <v>1357</v>
      </c>
      <c r="I874" s="185" t="s">
        <v>6426</v>
      </c>
      <c r="J874" s="185" t="s">
        <v>1774</v>
      </c>
      <c r="K874" s="185" t="s">
        <v>1775</v>
      </c>
      <c r="L874" s="185" t="s">
        <v>49</v>
      </c>
      <c r="M874" s="185" t="s">
        <v>723</v>
      </c>
      <c r="N874" s="186" t="s">
        <v>6424</v>
      </c>
      <c r="O874" s="185" t="s">
        <v>6425</v>
      </c>
      <c r="P874" s="187">
        <v>0</v>
      </c>
      <c r="Q874" s="185" t="s">
        <v>89</v>
      </c>
      <c r="R874" s="185" t="s">
        <v>7401</v>
      </c>
      <c r="S874" s="188">
        <v>41908</v>
      </c>
      <c r="T874" s="185">
        <v>7510</v>
      </c>
      <c r="U874" s="185"/>
      <c r="V874" s="191">
        <v>23118840</v>
      </c>
      <c r="W874" s="191">
        <v>44996400</v>
      </c>
      <c r="X874" s="195">
        <v>44347</v>
      </c>
      <c r="Y874" s="188" t="s">
        <v>7732</v>
      </c>
      <c r="Z874" s="187" t="s">
        <v>7733</v>
      </c>
      <c r="AA874" s="187" t="s">
        <v>7932</v>
      </c>
      <c r="AB874" s="11"/>
    </row>
    <row r="875" spans="1:28" ht="24.75" customHeight="1" x14ac:dyDescent="0.2">
      <c r="A875" s="183" t="s">
        <v>1772</v>
      </c>
      <c r="B875" s="184" t="s">
        <v>7661</v>
      </c>
      <c r="C875" s="185" t="s">
        <v>1555</v>
      </c>
      <c r="D875" s="185" t="s">
        <v>750</v>
      </c>
      <c r="E875" s="185" t="s">
        <v>7400</v>
      </c>
      <c r="F875" s="185" t="s">
        <v>1773</v>
      </c>
      <c r="G875" s="185" t="s">
        <v>7399</v>
      </c>
      <c r="H875" s="185" t="s">
        <v>1357</v>
      </c>
      <c r="I875" s="185" t="s">
        <v>6426</v>
      </c>
      <c r="J875" s="185" t="s">
        <v>1774</v>
      </c>
      <c r="K875" s="185" t="s">
        <v>1775</v>
      </c>
      <c r="L875" s="185" t="s">
        <v>49</v>
      </c>
      <c r="M875" s="185" t="s">
        <v>723</v>
      </c>
      <c r="N875" s="186" t="s">
        <v>6424</v>
      </c>
      <c r="O875" s="185" t="s">
        <v>6425</v>
      </c>
      <c r="P875" s="187">
        <v>0</v>
      </c>
      <c r="Q875" s="185" t="s">
        <v>89</v>
      </c>
      <c r="R875" s="185" t="s">
        <v>7401</v>
      </c>
      <c r="S875" s="188">
        <v>41908</v>
      </c>
      <c r="T875" s="185">
        <v>7510</v>
      </c>
      <c r="U875" s="185"/>
      <c r="V875" s="191">
        <v>15582192</v>
      </c>
      <c r="W875" s="191">
        <v>75706692</v>
      </c>
      <c r="X875" s="195">
        <v>44347</v>
      </c>
      <c r="Y875" s="188" t="s">
        <v>7732</v>
      </c>
      <c r="Z875" s="187" t="s">
        <v>7733</v>
      </c>
      <c r="AA875" s="187" t="s">
        <v>7819</v>
      </c>
      <c r="AB875" s="11"/>
    </row>
    <row r="876" spans="1:28" ht="24.75" customHeight="1" x14ac:dyDescent="0.2">
      <c r="A876" s="183" t="s">
        <v>1772</v>
      </c>
      <c r="B876" s="184" t="s">
        <v>7661</v>
      </c>
      <c r="C876" s="185" t="s">
        <v>1555</v>
      </c>
      <c r="D876" s="185" t="s">
        <v>750</v>
      </c>
      <c r="E876" s="185" t="s">
        <v>7400</v>
      </c>
      <c r="F876" s="185" t="s">
        <v>1773</v>
      </c>
      <c r="G876" s="185" t="s">
        <v>7399</v>
      </c>
      <c r="H876" s="185" t="s">
        <v>1357</v>
      </c>
      <c r="I876" s="185" t="s">
        <v>6426</v>
      </c>
      <c r="J876" s="185" t="s">
        <v>1774</v>
      </c>
      <c r="K876" s="185" t="s">
        <v>1775</v>
      </c>
      <c r="L876" s="185" t="s">
        <v>49</v>
      </c>
      <c r="M876" s="185" t="s">
        <v>723</v>
      </c>
      <c r="N876" s="186" t="s">
        <v>6424</v>
      </c>
      <c r="O876" s="185" t="s">
        <v>6425</v>
      </c>
      <c r="P876" s="187">
        <v>0</v>
      </c>
      <c r="Q876" s="185" t="s">
        <v>89</v>
      </c>
      <c r="R876" s="185" t="s">
        <v>7401</v>
      </c>
      <c r="S876" s="188">
        <v>41908</v>
      </c>
      <c r="T876" s="185">
        <v>7510</v>
      </c>
      <c r="U876" s="185"/>
      <c r="V876" s="191">
        <v>12185232</v>
      </c>
      <c r="W876" s="191">
        <v>54833544</v>
      </c>
      <c r="X876" s="195">
        <v>44347</v>
      </c>
      <c r="Y876" s="188" t="s">
        <v>7732</v>
      </c>
      <c r="Z876" s="187" t="s">
        <v>7733</v>
      </c>
      <c r="AA876" s="187" t="s">
        <v>7832</v>
      </c>
      <c r="AB876" s="11"/>
    </row>
    <row r="877" spans="1:28" ht="24.75" customHeight="1" x14ac:dyDescent="0.2">
      <c r="A877" s="183" t="s">
        <v>1772</v>
      </c>
      <c r="B877" s="184" t="s">
        <v>7661</v>
      </c>
      <c r="C877" s="185" t="s">
        <v>1555</v>
      </c>
      <c r="D877" s="185" t="s">
        <v>750</v>
      </c>
      <c r="E877" s="185" t="s">
        <v>7400</v>
      </c>
      <c r="F877" s="185" t="s">
        <v>1773</v>
      </c>
      <c r="G877" s="185" t="s">
        <v>7399</v>
      </c>
      <c r="H877" s="185" t="s">
        <v>1357</v>
      </c>
      <c r="I877" s="185" t="s">
        <v>6426</v>
      </c>
      <c r="J877" s="185" t="s">
        <v>1774</v>
      </c>
      <c r="K877" s="185" t="s">
        <v>1775</v>
      </c>
      <c r="L877" s="185" t="s">
        <v>49</v>
      </c>
      <c r="M877" s="185" t="s">
        <v>723</v>
      </c>
      <c r="N877" s="186" t="s">
        <v>6424</v>
      </c>
      <c r="O877" s="185" t="s">
        <v>6425</v>
      </c>
      <c r="P877" s="187">
        <v>0</v>
      </c>
      <c r="Q877" s="185" t="s">
        <v>89</v>
      </c>
      <c r="R877" s="185" t="s">
        <v>7401</v>
      </c>
      <c r="S877" s="188">
        <v>41908</v>
      </c>
      <c r="T877" s="185">
        <v>7510</v>
      </c>
      <c r="U877" s="185"/>
      <c r="V877" s="191">
        <v>9780252</v>
      </c>
      <c r="W877" s="191">
        <v>44091300</v>
      </c>
      <c r="X877" s="195">
        <v>44347</v>
      </c>
      <c r="Y877" s="188" t="s">
        <v>7732</v>
      </c>
      <c r="Z877" s="187" t="s">
        <v>7733</v>
      </c>
      <c r="AA877" s="187" t="s">
        <v>7775</v>
      </c>
      <c r="AB877" s="11"/>
    </row>
    <row r="878" spans="1:28" ht="24.75" customHeight="1" x14ac:dyDescent="0.2">
      <c r="A878" s="183" t="s">
        <v>1772</v>
      </c>
      <c r="B878" s="184" t="s">
        <v>7661</v>
      </c>
      <c r="C878" s="185" t="s">
        <v>1555</v>
      </c>
      <c r="D878" s="185" t="s">
        <v>750</v>
      </c>
      <c r="E878" s="185" t="s">
        <v>7400</v>
      </c>
      <c r="F878" s="185" t="s">
        <v>1773</v>
      </c>
      <c r="G878" s="185" t="s">
        <v>7399</v>
      </c>
      <c r="H878" s="185" t="s">
        <v>1357</v>
      </c>
      <c r="I878" s="185" t="s">
        <v>6426</v>
      </c>
      <c r="J878" s="185" t="s">
        <v>1774</v>
      </c>
      <c r="K878" s="185" t="s">
        <v>1775</v>
      </c>
      <c r="L878" s="185" t="s">
        <v>49</v>
      </c>
      <c r="M878" s="185" t="s">
        <v>723</v>
      </c>
      <c r="N878" s="186" t="s">
        <v>6424</v>
      </c>
      <c r="O878" s="185" t="s">
        <v>6425</v>
      </c>
      <c r="P878" s="187">
        <v>0</v>
      </c>
      <c r="Q878" s="185" t="s">
        <v>89</v>
      </c>
      <c r="R878" s="185" t="s">
        <v>7401</v>
      </c>
      <c r="S878" s="188">
        <v>41908</v>
      </c>
      <c r="T878" s="185">
        <v>7510</v>
      </c>
      <c r="U878" s="185"/>
      <c r="V878" s="191">
        <v>8337264</v>
      </c>
      <c r="W878" s="191">
        <v>40909998</v>
      </c>
      <c r="X878" s="195">
        <v>44347</v>
      </c>
      <c r="Y878" s="188" t="s">
        <v>7732</v>
      </c>
      <c r="Z878" s="187" t="s">
        <v>7733</v>
      </c>
      <c r="AA878" s="187" t="s">
        <v>7804</v>
      </c>
      <c r="AB878" s="11"/>
    </row>
    <row r="879" spans="1:28" ht="24.75" customHeight="1" x14ac:dyDescent="0.2">
      <c r="A879" s="183" t="s">
        <v>1772</v>
      </c>
      <c r="B879" s="184" t="s">
        <v>7661</v>
      </c>
      <c r="C879" s="185" t="s">
        <v>1555</v>
      </c>
      <c r="D879" s="185" t="s">
        <v>750</v>
      </c>
      <c r="E879" s="185" t="s">
        <v>7400</v>
      </c>
      <c r="F879" s="185" t="s">
        <v>1773</v>
      </c>
      <c r="G879" s="185" t="s">
        <v>7399</v>
      </c>
      <c r="H879" s="185" t="s">
        <v>1357</v>
      </c>
      <c r="I879" s="185" t="s">
        <v>6426</v>
      </c>
      <c r="J879" s="185" t="s">
        <v>1774</v>
      </c>
      <c r="K879" s="185" t="s">
        <v>1775</v>
      </c>
      <c r="L879" s="185" t="s">
        <v>49</v>
      </c>
      <c r="M879" s="185" t="s">
        <v>723</v>
      </c>
      <c r="N879" s="186" t="s">
        <v>6424</v>
      </c>
      <c r="O879" s="185" t="s">
        <v>6425</v>
      </c>
      <c r="P879" s="187">
        <v>0</v>
      </c>
      <c r="Q879" s="185" t="s">
        <v>89</v>
      </c>
      <c r="R879" s="185" t="s">
        <v>7401</v>
      </c>
      <c r="S879" s="188">
        <v>41908</v>
      </c>
      <c r="T879" s="185">
        <v>7510</v>
      </c>
      <c r="U879" s="185"/>
      <c r="V879" s="191">
        <v>36747577</v>
      </c>
      <c r="W879" s="191">
        <v>126533325</v>
      </c>
      <c r="X879" s="195">
        <v>44347</v>
      </c>
      <c r="Y879" s="188" t="s">
        <v>7732</v>
      </c>
      <c r="Z879" s="187" t="s">
        <v>7733</v>
      </c>
      <c r="AA879" s="187" t="s">
        <v>7814</v>
      </c>
      <c r="AB879" s="11"/>
    </row>
    <row r="880" spans="1:28" ht="24.75" customHeight="1" x14ac:dyDescent="0.2">
      <c r="A880" s="183" t="s">
        <v>1772</v>
      </c>
      <c r="B880" s="184" t="s">
        <v>7661</v>
      </c>
      <c r="C880" s="185" t="s">
        <v>1555</v>
      </c>
      <c r="D880" s="185" t="s">
        <v>750</v>
      </c>
      <c r="E880" s="185" t="s">
        <v>7400</v>
      </c>
      <c r="F880" s="185" t="s">
        <v>1773</v>
      </c>
      <c r="G880" s="185" t="s">
        <v>7399</v>
      </c>
      <c r="H880" s="185" t="s">
        <v>1357</v>
      </c>
      <c r="I880" s="185" t="s">
        <v>6426</v>
      </c>
      <c r="J880" s="185" t="s">
        <v>1774</v>
      </c>
      <c r="K880" s="185" t="s">
        <v>1775</v>
      </c>
      <c r="L880" s="185" t="s">
        <v>49</v>
      </c>
      <c r="M880" s="185" t="s">
        <v>723</v>
      </c>
      <c r="N880" s="186" t="s">
        <v>6424</v>
      </c>
      <c r="O880" s="185" t="s">
        <v>6425</v>
      </c>
      <c r="P880" s="187">
        <v>0</v>
      </c>
      <c r="Q880" s="185" t="s">
        <v>89</v>
      </c>
      <c r="R880" s="185" t="s">
        <v>7401</v>
      </c>
      <c r="S880" s="188">
        <v>41908</v>
      </c>
      <c r="T880" s="185">
        <v>7510</v>
      </c>
      <c r="U880" s="185"/>
      <c r="V880" s="191">
        <v>6785250</v>
      </c>
      <c r="W880" s="191">
        <v>35106294</v>
      </c>
      <c r="X880" s="195">
        <v>44347</v>
      </c>
      <c r="Y880" s="188" t="s">
        <v>7732</v>
      </c>
      <c r="Z880" s="187" t="s">
        <v>7733</v>
      </c>
      <c r="AA880" s="187" t="s">
        <v>7873</v>
      </c>
      <c r="AB880" s="11"/>
    </row>
    <row r="881" spans="1:28" ht="24.75" customHeight="1" x14ac:dyDescent="0.2">
      <c r="A881" s="183" t="s">
        <v>1772</v>
      </c>
      <c r="B881" s="184" t="s">
        <v>7661</v>
      </c>
      <c r="C881" s="185" t="s">
        <v>1555</v>
      </c>
      <c r="D881" s="185" t="s">
        <v>750</v>
      </c>
      <c r="E881" s="185" t="s">
        <v>7400</v>
      </c>
      <c r="F881" s="185" t="s">
        <v>1773</v>
      </c>
      <c r="G881" s="185" t="s">
        <v>7399</v>
      </c>
      <c r="H881" s="185" t="s">
        <v>1357</v>
      </c>
      <c r="I881" s="185" t="s">
        <v>6426</v>
      </c>
      <c r="J881" s="185" t="s">
        <v>1774</v>
      </c>
      <c r="K881" s="185" t="s">
        <v>1775</v>
      </c>
      <c r="L881" s="185" t="s">
        <v>49</v>
      </c>
      <c r="M881" s="185" t="s">
        <v>723</v>
      </c>
      <c r="N881" s="186" t="s">
        <v>6424</v>
      </c>
      <c r="O881" s="185" t="s">
        <v>6425</v>
      </c>
      <c r="P881" s="187">
        <v>0</v>
      </c>
      <c r="Q881" s="185" t="s">
        <v>89</v>
      </c>
      <c r="R881" s="185" t="s">
        <v>7401</v>
      </c>
      <c r="S881" s="188">
        <v>41908</v>
      </c>
      <c r="T881" s="185">
        <v>7510</v>
      </c>
      <c r="U881" s="185"/>
      <c r="V881" s="191">
        <v>36377368</v>
      </c>
      <c r="W881" s="191">
        <v>99761464</v>
      </c>
      <c r="X881" s="195">
        <v>44347</v>
      </c>
      <c r="Y881" s="188" t="s">
        <v>7732</v>
      </c>
      <c r="Z881" s="187" t="s">
        <v>7733</v>
      </c>
      <c r="AA881" s="187" t="s">
        <v>7811</v>
      </c>
      <c r="AB881" s="11"/>
    </row>
    <row r="882" spans="1:28" ht="24.75" customHeight="1" x14ac:dyDescent="0.2">
      <c r="A882" s="183" t="s">
        <v>1772</v>
      </c>
      <c r="B882" s="184" t="s">
        <v>7661</v>
      </c>
      <c r="C882" s="185" t="s">
        <v>1555</v>
      </c>
      <c r="D882" s="185" t="s">
        <v>750</v>
      </c>
      <c r="E882" s="185" t="s">
        <v>7400</v>
      </c>
      <c r="F882" s="185" t="s">
        <v>1773</v>
      </c>
      <c r="G882" s="185" t="s">
        <v>7399</v>
      </c>
      <c r="H882" s="185" t="s">
        <v>1357</v>
      </c>
      <c r="I882" s="185" t="s">
        <v>6426</v>
      </c>
      <c r="J882" s="185" t="s">
        <v>1774</v>
      </c>
      <c r="K882" s="185" t="s">
        <v>1775</v>
      </c>
      <c r="L882" s="185" t="s">
        <v>49</v>
      </c>
      <c r="M882" s="185" t="s">
        <v>723</v>
      </c>
      <c r="N882" s="186" t="s">
        <v>6424</v>
      </c>
      <c r="O882" s="185" t="s">
        <v>6425</v>
      </c>
      <c r="P882" s="187">
        <v>0</v>
      </c>
      <c r="Q882" s="185" t="s">
        <v>89</v>
      </c>
      <c r="R882" s="185" t="s">
        <v>7401</v>
      </c>
      <c r="S882" s="188">
        <v>41908</v>
      </c>
      <c r="T882" s="185">
        <v>7510</v>
      </c>
      <c r="U882" s="185"/>
      <c r="V882" s="191">
        <v>24530796</v>
      </c>
      <c r="W882" s="191">
        <v>97481856</v>
      </c>
      <c r="X882" s="195">
        <v>44347</v>
      </c>
      <c r="Y882" s="188" t="s">
        <v>7732</v>
      </c>
      <c r="Z882" s="187" t="s">
        <v>7733</v>
      </c>
      <c r="AA882" s="187" t="s">
        <v>7869</v>
      </c>
      <c r="AB882" s="11"/>
    </row>
    <row r="883" spans="1:28" ht="24.75" customHeight="1" x14ac:dyDescent="0.2">
      <c r="A883" s="183" t="s">
        <v>1772</v>
      </c>
      <c r="B883" s="184" t="s">
        <v>7661</v>
      </c>
      <c r="C883" s="185" t="s">
        <v>1555</v>
      </c>
      <c r="D883" s="185" t="s">
        <v>750</v>
      </c>
      <c r="E883" s="185" t="s">
        <v>7400</v>
      </c>
      <c r="F883" s="185" t="s">
        <v>1773</v>
      </c>
      <c r="G883" s="185" t="s">
        <v>7399</v>
      </c>
      <c r="H883" s="185" t="s">
        <v>1357</v>
      </c>
      <c r="I883" s="185" t="s">
        <v>6426</v>
      </c>
      <c r="J883" s="185" t="s">
        <v>1774</v>
      </c>
      <c r="K883" s="185" t="s">
        <v>1775</v>
      </c>
      <c r="L883" s="185" t="s">
        <v>49</v>
      </c>
      <c r="M883" s="185" t="s">
        <v>723</v>
      </c>
      <c r="N883" s="186" t="s">
        <v>6424</v>
      </c>
      <c r="O883" s="185" t="s">
        <v>6425</v>
      </c>
      <c r="P883" s="187">
        <v>0</v>
      </c>
      <c r="Q883" s="185" t="s">
        <v>89</v>
      </c>
      <c r="R883" s="185" t="s">
        <v>7401</v>
      </c>
      <c r="S883" s="188">
        <v>41908</v>
      </c>
      <c r="T883" s="185">
        <v>7510</v>
      </c>
      <c r="U883" s="185"/>
      <c r="V883" s="191">
        <v>38418420</v>
      </c>
      <c r="W883" s="191">
        <v>177114060</v>
      </c>
      <c r="X883" s="195">
        <v>44347</v>
      </c>
      <c r="Y883" s="188" t="s">
        <v>7732</v>
      </c>
      <c r="Z883" s="187" t="s">
        <v>7733</v>
      </c>
      <c r="AA883" s="187" t="s">
        <v>7784</v>
      </c>
      <c r="AB883" s="11"/>
    </row>
    <row r="884" spans="1:28" ht="24.75" customHeight="1" x14ac:dyDescent="0.2">
      <c r="A884" s="183" t="s">
        <v>1772</v>
      </c>
      <c r="B884" s="184" t="s">
        <v>7661</v>
      </c>
      <c r="C884" s="185" t="s">
        <v>1555</v>
      </c>
      <c r="D884" s="185" t="s">
        <v>750</v>
      </c>
      <c r="E884" s="185" t="s">
        <v>7400</v>
      </c>
      <c r="F884" s="185" t="s">
        <v>1773</v>
      </c>
      <c r="G884" s="185" t="s">
        <v>7399</v>
      </c>
      <c r="H884" s="185" t="s">
        <v>1357</v>
      </c>
      <c r="I884" s="185" t="s">
        <v>6426</v>
      </c>
      <c r="J884" s="185" t="s">
        <v>1774</v>
      </c>
      <c r="K884" s="185" t="s">
        <v>1775</v>
      </c>
      <c r="L884" s="185" t="s">
        <v>49</v>
      </c>
      <c r="M884" s="185" t="s">
        <v>723</v>
      </c>
      <c r="N884" s="186" t="s">
        <v>6424</v>
      </c>
      <c r="O884" s="185" t="s">
        <v>6425</v>
      </c>
      <c r="P884" s="187">
        <v>0</v>
      </c>
      <c r="Q884" s="185" t="s">
        <v>89</v>
      </c>
      <c r="R884" s="185" t="s">
        <v>7401</v>
      </c>
      <c r="S884" s="188">
        <v>41908</v>
      </c>
      <c r="T884" s="185">
        <v>7510</v>
      </c>
      <c r="U884" s="185"/>
      <c r="V884" s="191">
        <v>9299256</v>
      </c>
      <c r="W884" s="191">
        <v>42808644</v>
      </c>
      <c r="X884" s="195">
        <v>44347</v>
      </c>
      <c r="Y884" s="188" t="s">
        <v>7732</v>
      </c>
      <c r="Z884" s="187" t="s">
        <v>7733</v>
      </c>
      <c r="AA884" s="187" t="s">
        <v>7822</v>
      </c>
      <c r="AB884" s="11"/>
    </row>
    <row r="885" spans="1:28" ht="24.75" customHeight="1" x14ac:dyDescent="0.2">
      <c r="A885" s="183" t="s">
        <v>1772</v>
      </c>
      <c r="B885" s="184" t="s">
        <v>7661</v>
      </c>
      <c r="C885" s="185" t="s">
        <v>1555</v>
      </c>
      <c r="D885" s="185" t="s">
        <v>750</v>
      </c>
      <c r="E885" s="185" t="s">
        <v>7400</v>
      </c>
      <c r="F885" s="185" t="s">
        <v>1773</v>
      </c>
      <c r="G885" s="185" t="s">
        <v>7399</v>
      </c>
      <c r="H885" s="185" t="s">
        <v>1357</v>
      </c>
      <c r="I885" s="185" t="s">
        <v>6426</v>
      </c>
      <c r="J885" s="185" t="s">
        <v>1774</v>
      </c>
      <c r="K885" s="185" t="s">
        <v>1775</v>
      </c>
      <c r="L885" s="185" t="s">
        <v>49</v>
      </c>
      <c r="M885" s="185" t="s">
        <v>723</v>
      </c>
      <c r="N885" s="186" t="s">
        <v>6424</v>
      </c>
      <c r="O885" s="185" t="s">
        <v>6425</v>
      </c>
      <c r="P885" s="187">
        <v>0</v>
      </c>
      <c r="Q885" s="185" t="s">
        <v>89</v>
      </c>
      <c r="R885" s="185" t="s">
        <v>7401</v>
      </c>
      <c r="S885" s="188">
        <v>41908</v>
      </c>
      <c r="T885" s="185">
        <v>7510</v>
      </c>
      <c r="U885" s="185"/>
      <c r="V885" s="191">
        <v>5637480</v>
      </c>
      <c r="W885" s="191">
        <v>33411120</v>
      </c>
      <c r="X885" s="195">
        <v>44347</v>
      </c>
      <c r="Y885" s="188" t="s">
        <v>7732</v>
      </c>
      <c r="Z885" s="187" t="s">
        <v>7733</v>
      </c>
      <c r="AA885" s="187" t="s">
        <v>7801</v>
      </c>
      <c r="AB885" s="11"/>
    </row>
    <row r="886" spans="1:28" ht="24.75" customHeight="1" x14ac:dyDescent="0.2">
      <c r="A886" s="183" t="s">
        <v>3829</v>
      </c>
      <c r="B886" s="184">
        <v>692531000</v>
      </c>
      <c r="C886" s="185" t="s">
        <v>2833</v>
      </c>
      <c r="D886" s="185" t="s">
        <v>2861</v>
      </c>
      <c r="E886" s="185" t="s">
        <v>1685</v>
      </c>
      <c r="F886" s="185" t="s">
        <v>2862</v>
      </c>
      <c r="G886" s="185" t="s">
        <v>29</v>
      </c>
      <c r="H886" s="185">
        <v>0</v>
      </c>
      <c r="I886" s="185">
        <v>0</v>
      </c>
      <c r="J886" s="185" t="s">
        <v>3830</v>
      </c>
      <c r="K886" s="185" t="s">
        <v>3832</v>
      </c>
      <c r="L886" s="185" t="s">
        <v>883</v>
      </c>
      <c r="M886" s="185" t="s">
        <v>3834</v>
      </c>
      <c r="N886" s="186" t="s">
        <v>3833</v>
      </c>
      <c r="O886" s="185" t="s">
        <v>3831</v>
      </c>
      <c r="P886" s="187">
        <v>0</v>
      </c>
      <c r="Q886" s="185">
        <v>91001</v>
      </c>
      <c r="R886" s="185" t="s">
        <v>2854</v>
      </c>
      <c r="S886" s="188">
        <v>41925</v>
      </c>
      <c r="T886" s="185">
        <v>7512</v>
      </c>
      <c r="U886" s="185"/>
      <c r="V886" s="191">
        <v>5265786</v>
      </c>
      <c r="W886" s="191">
        <v>21215864</v>
      </c>
      <c r="X886" s="195">
        <v>44347</v>
      </c>
      <c r="Y886" s="188" t="s">
        <v>7732</v>
      </c>
      <c r="Z886" s="187" t="s">
        <v>7733</v>
      </c>
      <c r="AA886" s="187" t="s">
        <v>7949</v>
      </c>
      <c r="AB886" s="11"/>
    </row>
    <row r="887" spans="1:28" ht="24.75" customHeight="1" x14ac:dyDescent="0.2">
      <c r="A887" s="183" t="s">
        <v>3259</v>
      </c>
      <c r="B887" s="184">
        <v>690102005</v>
      </c>
      <c r="C887" s="185" t="s">
        <v>2833</v>
      </c>
      <c r="D887" s="185" t="s">
        <v>626</v>
      </c>
      <c r="E887" s="185" t="s">
        <v>27</v>
      </c>
      <c r="F887" s="185" t="s">
        <v>627</v>
      </c>
      <c r="G887" s="185" t="s">
        <v>29</v>
      </c>
      <c r="H887" s="185">
        <v>0</v>
      </c>
      <c r="I887" s="185">
        <v>0</v>
      </c>
      <c r="J887" s="185" t="s">
        <v>3260</v>
      </c>
      <c r="K887" s="185" t="s">
        <v>3262</v>
      </c>
      <c r="L887" s="185" t="s">
        <v>611</v>
      </c>
      <c r="M887" s="185" t="s">
        <v>3263</v>
      </c>
      <c r="N887" s="186" t="s">
        <v>3261</v>
      </c>
      <c r="O887" s="185">
        <v>0</v>
      </c>
      <c r="P887" s="187">
        <v>0</v>
      </c>
      <c r="Q887" s="185">
        <v>91001</v>
      </c>
      <c r="R887" s="185" t="s">
        <v>3018</v>
      </c>
      <c r="S887" s="188">
        <v>41927</v>
      </c>
      <c r="T887" s="185">
        <v>7513</v>
      </c>
      <c r="U887" s="185"/>
      <c r="V887" s="191">
        <v>2747366</v>
      </c>
      <c r="W887" s="191">
        <v>11069144</v>
      </c>
      <c r="X887" s="195">
        <v>44347</v>
      </c>
      <c r="Y887" s="188" t="s">
        <v>7732</v>
      </c>
      <c r="Z887" s="187" t="s">
        <v>7733</v>
      </c>
      <c r="AA887" s="187" t="s">
        <v>7950</v>
      </c>
      <c r="AB887" s="11"/>
    </row>
    <row r="888" spans="1:28" ht="24.75" customHeight="1" x14ac:dyDescent="0.2">
      <c r="A888" s="183" t="s">
        <v>3306</v>
      </c>
      <c r="B888" s="184">
        <v>692011007</v>
      </c>
      <c r="C888" s="185" t="s">
        <v>2833</v>
      </c>
      <c r="D888" s="185" t="s">
        <v>626</v>
      </c>
      <c r="E888" s="185" t="s">
        <v>27</v>
      </c>
      <c r="F888" s="185" t="s">
        <v>627</v>
      </c>
      <c r="G888" s="185" t="s">
        <v>29</v>
      </c>
      <c r="H888" s="185">
        <v>0</v>
      </c>
      <c r="I888" s="185">
        <v>0</v>
      </c>
      <c r="J888" s="185" t="s">
        <v>3307</v>
      </c>
      <c r="K888" s="185" t="s">
        <v>3308</v>
      </c>
      <c r="L888" s="185" t="s">
        <v>6105</v>
      </c>
      <c r="M888" s="185" t="s">
        <v>3309</v>
      </c>
      <c r="N888" s="186">
        <v>0</v>
      </c>
      <c r="O888" s="185">
        <v>0</v>
      </c>
      <c r="P888" s="187">
        <v>0</v>
      </c>
      <c r="Q888" s="185">
        <v>91001</v>
      </c>
      <c r="R888" s="185" t="s">
        <v>600</v>
      </c>
      <c r="S888" s="188">
        <v>41939</v>
      </c>
      <c r="T888" s="185">
        <v>7514</v>
      </c>
      <c r="U888" s="185"/>
      <c r="V888" s="191">
        <v>3262498</v>
      </c>
      <c r="W888" s="191">
        <v>13144612</v>
      </c>
      <c r="X888" s="195">
        <v>44347</v>
      </c>
      <c r="Y888" s="188" t="s">
        <v>7732</v>
      </c>
      <c r="Z888" s="187" t="s">
        <v>7733</v>
      </c>
      <c r="AA888" s="187" t="s">
        <v>7951</v>
      </c>
      <c r="AB888" s="11"/>
    </row>
    <row r="889" spans="1:28" ht="24.75" customHeight="1" x14ac:dyDescent="0.2">
      <c r="A889" s="183" t="s">
        <v>1911</v>
      </c>
      <c r="B889" s="184">
        <v>650846699</v>
      </c>
      <c r="C889" s="185" t="s">
        <v>1555</v>
      </c>
      <c r="D889" s="185" t="s">
        <v>1912</v>
      </c>
      <c r="E889" s="185" t="s">
        <v>7582</v>
      </c>
      <c r="F889" s="185" t="s">
        <v>6048</v>
      </c>
      <c r="G889" s="185" t="s">
        <v>6183</v>
      </c>
      <c r="H889" s="185" t="s">
        <v>1913</v>
      </c>
      <c r="I889" s="185" t="s">
        <v>7581</v>
      </c>
      <c r="J889" s="185" t="s">
        <v>1914</v>
      </c>
      <c r="K889" s="185" t="s">
        <v>6182</v>
      </c>
      <c r="L889" s="185" t="s">
        <v>49</v>
      </c>
      <c r="M889" s="185" t="s">
        <v>1878</v>
      </c>
      <c r="N889" s="186" t="s">
        <v>6180</v>
      </c>
      <c r="O889" s="185" t="s">
        <v>6181</v>
      </c>
      <c r="P889" s="187">
        <v>0</v>
      </c>
      <c r="Q889" s="185" t="s">
        <v>1266</v>
      </c>
      <c r="R889" s="185" t="s">
        <v>7499</v>
      </c>
      <c r="S889" s="188">
        <v>41950</v>
      </c>
      <c r="T889" s="185">
        <v>7517</v>
      </c>
      <c r="U889" s="185"/>
      <c r="V889" s="191">
        <v>13343760</v>
      </c>
      <c r="W889" s="191">
        <v>46160100</v>
      </c>
      <c r="X889" s="195">
        <v>44347</v>
      </c>
      <c r="Y889" s="188" t="s">
        <v>7732</v>
      </c>
      <c r="Z889" s="187" t="s">
        <v>7733</v>
      </c>
      <c r="AA889" s="187" t="s">
        <v>7819</v>
      </c>
      <c r="AB889" s="11"/>
    </row>
    <row r="890" spans="1:28" ht="24.75" customHeight="1" x14ac:dyDescent="0.2">
      <c r="A890" s="183" t="s">
        <v>3467</v>
      </c>
      <c r="B890" s="184">
        <v>692004000</v>
      </c>
      <c r="C890" s="185" t="s">
        <v>2833</v>
      </c>
      <c r="D890" s="185" t="s">
        <v>626</v>
      </c>
      <c r="E890" s="185" t="s">
        <v>27</v>
      </c>
      <c r="F890" s="185" t="s">
        <v>627</v>
      </c>
      <c r="G890" s="185" t="s">
        <v>3468</v>
      </c>
      <c r="H890" s="185">
        <v>0</v>
      </c>
      <c r="I890" s="185">
        <v>0</v>
      </c>
      <c r="J890" s="185" t="s">
        <v>3469</v>
      </c>
      <c r="K890" s="185" t="s">
        <v>3471</v>
      </c>
      <c r="L890" s="185" t="s">
        <v>6111</v>
      </c>
      <c r="M890" s="185" t="s">
        <v>3473</v>
      </c>
      <c r="N890" s="186" t="s">
        <v>3472</v>
      </c>
      <c r="O890" s="185" t="s">
        <v>3470</v>
      </c>
      <c r="P890" s="187">
        <v>0</v>
      </c>
      <c r="Q890" s="185">
        <v>91001</v>
      </c>
      <c r="R890" s="185" t="s">
        <v>3018</v>
      </c>
      <c r="S890" s="188">
        <v>41996</v>
      </c>
      <c r="T890" s="185">
        <v>7520</v>
      </c>
      <c r="U890" s="185"/>
      <c r="V890" s="191">
        <v>5494733</v>
      </c>
      <c r="W890" s="191">
        <v>22138292</v>
      </c>
      <c r="X890" s="195">
        <v>44347</v>
      </c>
      <c r="Y890" s="188" t="s">
        <v>7732</v>
      </c>
      <c r="Z890" s="187" t="s">
        <v>7733</v>
      </c>
      <c r="AA890" s="187" t="s">
        <v>7833</v>
      </c>
      <c r="AB890" s="11"/>
    </row>
    <row r="891" spans="1:28" ht="24.75" customHeight="1" x14ac:dyDescent="0.2">
      <c r="A891" s="183" t="s">
        <v>3121</v>
      </c>
      <c r="B891" s="184">
        <v>692002008</v>
      </c>
      <c r="C891" s="185" t="s">
        <v>2833</v>
      </c>
      <c r="D891" s="185" t="s">
        <v>626</v>
      </c>
      <c r="E891" s="185" t="s">
        <v>27</v>
      </c>
      <c r="F891" s="185" t="s">
        <v>627</v>
      </c>
      <c r="G891" s="185" t="s">
        <v>29</v>
      </c>
      <c r="H891" s="185">
        <v>0</v>
      </c>
      <c r="I891" s="185">
        <v>0</v>
      </c>
      <c r="J891" s="185" t="s">
        <v>3122</v>
      </c>
      <c r="K891" s="185" t="s">
        <v>3123</v>
      </c>
      <c r="L891" s="185" t="s">
        <v>6111</v>
      </c>
      <c r="M891" s="185" t="s">
        <v>3125</v>
      </c>
      <c r="N891" s="186" t="s">
        <v>3124</v>
      </c>
      <c r="O891" s="185" t="s">
        <v>6277</v>
      </c>
      <c r="P891" s="187">
        <v>0</v>
      </c>
      <c r="Q891" s="185">
        <v>91001</v>
      </c>
      <c r="R891" s="185" t="s">
        <v>600</v>
      </c>
      <c r="S891" s="188">
        <v>41996</v>
      </c>
      <c r="T891" s="185">
        <v>7521</v>
      </c>
      <c r="U891" s="185"/>
      <c r="V891" s="191">
        <v>4078122</v>
      </c>
      <c r="W891" s="191">
        <v>16430763</v>
      </c>
      <c r="X891" s="195">
        <v>44347</v>
      </c>
      <c r="Y891" s="188" t="s">
        <v>7732</v>
      </c>
      <c r="Z891" s="187" t="s">
        <v>7733</v>
      </c>
      <c r="AA891" s="187" t="s">
        <v>7952</v>
      </c>
      <c r="AB891" s="11"/>
    </row>
    <row r="892" spans="1:28" ht="24.75" customHeight="1" x14ac:dyDescent="0.2">
      <c r="A892" s="183" t="s">
        <v>3223</v>
      </c>
      <c r="B892" s="184" t="s">
        <v>7691</v>
      </c>
      <c r="C892" s="185" t="s">
        <v>2833</v>
      </c>
      <c r="D892" s="185" t="s">
        <v>626</v>
      </c>
      <c r="E892" s="185" t="s">
        <v>27</v>
      </c>
      <c r="F892" s="185" t="s">
        <v>627</v>
      </c>
      <c r="G892" s="185" t="s">
        <v>29</v>
      </c>
      <c r="H892" s="185">
        <v>0</v>
      </c>
      <c r="I892" s="185">
        <v>0</v>
      </c>
      <c r="J892" s="185" t="s">
        <v>8634</v>
      </c>
      <c r="K892" s="185" t="s">
        <v>3225</v>
      </c>
      <c r="L892" s="185" t="s">
        <v>6111</v>
      </c>
      <c r="M892" s="185" t="s">
        <v>6164</v>
      </c>
      <c r="N892" s="186">
        <v>0</v>
      </c>
      <c r="O892" s="185" t="s">
        <v>3224</v>
      </c>
      <c r="P892" s="187">
        <v>0</v>
      </c>
      <c r="Q892" s="185">
        <v>91001</v>
      </c>
      <c r="R892" s="185" t="s">
        <v>2884</v>
      </c>
      <c r="S892" s="188">
        <v>42032</v>
      </c>
      <c r="T892" s="185">
        <v>7523</v>
      </c>
      <c r="U892" s="185"/>
      <c r="V892" s="191">
        <v>4893746</v>
      </c>
      <c r="W892" s="191">
        <v>24468730</v>
      </c>
      <c r="X892" s="195">
        <v>44347</v>
      </c>
      <c r="Y892" s="188" t="s">
        <v>7732</v>
      </c>
      <c r="Z892" s="187" t="s">
        <v>7733</v>
      </c>
      <c r="AA892" s="187" t="s">
        <v>7768</v>
      </c>
      <c r="AB892" s="11"/>
    </row>
    <row r="893" spans="1:28" ht="24.75" customHeight="1" x14ac:dyDescent="0.2">
      <c r="A893" s="183" t="s">
        <v>3728</v>
      </c>
      <c r="B893" s="184">
        <v>691802000</v>
      </c>
      <c r="C893" s="185" t="s">
        <v>2833</v>
      </c>
      <c r="D893" s="185" t="s">
        <v>626</v>
      </c>
      <c r="E893" s="185" t="s">
        <v>27</v>
      </c>
      <c r="F893" s="185" t="s">
        <v>627</v>
      </c>
      <c r="G893" s="185" t="s">
        <v>29</v>
      </c>
      <c r="H893" s="185">
        <v>0</v>
      </c>
      <c r="I893" s="185">
        <v>0</v>
      </c>
      <c r="J893" s="185" t="s">
        <v>3729</v>
      </c>
      <c r="K893" s="185" t="s">
        <v>3731</v>
      </c>
      <c r="L893" s="185" t="s">
        <v>50</v>
      </c>
      <c r="M893" s="185" t="s">
        <v>3733</v>
      </c>
      <c r="N893" s="186" t="s">
        <v>3732</v>
      </c>
      <c r="O893" s="185" t="s">
        <v>3730</v>
      </c>
      <c r="P893" s="187">
        <v>0</v>
      </c>
      <c r="Q893" s="185">
        <v>91001</v>
      </c>
      <c r="R893" s="185" t="s">
        <v>600</v>
      </c>
      <c r="S893" s="188">
        <v>42047</v>
      </c>
      <c r="T893" s="185">
        <v>7526</v>
      </c>
      <c r="U893" s="185"/>
      <c r="V893" s="191">
        <v>4730622</v>
      </c>
      <c r="W893" s="191">
        <v>19059687</v>
      </c>
      <c r="X893" s="195">
        <v>44347</v>
      </c>
      <c r="Y893" s="188" t="s">
        <v>7732</v>
      </c>
      <c r="Z893" s="187" t="s">
        <v>7733</v>
      </c>
      <c r="AA893" s="187" t="s">
        <v>7953</v>
      </c>
      <c r="AB893" s="11"/>
    </row>
    <row r="894" spans="1:28" ht="24.75" customHeight="1" x14ac:dyDescent="0.2">
      <c r="A894" s="183" t="s">
        <v>2947</v>
      </c>
      <c r="B894" s="184">
        <v>690413000</v>
      </c>
      <c r="C894" s="185" t="s">
        <v>2833</v>
      </c>
      <c r="D894" s="185" t="s">
        <v>626</v>
      </c>
      <c r="E894" s="185" t="s">
        <v>27</v>
      </c>
      <c r="F894" s="185" t="s">
        <v>627</v>
      </c>
      <c r="G894" s="185">
        <v>0</v>
      </c>
      <c r="H894" s="185">
        <v>0</v>
      </c>
      <c r="I894" s="185">
        <v>0</v>
      </c>
      <c r="J894" s="185" t="s">
        <v>2948</v>
      </c>
      <c r="K894" s="185" t="s">
        <v>2950</v>
      </c>
      <c r="L894" s="185" t="s">
        <v>6106</v>
      </c>
      <c r="M894" s="185" t="s">
        <v>2952</v>
      </c>
      <c r="N894" s="186" t="s">
        <v>2951</v>
      </c>
      <c r="O894" s="185" t="s">
        <v>2949</v>
      </c>
      <c r="P894" s="187">
        <v>0</v>
      </c>
      <c r="Q894" s="185">
        <v>91001</v>
      </c>
      <c r="R894" s="185" t="s">
        <v>2884</v>
      </c>
      <c r="S894" s="188">
        <v>42047</v>
      </c>
      <c r="T894" s="185">
        <v>7527</v>
      </c>
      <c r="U894" s="185"/>
      <c r="V894" s="191">
        <v>3262498</v>
      </c>
      <c r="W894" s="191">
        <v>13144612</v>
      </c>
      <c r="X894" s="195">
        <v>44347</v>
      </c>
      <c r="Y894" s="188" t="s">
        <v>7732</v>
      </c>
      <c r="Z894" s="187" t="s">
        <v>7733</v>
      </c>
      <c r="AA894" s="187" t="s">
        <v>7954</v>
      </c>
      <c r="AB894" s="11"/>
    </row>
    <row r="895" spans="1:28" ht="24.75" customHeight="1" x14ac:dyDescent="0.2">
      <c r="A895" s="183" t="s">
        <v>3698</v>
      </c>
      <c r="B895" s="184">
        <v>690409003</v>
      </c>
      <c r="C895" s="185" t="s">
        <v>2833</v>
      </c>
      <c r="D895" s="185" t="s">
        <v>626</v>
      </c>
      <c r="E895" s="185" t="s">
        <v>27</v>
      </c>
      <c r="F895" s="185" t="s">
        <v>627</v>
      </c>
      <c r="G895" s="185" t="s">
        <v>29</v>
      </c>
      <c r="H895" s="185">
        <v>0</v>
      </c>
      <c r="I895" s="185">
        <v>0</v>
      </c>
      <c r="J895" s="185" t="s">
        <v>3699</v>
      </c>
      <c r="K895" s="185" t="s">
        <v>3701</v>
      </c>
      <c r="L895" s="185" t="s">
        <v>6108</v>
      </c>
      <c r="M895" s="185" t="s">
        <v>3703</v>
      </c>
      <c r="N895" s="186" t="s">
        <v>3702</v>
      </c>
      <c r="O895" s="185" t="s">
        <v>3700</v>
      </c>
      <c r="P895" s="187">
        <v>0</v>
      </c>
      <c r="Q895" s="185">
        <v>91001</v>
      </c>
      <c r="R895" s="185" t="s">
        <v>2866</v>
      </c>
      <c r="S895" s="188">
        <v>42052</v>
      </c>
      <c r="T895" s="185">
        <v>7528</v>
      </c>
      <c r="U895" s="185"/>
      <c r="V895" s="191">
        <v>4730622</v>
      </c>
      <c r="W895" s="191">
        <v>19059687</v>
      </c>
      <c r="X895" s="195">
        <v>44347</v>
      </c>
      <c r="Y895" s="188" t="s">
        <v>7732</v>
      </c>
      <c r="Z895" s="187" t="s">
        <v>7733</v>
      </c>
      <c r="AA895" s="187" t="s">
        <v>7868</v>
      </c>
      <c r="AB895" s="11"/>
    </row>
    <row r="896" spans="1:28" ht="24.75" customHeight="1" x14ac:dyDescent="0.2">
      <c r="A896" s="183" t="s">
        <v>2753</v>
      </c>
      <c r="B896" s="184">
        <v>605111130</v>
      </c>
      <c r="C896" s="185" t="s">
        <v>2731</v>
      </c>
      <c r="D896" s="185" t="s">
        <v>2732</v>
      </c>
      <c r="E896" s="185" t="s">
        <v>27</v>
      </c>
      <c r="F896" s="185" t="s">
        <v>2733</v>
      </c>
      <c r="G896" s="185" t="s">
        <v>29</v>
      </c>
      <c r="H896" s="185">
        <v>0</v>
      </c>
      <c r="I896" s="185">
        <v>0</v>
      </c>
      <c r="J896" s="185" t="s">
        <v>6224</v>
      </c>
      <c r="K896" s="185" t="s">
        <v>2754</v>
      </c>
      <c r="L896" s="185" t="s">
        <v>883</v>
      </c>
      <c r="M896" s="185" t="s">
        <v>2755</v>
      </c>
      <c r="N896" s="186" t="s">
        <v>6225</v>
      </c>
      <c r="O896" s="185" t="s">
        <v>6226</v>
      </c>
      <c r="P896" s="187">
        <v>0</v>
      </c>
      <c r="Q896" s="185">
        <v>91001</v>
      </c>
      <c r="R896" s="185" t="s">
        <v>600</v>
      </c>
      <c r="S896" s="188">
        <v>42052</v>
      </c>
      <c r="T896" s="185">
        <v>7529</v>
      </c>
      <c r="U896" s="185"/>
      <c r="V896" s="191">
        <v>0</v>
      </c>
      <c r="W896" s="191">
        <v>21063144</v>
      </c>
      <c r="X896" s="195">
        <v>44347</v>
      </c>
      <c r="Y896" s="188" t="s">
        <v>7732</v>
      </c>
      <c r="Z896" s="187" t="s">
        <v>7733</v>
      </c>
      <c r="AA896" s="187" t="s">
        <v>7826</v>
      </c>
      <c r="AB896" s="11"/>
    </row>
    <row r="897" spans="1:28" ht="24.75" customHeight="1" x14ac:dyDescent="0.2">
      <c r="A897" s="183" t="s">
        <v>2912</v>
      </c>
      <c r="B897" s="184">
        <v>692544005</v>
      </c>
      <c r="C897" s="185" t="s">
        <v>2833</v>
      </c>
      <c r="D897" s="185" t="s">
        <v>626</v>
      </c>
      <c r="E897" s="185" t="s">
        <v>27</v>
      </c>
      <c r="F897" s="185" t="s">
        <v>627</v>
      </c>
      <c r="G897" s="185" t="s">
        <v>29</v>
      </c>
      <c r="H897" s="185">
        <v>0</v>
      </c>
      <c r="I897" s="185">
        <v>0</v>
      </c>
      <c r="J897" s="185" t="s">
        <v>2913</v>
      </c>
      <c r="K897" s="185" t="s">
        <v>2915</v>
      </c>
      <c r="L897" s="185" t="s">
        <v>6161</v>
      </c>
      <c r="M897" s="185" t="s">
        <v>2917</v>
      </c>
      <c r="N897" s="186" t="s">
        <v>2916</v>
      </c>
      <c r="O897" s="185" t="s">
        <v>2914</v>
      </c>
      <c r="P897" s="187">
        <v>0</v>
      </c>
      <c r="Q897" s="185">
        <v>91001</v>
      </c>
      <c r="R897" s="185" t="s">
        <v>600</v>
      </c>
      <c r="S897" s="188">
        <v>42053</v>
      </c>
      <c r="T897" s="185">
        <v>7531</v>
      </c>
      <c r="U897" s="185"/>
      <c r="V897" s="191">
        <v>5723680</v>
      </c>
      <c r="W897" s="191">
        <v>23060720</v>
      </c>
      <c r="X897" s="195">
        <v>44347</v>
      </c>
      <c r="Y897" s="188" t="s">
        <v>7732</v>
      </c>
      <c r="Z897" s="187" t="s">
        <v>7733</v>
      </c>
      <c r="AA897" s="187" t="s">
        <v>7955</v>
      </c>
      <c r="AB897" s="11"/>
    </row>
    <row r="898" spans="1:28" ht="24.75" customHeight="1" x14ac:dyDescent="0.2">
      <c r="A898" s="183" t="s">
        <v>3129</v>
      </c>
      <c r="B898" s="184">
        <v>691910008</v>
      </c>
      <c r="C898" s="185" t="s">
        <v>2833</v>
      </c>
      <c r="D898" s="185" t="s">
        <v>626</v>
      </c>
      <c r="E898" s="185" t="s">
        <v>27</v>
      </c>
      <c r="F898" s="185" t="s">
        <v>627</v>
      </c>
      <c r="G898" s="185" t="s">
        <v>29</v>
      </c>
      <c r="H898" s="185">
        <v>0</v>
      </c>
      <c r="I898" s="185">
        <v>0</v>
      </c>
      <c r="J898" s="185" t="s">
        <v>3130</v>
      </c>
      <c r="K898" s="185" t="s">
        <v>3132</v>
      </c>
      <c r="L898" s="185" t="s">
        <v>50</v>
      </c>
      <c r="M898" s="185" t="s">
        <v>3134</v>
      </c>
      <c r="N898" s="186" t="s">
        <v>3133</v>
      </c>
      <c r="O898" s="185" t="s">
        <v>3131</v>
      </c>
      <c r="P898" s="187">
        <v>0</v>
      </c>
      <c r="Q898" s="185">
        <v>91001</v>
      </c>
      <c r="R898" s="185" t="s">
        <v>2884</v>
      </c>
      <c r="S898" s="188">
        <v>42053</v>
      </c>
      <c r="T898" s="185">
        <v>7532</v>
      </c>
      <c r="U898" s="185"/>
      <c r="V898" s="191">
        <v>4730622</v>
      </c>
      <c r="W898" s="191">
        <v>19059687</v>
      </c>
      <c r="X898" s="195">
        <v>44347</v>
      </c>
      <c r="Y898" s="188" t="s">
        <v>7732</v>
      </c>
      <c r="Z898" s="187" t="s">
        <v>7733</v>
      </c>
      <c r="AA898" s="187" t="s">
        <v>7956</v>
      </c>
      <c r="AB898" s="11"/>
    </row>
    <row r="899" spans="1:28" ht="24.75" customHeight="1" x14ac:dyDescent="0.2">
      <c r="A899" s="183" t="s">
        <v>4064</v>
      </c>
      <c r="B899" s="184">
        <v>691809005</v>
      </c>
      <c r="C899" s="185" t="s">
        <v>2833</v>
      </c>
      <c r="D899" s="185" t="s">
        <v>626</v>
      </c>
      <c r="E899" s="185" t="s">
        <v>27</v>
      </c>
      <c r="F899" s="185" t="s">
        <v>627</v>
      </c>
      <c r="G899" s="185" t="s">
        <v>29</v>
      </c>
      <c r="H899" s="185">
        <v>0</v>
      </c>
      <c r="I899" s="185">
        <v>0</v>
      </c>
      <c r="J899" s="185" t="s">
        <v>4065</v>
      </c>
      <c r="K899" s="185" t="s">
        <v>4067</v>
      </c>
      <c r="L899" s="185" t="s">
        <v>50</v>
      </c>
      <c r="M899" s="185" t="s">
        <v>4069</v>
      </c>
      <c r="N899" s="186" t="s">
        <v>4068</v>
      </c>
      <c r="O899" s="185" t="s">
        <v>4066</v>
      </c>
      <c r="P899" s="187">
        <v>0</v>
      </c>
      <c r="Q899" s="185">
        <v>91001</v>
      </c>
      <c r="R899" s="185" t="s">
        <v>3018</v>
      </c>
      <c r="S899" s="188">
        <v>42053</v>
      </c>
      <c r="T899" s="185">
        <v>7533</v>
      </c>
      <c r="U899" s="185"/>
      <c r="V899" s="191">
        <v>5709371</v>
      </c>
      <c r="W899" s="191">
        <v>23003069</v>
      </c>
      <c r="X899" s="195">
        <v>44347</v>
      </c>
      <c r="Y899" s="188" t="s">
        <v>7732</v>
      </c>
      <c r="Z899" s="187" t="s">
        <v>7733</v>
      </c>
      <c r="AA899" s="187" t="s">
        <v>7838</v>
      </c>
      <c r="AB899" s="11"/>
    </row>
    <row r="900" spans="1:28" ht="24.75" customHeight="1" x14ac:dyDescent="0.2">
      <c r="A900" s="183" t="s">
        <v>3426</v>
      </c>
      <c r="B900" s="184">
        <v>690415003</v>
      </c>
      <c r="C900" s="185" t="s">
        <v>2833</v>
      </c>
      <c r="D900" s="185" t="s">
        <v>626</v>
      </c>
      <c r="E900" s="185" t="s">
        <v>27</v>
      </c>
      <c r="F900" s="185" t="s">
        <v>627</v>
      </c>
      <c r="G900" s="185" t="s">
        <v>29</v>
      </c>
      <c r="H900" s="185">
        <v>0</v>
      </c>
      <c r="I900" s="185">
        <v>0</v>
      </c>
      <c r="J900" s="185" t="s">
        <v>3427</v>
      </c>
      <c r="K900" s="185" t="s">
        <v>3429</v>
      </c>
      <c r="L900" s="185" t="s">
        <v>6108</v>
      </c>
      <c r="M900" s="185">
        <v>0</v>
      </c>
      <c r="N900" s="186" t="s">
        <v>3430</v>
      </c>
      <c r="O900" s="185" t="s">
        <v>3428</v>
      </c>
      <c r="P900" s="187">
        <v>0</v>
      </c>
      <c r="Q900" s="185">
        <v>91001</v>
      </c>
      <c r="R900" s="185" t="s">
        <v>2927</v>
      </c>
      <c r="S900" s="188">
        <v>42053</v>
      </c>
      <c r="T900" s="185">
        <v>7534</v>
      </c>
      <c r="U900" s="185"/>
      <c r="V900" s="191">
        <v>4730622</v>
      </c>
      <c r="W900" s="191">
        <v>23653110</v>
      </c>
      <c r="X900" s="195">
        <v>44347</v>
      </c>
      <c r="Y900" s="188" t="s">
        <v>7732</v>
      </c>
      <c r="Z900" s="187" t="s">
        <v>7733</v>
      </c>
      <c r="AA900" s="187" t="s">
        <v>7893</v>
      </c>
      <c r="AB900" s="11"/>
    </row>
    <row r="901" spans="1:28" ht="24.75" customHeight="1" x14ac:dyDescent="0.2">
      <c r="A901" s="183" t="s">
        <v>3145</v>
      </c>
      <c r="B901" s="184">
        <v>690739003</v>
      </c>
      <c r="C901" s="185" t="s">
        <v>2833</v>
      </c>
      <c r="D901" s="185" t="s">
        <v>626</v>
      </c>
      <c r="E901" s="185" t="s">
        <v>27</v>
      </c>
      <c r="F901" s="185" t="s">
        <v>627</v>
      </c>
      <c r="G901" s="185" t="s">
        <v>29</v>
      </c>
      <c r="H901" s="185">
        <v>0</v>
      </c>
      <c r="I901" s="185">
        <v>0</v>
      </c>
      <c r="J901" s="185" t="s">
        <v>3146</v>
      </c>
      <c r="K901" s="185" t="s">
        <v>3148</v>
      </c>
      <c r="L901" s="185" t="s">
        <v>49</v>
      </c>
      <c r="M901" s="185" t="s">
        <v>3150</v>
      </c>
      <c r="N901" s="186" t="s">
        <v>3149</v>
      </c>
      <c r="O901" s="185" t="s">
        <v>3147</v>
      </c>
      <c r="P901" s="187">
        <v>0</v>
      </c>
      <c r="Q901" s="185">
        <v>91001</v>
      </c>
      <c r="R901" s="185" t="s">
        <v>600</v>
      </c>
      <c r="S901" s="188">
        <v>42053</v>
      </c>
      <c r="T901" s="185">
        <v>7535</v>
      </c>
      <c r="U901" s="185"/>
      <c r="V901" s="191">
        <v>0</v>
      </c>
      <c r="W901" s="191">
        <v>14309200</v>
      </c>
      <c r="X901" s="195">
        <v>44347</v>
      </c>
      <c r="Y901" s="188" t="s">
        <v>7732</v>
      </c>
      <c r="Z901" s="187" t="s">
        <v>7733</v>
      </c>
      <c r="AA901" s="187" t="s">
        <v>7883</v>
      </c>
      <c r="AB901" s="11"/>
    </row>
    <row r="902" spans="1:28" ht="24.75" customHeight="1" x14ac:dyDescent="0.2">
      <c r="A902" s="183" t="s">
        <v>3957</v>
      </c>
      <c r="B902" s="184">
        <v>691514005</v>
      </c>
      <c r="C902" s="185" t="s">
        <v>2833</v>
      </c>
      <c r="D902" s="185" t="s">
        <v>626</v>
      </c>
      <c r="E902" s="185" t="s">
        <v>27</v>
      </c>
      <c r="F902" s="185" t="s">
        <v>627</v>
      </c>
      <c r="G902" s="185" t="s">
        <v>29</v>
      </c>
      <c r="H902" s="185">
        <v>0</v>
      </c>
      <c r="I902" s="185">
        <v>0</v>
      </c>
      <c r="J902" s="185" t="s">
        <v>3958</v>
      </c>
      <c r="K902" s="185" t="s">
        <v>3959</v>
      </c>
      <c r="L902" s="185" t="s">
        <v>339</v>
      </c>
      <c r="M902" s="185" t="s">
        <v>3960</v>
      </c>
      <c r="N902" s="186" t="s">
        <v>6322</v>
      </c>
      <c r="O902" s="185" t="s">
        <v>6323</v>
      </c>
      <c r="P902" s="187">
        <v>0</v>
      </c>
      <c r="Q902" s="185">
        <v>91001</v>
      </c>
      <c r="R902" s="185" t="s">
        <v>600</v>
      </c>
      <c r="S902" s="188">
        <v>42053</v>
      </c>
      <c r="T902" s="185">
        <v>7536</v>
      </c>
      <c r="U902" s="185"/>
      <c r="V902" s="191">
        <v>3262498</v>
      </c>
      <c r="W902" s="191">
        <v>13144612</v>
      </c>
      <c r="X902" s="195">
        <v>44347</v>
      </c>
      <c r="Y902" s="188" t="s">
        <v>7732</v>
      </c>
      <c r="Z902" s="187" t="s">
        <v>7733</v>
      </c>
      <c r="AA902" s="187" t="s">
        <v>7957</v>
      </c>
      <c r="AB902" s="11"/>
    </row>
    <row r="903" spans="1:28" ht="24.75" customHeight="1" x14ac:dyDescent="0.2">
      <c r="A903" s="183" t="s">
        <v>3510</v>
      </c>
      <c r="B903" s="184">
        <v>691705005</v>
      </c>
      <c r="C903" s="185" t="s">
        <v>2833</v>
      </c>
      <c r="D903" s="185" t="s">
        <v>626</v>
      </c>
      <c r="E903" s="185" t="s">
        <v>27</v>
      </c>
      <c r="F903" s="185" t="s">
        <v>627</v>
      </c>
      <c r="G903" s="185" t="s">
        <v>29</v>
      </c>
      <c r="H903" s="185">
        <v>0</v>
      </c>
      <c r="I903" s="185">
        <v>0</v>
      </c>
      <c r="J903" s="185" t="s">
        <v>3511</v>
      </c>
      <c r="K903" s="185" t="s">
        <v>3512</v>
      </c>
      <c r="L903" s="185" t="s">
        <v>339</v>
      </c>
      <c r="M903" s="185" t="s">
        <v>3514</v>
      </c>
      <c r="N903" s="186" t="s">
        <v>3513</v>
      </c>
      <c r="O903" s="185">
        <v>0</v>
      </c>
      <c r="P903" s="187">
        <v>0</v>
      </c>
      <c r="Q903" s="185">
        <v>91001</v>
      </c>
      <c r="R903" s="185" t="s">
        <v>600</v>
      </c>
      <c r="S903" s="188">
        <v>42053</v>
      </c>
      <c r="T903" s="185">
        <v>7537</v>
      </c>
      <c r="U903" s="185"/>
      <c r="V903" s="191">
        <v>4730622</v>
      </c>
      <c r="W903" s="191">
        <v>19059687</v>
      </c>
      <c r="X903" s="195">
        <v>44347</v>
      </c>
      <c r="Y903" s="188" t="s">
        <v>7732</v>
      </c>
      <c r="Z903" s="187" t="s">
        <v>7733</v>
      </c>
      <c r="AA903" s="187" t="s">
        <v>7848</v>
      </c>
      <c r="AB903" s="11"/>
    </row>
    <row r="904" spans="1:28" ht="24.75" customHeight="1" x14ac:dyDescent="0.2">
      <c r="A904" s="183" t="s">
        <v>3064</v>
      </c>
      <c r="B904" s="184">
        <v>691411001</v>
      </c>
      <c r="C904" s="185" t="s">
        <v>2833</v>
      </c>
      <c r="D904" s="185" t="s">
        <v>626</v>
      </c>
      <c r="E904" s="185" t="s">
        <v>27</v>
      </c>
      <c r="F904" s="185" t="s">
        <v>627</v>
      </c>
      <c r="G904" s="185" t="s">
        <v>29</v>
      </c>
      <c r="H904" s="185">
        <v>0</v>
      </c>
      <c r="I904" s="185">
        <v>0</v>
      </c>
      <c r="J904" s="185" t="s">
        <v>3065</v>
      </c>
      <c r="K904" s="185" t="s">
        <v>6137</v>
      </c>
      <c r="L904" s="185" t="s">
        <v>6107</v>
      </c>
      <c r="M904" s="185" t="s">
        <v>3067</v>
      </c>
      <c r="N904" s="186" t="s">
        <v>3066</v>
      </c>
      <c r="O904" s="185">
        <v>0</v>
      </c>
      <c r="P904" s="187">
        <v>0</v>
      </c>
      <c r="Q904" s="185">
        <v>91001</v>
      </c>
      <c r="R904" s="185" t="s">
        <v>600</v>
      </c>
      <c r="S904" s="188">
        <v>42053</v>
      </c>
      <c r="T904" s="185">
        <v>7538</v>
      </c>
      <c r="U904" s="185"/>
      <c r="V904" s="191">
        <v>4078122</v>
      </c>
      <c r="W904" s="191">
        <v>16430763</v>
      </c>
      <c r="X904" s="195">
        <v>44347</v>
      </c>
      <c r="Y904" s="188" t="s">
        <v>7732</v>
      </c>
      <c r="Z904" s="187" t="s">
        <v>7733</v>
      </c>
      <c r="AA904" s="187" t="s">
        <v>7958</v>
      </c>
      <c r="AB904" s="11"/>
    </row>
    <row r="905" spans="1:28" ht="24.75" customHeight="1" x14ac:dyDescent="0.2">
      <c r="A905" s="183" t="s">
        <v>2918</v>
      </c>
      <c r="B905" s="184" t="s">
        <v>7679</v>
      </c>
      <c r="C905" s="185" t="s">
        <v>2833</v>
      </c>
      <c r="D905" s="185" t="s">
        <v>626</v>
      </c>
      <c r="E905" s="185" t="s">
        <v>27</v>
      </c>
      <c r="F905" s="185" t="s">
        <v>627</v>
      </c>
      <c r="G905" s="185" t="s">
        <v>29</v>
      </c>
      <c r="H905" s="185">
        <v>0</v>
      </c>
      <c r="I905" s="185">
        <v>0</v>
      </c>
      <c r="J905" s="185" t="s">
        <v>2919</v>
      </c>
      <c r="K905" s="185" t="s">
        <v>2921</v>
      </c>
      <c r="L905" s="185" t="s">
        <v>339</v>
      </c>
      <c r="M905" s="185" t="s">
        <v>2923</v>
      </c>
      <c r="N905" s="186" t="s">
        <v>2922</v>
      </c>
      <c r="O905" s="185" t="s">
        <v>2920</v>
      </c>
      <c r="P905" s="187">
        <v>0</v>
      </c>
      <c r="Q905" s="185">
        <v>91001</v>
      </c>
      <c r="R905" s="185" t="s">
        <v>600</v>
      </c>
      <c r="S905" s="188">
        <v>42053</v>
      </c>
      <c r="T905" s="185">
        <v>7540</v>
      </c>
      <c r="U905" s="185"/>
      <c r="V905" s="191">
        <v>4078122</v>
      </c>
      <c r="W905" s="191">
        <v>16430763</v>
      </c>
      <c r="X905" s="195">
        <v>44347</v>
      </c>
      <c r="Y905" s="188" t="s">
        <v>7732</v>
      </c>
      <c r="Z905" s="187" t="s">
        <v>7733</v>
      </c>
      <c r="AA905" s="187" t="s">
        <v>7959</v>
      </c>
      <c r="AB905" s="11"/>
    </row>
    <row r="906" spans="1:28" ht="24.75" customHeight="1" x14ac:dyDescent="0.2">
      <c r="A906" s="183" t="s">
        <v>2740</v>
      </c>
      <c r="B906" s="184">
        <v>605110118</v>
      </c>
      <c r="C906" s="185" t="s">
        <v>2731</v>
      </c>
      <c r="D906" s="185" t="s">
        <v>2732</v>
      </c>
      <c r="E906" s="185" t="s">
        <v>27</v>
      </c>
      <c r="F906" s="185" t="s">
        <v>2733</v>
      </c>
      <c r="G906" s="185" t="s">
        <v>29</v>
      </c>
      <c r="H906" s="185">
        <v>0</v>
      </c>
      <c r="I906" s="185">
        <v>0</v>
      </c>
      <c r="J906" s="185" t="s">
        <v>2741</v>
      </c>
      <c r="K906" s="185" t="s">
        <v>2742</v>
      </c>
      <c r="L906" s="185" t="s">
        <v>214</v>
      </c>
      <c r="M906" s="185" t="s">
        <v>676</v>
      </c>
      <c r="N906" s="186" t="s">
        <v>2743</v>
      </c>
      <c r="O906" s="185">
        <v>0</v>
      </c>
      <c r="P906" s="187">
        <v>0</v>
      </c>
      <c r="Q906" s="185">
        <v>91001</v>
      </c>
      <c r="R906" s="185" t="s">
        <v>600</v>
      </c>
      <c r="S906" s="188">
        <v>42054</v>
      </c>
      <c r="T906" s="185">
        <v>7542</v>
      </c>
      <c r="U906" s="185"/>
      <c r="V906" s="191">
        <v>0</v>
      </c>
      <c r="W906" s="191">
        <v>47621016</v>
      </c>
      <c r="X906" s="195">
        <v>44347</v>
      </c>
      <c r="Y906" s="188" t="s">
        <v>7732</v>
      </c>
      <c r="Z906" s="187" t="s">
        <v>7733</v>
      </c>
      <c r="AA906" s="187" t="s">
        <v>7753</v>
      </c>
      <c r="AB906" s="11"/>
    </row>
    <row r="907" spans="1:28" ht="24.75" customHeight="1" x14ac:dyDescent="0.2">
      <c r="A907" s="183" t="s">
        <v>4017</v>
      </c>
      <c r="B907" s="184">
        <v>690716003</v>
      </c>
      <c r="C907" s="185" t="s">
        <v>2833</v>
      </c>
      <c r="D907" s="185" t="s">
        <v>626</v>
      </c>
      <c r="E907" s="185" t="s">
        <v>27</v>
      </c>
      <c r="F907" s="185" t="s">
        <v>627</v>
      </c>
      <c r="G907" s="185" t="s">
        <v>29</v>
      </c>
      <c r="H907" s="185">
        <v>0</v>
      </c>
      <c r="I907" s="185">
        <v>0</v>
      </c>
      <c r="J907" s="185" t="s">
        <v>7001</v>
      </c>
      <c r="K907" s="185" t="s">
        <v>4018</v>
      </c>
      <c r="L907" s="185" t="s">
        <v>49</v>
      </c>
      <c r="M907" s="185" t="s">
        <v>4019</v>
      </c>
      <c r="N907" s="186" t="s">
        <v>7003</v>
      </c>
      <c r="O907" s="185" t="s">
        <v>7002</v>
      </c>
      <c r="P907" s="187">
        <v>0</v>
      </c>
      <c r="Q907" s="185">
        <v>91001</v>
      </c>
      <c r="R907" s="185" t="s">
        <v>600</v>
      </c>
      <c r="S907" s="188">
        <v>42058</v>
      </c>
      <c r="T907" s="185">
        <v>7543</v>
      </c>
      <c r="U907" s="185"/>
      <c r="V907" s="191">
        <v>7050850</v>
      </c>
      <c r="W907" s="191">
        <v>21360050</v>
      </c>
      <c r="X907" s="195">
        <v>44347</v>
      </c>
      <c r="Y907" s="188" t="s">
        <v>7732</v>
      </c>
      <c r="Z907" s="187" t="s">
        <v>7733</v>
      </c>
      <c r="AA907" s="187" t="s">
        <v>7960</v>
      </c>
      <c r="AB907" s="11"/>
    </row>
    <row r="908" spans="1:28" ht="24.75" customHeight="1" x14ac:dyDescent="0.2">
      <c r="A908" s="183" t="s">
        <v>3087</v>
      </c>
      <c r="B908" s="184">
        <v>735686003</v>
      </c>
      <c r="C908" s="185" t="s">
        <v>2833</v>
      </c>
      <c r="D908" s="185" t="s">
        <v>626</v>
      </c>
      <c r="E908" s="185" t="s">
        <v>27</v>
      </c>
      <c r="F908" s="185" t="s">
        <v>627</v>
      </c>
      <c r="G908" s="185" t="s">
        <v>29</v>
      </c>
      <c r="H908" s="185">
        <v>0</v>
      </c>
      <c r="I908" s="185">
        <v>0</v>
      </c>
      <c r="J908" s="185" t="s">
        <v>3088</v>
      </c>
      <c r="K908" s="185" t="s">
        <v>3090</v>
      </c>
      <c r="L908" s="185" t="s">
        <v>623</v>
      </c>
      <c r="M908" s="185" t="s">
        <v>3092</v>
      </c>
      <c r="N908" s="186" t="s">
        <v>3089</v>
      </c>
      <c r="O908" s="185" t="s">
        <v>3091</v>
      </c>
      <c r="P908" s="187">
        <v>0</v>
      </c>
      <c r="Q908" s="185">
        <v>91001</v>
      </c>
      <c r="R908" s="185" t="s">
        <v>600</v>
      </c>
      <c r="S908" s="188">
        <v>42059</v>
      </c>
      <c r="T908" s="185">
        <v>7544</v>
      </c>
      <c r="U908" s="185"/>
      <c r="V908" s="191">
        <v>4149668</v>
      </c>
      <c r="W908" s="191">
        <v>12569354</v>
      </c>
      <c r="X908" s="195">
        <v>44347</v>
      </c>
      <c r="Y908" s="188" t="s">
        <v>7732</v>
      </c>
      <c r="Z908" s="187" t="s">
        <v>7733</v>
      </c>
      <c r="AA908" s="187" t="s">
        <v>7891</v>
      </c>
      <c r="AB908" s="11"/>
    </row>
    <row r="909" spans="1:28" ht="24.75" customHeight="1" x14ac:dyDescent="0.2">
      <c r="A909" s="183" t="s">
        <v>3683</v>
      </c>
      <c r="B909" s="184">
        <v>690608006</v>
      </c>
      <c r="C909" s="185" t="s">
        <v>2833</v>
      </c>
      <c r="D909" s="185" t="s">
        <v>626</v>
      </c>
      <c r="E909" s="185" t="s">
        <v>27</v>
      </c>
      <c r="F909" s="185" t="s">
        <v>627</v>
      </c>
      <c r="G909" s="185" t="s">
        <v>29</v>
      </c>
      <c r="H909" s="185">
        <v>0</v>
      </c>
      <c r="I909" s="185">
        <v>0</v>
      </c>
      <c r="J909" s="185" t="s">
        <v>3684</v>
      </c>
      <c r="K909" s="185" t="s">
        <v>3685</v>
      </c>
      <c r="L909" s="185" t="s">
        <v>623</v>
      </c>
      <c r="M909" s="185" t="s">
        <v>3687</v>
      </c>
      <c r="N909" s="186" t="s">
        <v>6548</v>
      </c>
      <c r="O909" s="185" t="s">
        <v>6549</v>
      </c>
      <c r="P909" s="187">
        <v>0</v>
      </c>
      <c r="Q909" s="185">
        <v>91001</v>
      </c>
      <c r="R909" s="185" t="s">
        <v>600</v>
      </c>
      <c r="S909" s="188">
        <v>42059</v>
      </c>
      <c r="T909" s="185">
        <v>7545</v>
      </c>
      <c r="U909" s="185"/>
      <c r="V909" s="191">
        <v>0</v>
      </c>
      <c r="W909" s="191">
        <v>10835650</v>
      </c>
      <c r="X909" s="195">
        <v>44347</v>
      </c>
      <c r="Y909" s="188" t="s">
        <v>7732</v>
      </c>
      <c r="Z909" s="187" t="s">
        <v>7733</v>
      </c>
      <c r="AA909" s="187" t="s">
        <v>7881</v>
      </c>
      <c r="AB909" s="11"/>
    </row>
    <row r="910" spans="1:28" ht="24.75" customHeight="1" x14ac:dyDescent="0.2">
      <c r="A910" s="183" t="s">
        <v>3207</v>
      </c>
      <c r="B910" s="184" t="s">
        <v>7689</v>
      </c>
      <c r="C910" s="185" t="s">
        <v>2833</v>
      </c>
      <c r="D910" s="185" t="s">
        <v>626</v>
      </c>
      <c r="E910" s="185" t="s">
        <v>27</v>
      </c>
      <c r="F910" s="185" t="s">
        <v>627</v>
      </c>
      <c r="G910" s="185" t="s">
        <v>29</v>
      </c>
      <c r="H910" s="185">
        <v>0</v>
      </c>
      <c r="I910" s="185">
        <v>0</v>
      </c>
      <c r="J910" s="185" t="s">
        <v>3208</v>
      </c>
      <c r="K910" s="185" t="s">
        <v>3210</v>
      </c>
      <c r="L910" s="185" t="s">
        <v>6106</v>
      </c>
      <c r="M910" s="185" t="s">
        <v>3212</v>
      </c>
      <c r="N910" s="186" t="s">
        <v>3211</v>
      </c>
      <c r="O910" s="185" t="s">
        <v>3209</v>
      </c>
      <c r="P910" s="187">
        <v>0</v>
      </c>
      <c r="Q910" s="185">
        <v>91001</v>
      </c>
      <c r="R910" s="185" t="s">
        <v>600</v>
      </c>
      <c r="S910" s="188">
        <v>42059</v>
      </c>
      <c r="T910" s="185">
        <v>7546</v>
      </c>
      <c r="U910" s="185"/>
      <c r="V910" s="191">
        <v>40773679</v>
      </c>
      <c r="W910" s="191">
        <v>127894184</v>
      </c>
      <c r="X910" s="195">
        <v>44347</v>
      </c>
      <c r="Y910" s="188" t="s">
        <v>7732</v>
      </c>
      <c r="Z910" s="187" t="s">
        <v>7733</v>
      </c>
      <c r="AA910" s="187" t="s">
        <v>7808</v>
      </c>
      <c r="AB910" s="11"/>
    </row>
    <row r="911" spans="1:28" ht="24.75" customHeight="1" x14ac:dyDescent="0.2">
      <c r="A911" s="183" t="s">
        <v>2844</v>
      </c>
      <c r="B911" s="184">
        <v>692519000</v>
      </c>
      <c r="C911" s="185" t="s">
        <v>2833</v>
      </c>
      <c r="D911" s="185" t="s">
        <v>626</v>
      </c>
      <c r="E911" s="185" t="s">
        <v>27</v>
      </c>
      <c r="F911" s="185" t="s">
        <v>627</v>
      </c>
      <c r="G911" s="185" t="s">
        <v>29</v>
      </c>
      <c r="H911" s="185">
        <v>0</v>
      </c>
      <c r="I911" s="185">
        <v>0</v>
      </c>
      <c r="J911" s="185" t="s">
        <v>2845</v>
      </c>
      <c r="K911" s="185" t="s">
        <v>2846</v>
      </c>
      <c r="L911" s="185" t="s">
        <v>6106</v>
      </c>
      <c r="M911" s="185" t="s">
        <v>2848</v>
      </c>
      <c r="N911" s="186" t="s">
        <v>2847</v>
      </c>
      <c r="O911" s="185">
        <v>0</v>
      </c>
      <c r="P911" s="187">
        <v>0</v>
      </c>
      <c r="Q911" s="185">
        <v>91001</v>
      </c>
      <c r="R911" s="185" t="s">
        <v>600</v>
      </c>
      <c r="S911" s="188">
        <v>42059</v>
      </c>
      <c r="T911" s="185">
        <v>7547</v>
      </c>
      <c r="U911" s="185"/>
      <c r="V911" s="191">
        <v>4730622</v>
      </c>
      <c r="W911" s="191">
        <v>19059687</v>
      </c>
      <c r="X911" s="195">
        <v>44347</v>
      </c>
      <c r="Y911" s="188" t="s">
        <v>7732</v>
      </c>
      <c r="Z911" s="187" t="s">
        <v>7733</v>
      </c>
      <c r="AA911" s="187" t="s">
        <v>7961</v>
      </c>
      <c r="AB911" s="11"/>
    </row>
    <row r="912" spans="1:28" ht="24.75" customHeight="1" x14ac:dyDescent="0.2">
      <c r="A912" s="183" t="s">
        <v>4014</v>
      </c>
      <c r="B912" s="184">
        <v>690304007</v>
      </c>
      <c r="C912" s="185" t="s">
        <v>2833</v>
      </c>
      <c r="D912" s="185" t="s">
        <v>626</v>
      </c>
      <c r="E912" s="185" t="s">
        <v>626</v>
      </c>
      <c r="F912" s="185" t="s">
        <v>627</v>
      </c>
      <c r="G912" s="185" t="s">
        <v>29</v>
      </c>
      <c r="H912" s="185">
        <v>0</v>
      </c>
      <c r="I912" s="185">
        <v>0</v>
      </c>
      <c r="J912" s="185" t="s">
        <v>6504</v>
      </c>
      <c r="K912" s="185" t="s">
        <v>4016</v>
      </c>
      <c r="L912" s="185" t="s">
        <v>6106</v>
      </c>
      <c r="M912" s="185" t="s">
        <v>1923</v>
      </c>
      <c r="N912" s="186" t="s">
        <v>6505</v>
      </c>
      <c r="O912" s="185" t="s">
        <v>4015</v>
      </c>
      <c r="P912" s="187">
        <v>0</v>
      </c>
      <c r="Q912" s="185">
        <v>91001</v>
      </c>
      <c r="R912" s="185" t="s">
        <v>600</v>
      </c>
      <c r="S912" s="188">
        <v>42059</v>
      </c>
      <c r="T912" s="185">
        <v>7548</v>
      </c>
      <c r="U912" s="185"/>
      <c r="V912" s="191">
        <v>3518538</v>
      </c>
      <c r="W912" s="191">
        <v>14882967</v>
      </c>
      <c r="X912" s="195">
        <v>44347</v>
      </c>
      <c r="Y912" s="188" t="s">
        <v>7732</v>
      </c>
      <c r="Z912" s="187" t="s">
        <v>7733</v>
      </c>
      <c r="AA912" s="187" t="s">
        <v>7962</v>
      </c>
      <c r="AB912" s="11"/>
    </row>
    <row r="913" spans="1:28" ht="24.75" customHeight="1" x14ac:dyDescent="0.2">
      <c r="A913" s="183" t="s">
        <v>2997</v>
      </c>
      <c r="B913" s="184">
        <v>690301008</v>
      </c>
      <c r="C913" s="185" t="s">
        <v>2833</v>
      </c>
      <c r="D913" s="185" t="s">
        <v>626</v>
      </c>
      <c r="E913" s="185" t="s">
        <v>27</v>
      </c>
      <c r="F913" s="185" t="s">
        <v>627</v>
      </c>
      <c r="G913" s="185" t="s">
        <v>29</v>
      </c>
      <c r="H913" s="185">
        <v>0</v>
      </c>
      <c r="I913" s="185">
        <v>0</v>
      </c>
      <c r="J913" s="185" t="s">
        <v>2998</v>
      </c>
      <c r="K913" s="185" t="s">
        <v>3000</v>
      </c>
      <c r="L913" s="185" t="s">
        <v>6106</v>
      </c>
      <c r="M913" s="185" t="s">
        <v>3002</v>
      </c>
      <c r="N913" s="186" t="s">
        <v>3001</v>
      </c>
      <c r="O913" s="185" t="s">
        <v>2999</v>
      </c>
      <c r="P913" s="187">
        <v>0</v>
      </c>
      <c r="Q913" s="185">
        <v>91001</v>
      </c>
      <c r="R913" s="185" t="s">
        <v>600</v>
      </c>
      <c r="S913" s="188">
        <v>42059</v>
      </c>
      <c r="T913" s="185">
        <v>7549</v>
      </c>
      <c r="U913" s="185"/>
      <c r="V913" s="191">
        <v>7472299</v>
      </c>
      <c r="W913" s="191">
        <v>73091726</v>
      </c>
      <c r="X913" s="195">
        <v>44347</v>
      </c>
      <c r="Y913" s="188" t="s">
        <v>7732</v>
      </c>
      <c r="Z913" s="187" t="s">
        <v>7733</v>
      </c>
      <c r="AA913" s="187" t="s">
        <v>7890</v>
      </c>
      <c r="AB913" s="11"/>
    </row>
    <row r="914" spans="1:28" ht="24.75" customHeight="1" x14ac:dyDescent="0.2">
      <c r="A914" s="183" t="s">
        <v>3663</v>
      </c>
      <c r="B914" s="184">
        <v>692503007</v>
      </c>
      <c r="C914" s="185" t="s">
        <v>2833</v>
      </c>
      <c r="D914" s="185" t="s">
        <v>626</v>
      </c>
      <c r="E914" s="185" t="s">
        <v>27</v>
      </c>
      <c r="F914" s="185" t="s">
        <v>627</v>
      </c>
      <c r="G914" s="185" t="s">
        <v>29</v>
      </c>
      <c r="H914" s="185">
        <v>0</v>
      </c>
      <c r="I914" s="185">
        <v>0</v>
      </c>
      <c r="J914" s="185" t="s">
        <v>3664</v>
      </c>
      <c r="K914" s="185" t="s">
        <v>3666</v>
      </c>
      <c r="L914" s="185" t="s">
        <v>6161</v>
      </c>
      <c r="M914" s="185" t="s">
        <v>3668</v>
      </c>
      <c r="N914" s="186" t="s">
        <v>3667</v>
      </c>
      <c r="O914" s="185" t="s">
        <v>3665</v>
      </c>
      <c r="P914" s="187">
        <v>0</v>
      </c>
      <c r="Q914" s="185">
        <v>91001</v>
      </c>
      <c r="R914" s="185" t="s">
        <v>3018</v>
      </c>
      <c r="S914" s="188">
        <v>42059</v>
      </c>
      <c r="T914" s="185">
        <v>7550</v>
      </c>
      <c r="U914" s="185"/>
      <c r="V914" s="191">
        <v>5265786</v>
      </c>
      <c r="W914" s="191">
        <v>21215864</v>
      </c>
      <c r="X914" s="195">
        <v>44347</v>
      </c>
      <c r="Y914" s="188" t="s">
        <v>7732</v>
      </c>
      <c r="Z914" s="187" t="s">
        <v>7733</v>
      </c>
      <c r="AA914" s="187" t="s">
        <v>7873</v>
      </c>
      <c r="AB914" s="11"/>
    </row>
    <row r="915" spans="1:28" ht="24.75" customHeight="1" x14ac:dyDescent="0.2">
      <c r="A915" s="183" t="s">
        <v>3912</v>
      </c>
      <c r="B915" s="184">
        <v>692518004</v>
      </c>
      <c r="C915" s="185" t="s">
        <v>2833</v>
      </c>
      <c r="D915" s="185" t="s">
        <v>626</v>
      </c>
      <c r="E915" s="185" t="s">
        <v>27</v>
      </c>
      <c r="F915" s="185" t="s">
        <v>627</v>
      </c>
      <c r="G915" s="185" t="s">
        <v>29</v>
      </c>
      <c r="H915" s="185">
        <v>0</v>
      </c>
      <c r="I915" s="185">
        <v>0</v>
      </c>
      <c r="J915" s="185" t="s">
        <v>8653</v>
      </c>
      <c r="K915" s="185" t="s">
        <v>3914</v>
      </c>
      <c r="L915" s="185" t="s">
        <v>6105</v>
      </c>
      <c r="M915" s="185" t="s">
        <v>3916</v>
      </c>
      <c r="N915" s="186" t="s">
        <v>3915</v>
      </c>
      <c r="O915" s="185" t="s">
        <v>3913</v>
      </c>
      <c r="P915" s="187">
        <v>0</v>
      </c>
      <c r="Q915" s="185">
        <v>91001</v>
      </c>
      <c r="R915" s="185" t="s">
        <v>2884</v>
      </c>
      <c r="S915" s="188">
        <v>42061</v>
      </c>
      <c r="T915" s="185">
        <v>7553</v>
      </c>
      <c r="U915" s="185"/>
      <c r="V915" s="191">
        <v>3262498</v>
      </c>
      <c r="W915" s="191">
        <v>13144612</v>
      </c>
      <c r="X915" s="195">
        <v>44347</v>
      </c>
      <c r="Y915" s="188" t="s">
        <v>7732</v>
      </c>
      <c r="Z915" s="187" t="s">
        <v>7733</v>
      </c>
      <c r="AA915" s="187" t="s">
        <v>7963</v>
      </c>
      <c r="AB915" s="11"/>
    </row>
    <row r="916" spans="1:28" ht="24.75" customHeight="1" x14ac:dyDescent="0.2">
      <c r="A916" s="183" t="s">
        <v>3679</v>
      </c>
      <c r="B916" s="184">
        <v>690703009</v>
      </c>
      <c r="C916" s="185" t="s">
        <v>2833</v>
      </c>
      <c r="D916" s="185" t="s">
        <v>626</v>
      </c>
      <c r="E916" s="185" t="s">
        <v>27</v>
      </c>
      <c r="F916" s="185" t="s">
        <v>627</v>
      </c>
      <c r="G916" s="185" t="s">
        <v>29</v>
      </c>
      <c r="H916" s="185">
        <v>0</v>
      </c>
      <c r="I916" s="185">
        <v>0</v>
      </c>
      <c r="J916" s="185" t="s">
        <v>3680</v>
      </c>
      <c r="K916" s="185" t="s">
        <v>3681</v>
      </c>
      <c r="L916" s="185" t="s">
        <v>49</v>
      </c>
      <c r="M916" s="185" t="s">
        <v>845</v>
      </c>
      <c r="N916" s="186" t="s">
        <v>3682</v>
      </c>
      <c r="O916" s="185" t="s">
        <v>6589</v>
      </c>
      <c r="P916" s="187">
        <v>0</v>
      </c>
      <c r="Q916" s="185">
        <v>91001</v>
      </c>
      <c r="R916" s="185" t="s">
        <v>3018</v>
      </c>
      <c r="S916" s="188">
        <v>42061</v>
      </c>
      <c r="T916" s="185">
        <v>7554</v>
      </c>
      <c r="U916" s="185"/>
      <c r="V916" s="191">
        <v>4006576</v>
      </c>
      <c r="W916" s="191">
        <v>16026304</v>
      </c>
      <c r="X916" s="195">
        <v>44347</v>
      </c>
      <c r="Y916" s="188" t="s">
        <v>7732</v>
      </c>
      <c r="Z916" s="187" t="s">
        <v>7733</v>
      </c>
      <c r="AA916" s="187" t="s">
        <v>75</v>
      </c>
      <c r="AB916" s="11"/>
    </row>
    <row r="917" spans="1:28" ht="24.75" customHeight="1" x14ac:dyDescent="0.2">
      <c r="A917" s="183" t="s">
        <v>3389</v>
      </c>
      <c r="B917" s="184">
        <v>692203003</v>
      </c>
      <c r="C917" s="185" t="s">
        <v>2833</v>
      </c>
      <c r="D917" s="185" t="s">
        <v>626</v>
      </c>
      <c r="E917" s="185" t="s">
        <v>27</v>
      </c>
      <c r="F917" s="185" t="s">
        <v>627</v>
      </c>
      <c r="G917" s="185" t="s">
        <v>29</v>
      </c>
      <c r="H917" s="185">
        <v>0</v>
      </c>
      <c r="I917" s="185">
        <v>0</v>
      </c>
      <c r="J917" s="185" t="s">
        <v>8636</v>
      </c>
      <c r="K917" s="185" t="s">
        <v>3390</v>
      </c>
      <c r="L917" s="185" t="s">
        <v>6105</v>
      </c>
      <c r="M917" s="185" t="s">
        <v>3392</v>
      </c>
      <c r="N917" s="186" t="s">
        <v>3391</v>
      </c>
      <c r="O917" s="185" t="s">
        <v>3396</v>
      </c>
      <c r="P917" s="187">
        <v>0</v>
      </c>
      <c r="Q917" s="185">
        <v>91001</v>
      </c>
      <c r="R917" s="185" t="s">
        <v>3018</v>
      </c>
      <c r="S917" s="188">
        <v>42061</v>
      </c>
      <c r="T917" s="185">
        <v>7555</v>
      </c>
      <c r="U917" s="185"/>
      <c r="V917" s="191">
        <v>4893746</v>
      </c>
      <c r="W917" s="191">
        <v>19716914</v>
      </c>
      <c r="X917" s="195">
        <v>44347</v>
      </c>
      <c r="Y917" s="188" t="s">
        <v>7732</v>
      </c>
      <c r="Z917" s="187" t="s">
        <v>7733</v>
      </c>
      <c r="AA917" s="187" t="s">
        <v>7905</v>
      </c>
      <c r="AB917" s="11"/>
    </row>
    <row r="918" spans="1:28" ht="24.75" customHeight="1" x14ac:dyDescent="0.2">
      <c r="A918" s="183" t="s">
        <v>3151</v>
      </c>
      <c r="B918" s="184">
        <v>691103005</v>
      </c>
      <c r="C918" s="185" t="s">
        <v>2833</v>
      </c>
      <c r="D918" s="185" t="s">
        <v>626</v>
      </c>
      <c r="E918" s="185" t="s">
        <v>27</v>
      </c>
      <c r="F918" s="185" t="s">
        <v>627</v>
      </c>
      <c r="G918" s="185" t="s">
        <v>29</v>
      </c>
      <c r="H918" s="185">
        <v>0</v>
      </c>
      <c r="I918" s="185">
        <v>0</v>
      </c>
      <c r="J918" s="185" t="s">
        <v>3152</v>
      </c>
      <c r="K918" s="185" t="s">
        <v>3153</v>
      </c>
      <c r="L918" s="185" t="s">
        <v>6110</v>
      </c>
      <c r="M918" s="185" t="s">
        <v>1316</v>
      </c>
      <c r="N918" s="186" t="s">
        <v>3154</v>
      </c>
      <c r="O918" s="185">
        <v>0</v>
      </c>
      <c r="P918" s="187">
        <v>0</v>
      </c>
      <c r="Q918" s="185">
        <v>91001</v>
      </c>
      <c r="R918" s="185" t="s">
        <v>600</v>
      </c>
      <c r="S918" s="188">
        <v>42068</v>
      </c>
      <c r="T918" s="185">
        <v>7557</v>
      </c>
      <c r="U918" s="185"/>
      <c r="V918" s="191">
        <v>3751872</v>
      </c>
      <c r="W918" s="191">
        <v>15116301</v>
      </c>
      <c r="X918" s="195">
        <v>44347</v>
      </c>
      <c r="Y918" s="188" t="s">
        <v>7732</v>
      </c>
      <c r="Z918" s="187" t="s">
        <v>7733</v>
      </c>
      <c r="AA918" s="187" t="s">
        <v>7843</v>
      </c>
      <c r="AB918" s="11"/>
    </row>
    <row r="919" spans="1:28" ht="24.75" customHeight="1" x14ac:dyDescent="0.2">
      <c r="A919" s="183" t="s">
        <v>2993</v>
      </c>
      <c r="B919" s="184" t="s">
        <v>7681</v>
      </c>
      <c r="C919" s="185" t="s">
        <v>2833</v>
      </c>
      <c r="D919" s="185" t="s">
        <v>626</v>
      </c>
      <c r="E919" s="185" t="s">
        <v>27</v>
      </c>
      <c r="F919" s="185" t="s">
        <v>627</v>
      </c>
      <c r="G919" s="185" t="s">
        <v>29</v>
      </c>
      <c r="H919" s="185">
        <v>0</v>
      </c>
      <c r="I919" s="185">
        <v>0</v>
      </c>
      <c r="J919" s="185" t="s">
        <v>2994</v>
      </c>
      <c r="K919" s="185" t="s">
        <v>2995</v>
      </c>
      <c r="L919" s="185" t="s">
        <v>6110</v>
      </c>
      <c r="M919" s="185" t="s">
        <v>1316</v>
      </c>
      <c r="N919" s="186" t="s">
        <v>2996</v>
      </c>
      <c r="O919" s="185">
        <v>0</v>
      </c>
      <c r="P919" s="187">
        <v>0</v>
      </c>
      <c r="Q919" s="185">
        <v>91001</v>
      </c>
      <c r="R919" s="185" t="s">
        <v>600</v>
      </c>
      <c r="S919" s="188">
        <v>42068</v>
      </c>
      <c r="T919" s="185">
        <v>7558</v>
      </c>
      <c r="U919" s="185"/>
      <c r="V919" s="191">
        <v>3588747</v>
      </c>
      <c r="W919" s="191">
        <v>14459070</v>
      </c>
      <c r="X919" s="195">
        <v>44347</v>
      </c>
      <c r="Y919" s="188" t="s">
        <v>7732</v>
      </c>
      <c r="Z919" s="187" t="s">
        <v>7733</v>
      </c>
      <c r="AA919" s="187" t="s">
        <v>7964</v>
      </c>
      <c r="AB919" s="11"/>
    </row>
    <row r="920" spans="1:28" ht="24.75" customHeight="1" x14ac:dyDescent="0.2">
      <c r="A920" s="183" t="s">
        <v>3583</v>
      </c>
      <c r="B920" s="184">
        <v>690910004</v>
      </c>
      <c r="C920" s="185" t="s">
        <v>2833</v>
      </c>
      <c r="D920" s="185" t="s">
        <v>626</v>
      </c>
      <c r="E920" s="185" t="s">
        <v>27</v>
      </c>
      <c r="F920" s="185" t="s">
        <v>627</v>
      </c>
      <c r="G920" s="185" t="s">
        <v>29</v>
      </c>
      <c r="H920" s="185">
        <v>0</v>
      </c>
      <c r="I920" s="185">
        <v>0</v>
      </c>
      <c r="J920" s="185" t="s">
        <v>3584</v>
      </c>
      <c r="K920" s="185" t="s">
        <v>3586</v>
      </c>
      <c r="L920" s="185" t="s">
        <v>6109</v>
      </c>
      <c r="M920" s="185" t="s">
        <v>3587</v>
      </c>
      <c r="N920" s="186">
        <v>0</v>
      </c>
      <c r="O920" s="185" t="s">
        <v>3585</v>
      </c>
      <c r="P920" s="187">
        <v>0</v>
      </c>
      <c r="Q920" s="185">
        <v>91001</v>
      </c>
      <c r="R920" s="185" t="s">
        <v>600</v>
      </c>
      <c r="S920" s="188">
        <v>42080</v>
      </c>
      <c r="T920" s="185">
        <v>7559</v>
      </c>
      <c r="U920" s="185"/>
      <c r="V920" s="191">
        <v>3291116</v>
      </c>
      <c r="W920" s="191">
        <v>13259914</v>
      </c>
      <c r="X920" s="195">
        <v>44347</v>
      </c>
      <c r="Y920" s="188" t="s">
        <v>7732</v>
      </c>
      <c r="Z920" s="187" t="s">
        <v>7733</v>
      </c>
      <c r="AA920" s="187" t="s">
        <v>7965</v>
      </c>
      <c r="AB920" s="11"/>
    </row>
    <row r="921" spans="1:28" ht="24.75" customHeight="1" x14ac:dyDescent="0.2">
      <c r="A921" s="183" t="s">
        <v>4026</v>
      </c>
      <c r="B921" s="184">
        <v>690201003</v>
      </c>
      <c r="C921" s="185" t="s">
        <v>2833</v>
      </c>
      <c r="D921" s="185" t="s">
        <v>626</v>
      </c>
      <c r="E921" s="185" t="s">
        <v>27</v>
      </c>
      <c r="F921" s="185" t="s">
        <v>627</v>
      </c>
      <c r="G921" s="185" t="s">
        <v>29</v>
      </c>
      <c r="H921" s="185">
        <v>0</v>
      </c>
      <c r="I921" s="185">
        <v>0</v>
      </c>
      <c r="J921" s="185" t="s">
        <v>4027</v>
      </c>
      <c r="K921" s="185" t="s">
        <v>4029</v>
      </c>
      <c r="L921" s="185" t="s">
        <v>6106</v>
      </c>
      <c r="M921" s="185" t="s">
        <v>4031</v>
      </c>
      <c r="N921" s="186" t="s">
        <v>4030</v>
      </c>
      <c r="O921" s="185" t="s">
        <v>4028</v>
      </c>
      <c r="P921" s="187">
        <v>0</v>
      </c>
      <c r="Q921" s="185">
        <v>91001</v>
      </c>
      <c r="R921" s="185" t="s">
        <v>600</v>
      </c>
      <c r="S921" s="188">
        <v>42087</v>
      </c>
      <c r="T921" s="185">
        <v>7560</v>
      </c>
      <c r="U921" s="185"/>
      <c r="V921" s="191">
        <v>4212628</v>
      </c>
      <c r="W921" s="191">
        <v>16972688</v>
      </c>
      <c r="X921" s="195">
        <v>44347</v>
      </c>
      <c r="Y921" s="188" t="s">
        <v>7732</v>
      </c>
      <c r="Z921" s="187" t="s">
        <v>7733</v>
      </c>
      <c r="AA921" s="187" t="s">
        <v>7897</v>
      </c>
      <c r="AB921" s="11"/>
    </row>
    <row r="922" spans="1:28" ht="24.75" customHeight="1" x14ac:dyDescent="0.2">
      <c r="A922" s="183" t="s">
        <v>3766</v>
      </c>
      <c r="B922" s="184">
        <v>692309006</v>
      </c>
      <c r="C922" s="185" t="s">
        <v>2833</v>
      </c>
      <c r="D922" s="185" t="s">
        <v>626</v>
      </c>
      <c r="E922" s="185" t="s">
        <v>27</v>
      </c>
      <c r="F922" s="185" t="s">
        <v>627</v>
      </c>
      <c r="G922" s="185" t="s">
        <v>29</v>
      </c>
      <c r="H922" s="185">
        <v>0</v>
      </c>
      <c r="I922" s="185">
        <v>0</v>
      </c>
      <c r="J922" s="185" t="s">
        <v>8650</v>
      </c>
      <c r="K922" s="185" t="s">
        <v>3768</v>
      </c>
      <c r="L922" s="185" t="s">
        <v>6105</v>
      </c>
      <c r="M922" s="185" t="s">
        <v>3770</v>
      </c>
      <c r="N922" s="186" t="s">
        <v>3767</v>
      </c>
      <c r="O922" s="185" t="s">
        <v>3769</v>
      </c>
      <c r="P922" s="187">
        <v>0</v>
      </c>
      <c r="Q922" s="185">
        <v>91001</v>
      </c>
      <c r="R922" s="185" t="s">
        <v>600</v>
      </c>
      <c r="S922" s="188">
        <v>42110</v>
      </c>
      <c r="T922" s="185">
        <v>7562</v>
      </c>
      <c r="U922" s="185"/>
      <c r="V922" s="191">
        <v>5494733</v>
      </c>
      <c r="W922" s="191">
        <v>22138292</v>
      </c>
      <c r="X922" s="195">
        <v>44347</v>
      </c>
      <c r="Y922" s="188" t="s">
        <v>7732</v>
      </c>
      <c r="Z922" s="187" t="s">
        <v>7733</v>
      </c>
      <c r="AA922" s="187" t="s">
        <v>7966</v>
      </c>
      <c r="AB922" s="11"/>
    </row>
    <row r="923" spans="1:28" ht="24.75" customHeight="1" x14ac:dyDescent="0.2">
      <c r="A923" s="183" t="s">
        <v>5285</v>
      </c>
      <c r="B923" s="184">
        <v>650980085</v>
      </c>
      <c r="C923" s="185" t="s">
        <v>5286</v>
      </c>
      <c r="D923" s="185" t="s">
        <v>5287</v>
      </c>
      <c r="E923" s="185" t="s">
        <v>7404</v>
      </c>
      <c r="F923" s="185" t="s">
        <v>6055</v>
      </c>
      <c r="G923" s="185" t="s">
        <v>5288</v>
      </c>
      <c r="H923" s="185" t="s">
        <v>1560</v>
      </c>
      <c r="I923" s="185" t="s">
        <v>6418</v>
      </c>
      <c r="J923" s="185" t="s">
        <v>7405</v>
      </c>
      <c r="K923" s="185" t="s">
        <v>6438</v>
      </c>
      <c r="L923" s="185" t="s">
        <v>623</v>
      </c>
      <c r="M923" s="185" t="s">
        <v>202</v>
      </c>
      <c r="N923" s="186" t="s">
        <v>6437</v>
      </c>
      <c r="O923" s="185" t="s">
        <v>5289</v>
      </c>
      <c r="P923" s="187">
        <v>0</v>
      </c>
      <c r="Q923" s="185" t="s">
        <v>414</v>
      </c>
      <c r="R923" s="185" t="s">
        <v>7410</v>
      </c>
      <c r="S923" s="188">
        <v>42131</v>
      </c>
      <c r="T923" s="185">
        <v>7565</v>
      </c>
      <c r="U923" s="185"/>
      <c r="V923" s="191">
        <v>6092616</v>
      </c>
      <c r="W923" s="191">
        <v>32166205</v>
      </c>
      <c r="X923" s="195">
        <v>44347</v>
      </c>
      <c r="Y923" s="188" t="s">
        <v>7732</v>
      </c>
      <c r="Z923" s="187" t="s">
        <v>7733</v>
      </c>
      <c r="AA923" s="187" t="s">
        <v>7741</v>
      </c>
      <c r="AB923" s="11"/>
    </row>
    <row r="924" spans="1:28" ht="24.75" customHeight="1" x14ac:dyDescent="0.2">
      <c r="A924" s="183" t="s">
        <v>2779</v>
      </c>
      <c r="B924" s="184">
        <v>605111394</v>
      </c>
      <c r="C924" s="185" t="s">
        <v>2731</v>
      </c>
      <c r="D924" s="185" t="s">
        <v>2737</v>
      </c>
      <c r="E924" s="185" t="s">
        <v>27</v>
      </c>
      <c r="F924" s="185" t="s">
        <v>2733</v>
      </c>
      <c r="G924" s="185" t="s">
        <v>29</v>
      </c>
      <c r="H924" s="185">
        <v>0</v>
      </c>
      <c r="I924" s="185">
        <v>0</v>
      </c>
      <c r="J924" s="185" t="s">
        <v>2780</v>
      </c>
      <c r="K924" s="185" t="s">
        <v>2782</v>
      </c>
      <c r="L924" s="185" t="s">
        <v>214</v>
      </c>
      <c r="M924" s="185" t="s">
        <v>2784</v>
      </c>
      <c r="N924" s="186" t="s">
        <v>2783</v>
      </c>
      <c r="O924" s="185" t="s">
        <v>2781</v>
      </c>
      <c r="P924" s="187">
        <v>0</v>
      </c>
      <c r="Q924" s="185">
        <v>91001</v>
      </c>
      <c r="R924" s="185" t="s">
        <v>600</v>
      </c>
      <c r="S924" s="188">
        <v>42136</v>
      </c>
      <c r="T924" s="185">
        <v>7566</v>
      </c>
      <c r="U924" s="185"/>
      <c r="V924" s="191">
        <v>5580588</v>
      </c>
      <c r="W924" s="191">
        <v>22484202</v>
      </c>
      <c r="X924" s="195">
        <v>44347</v>
      </c>
      <c r="Y924" s="188" t="s">
        <v>7732</v>
      </c>
      <c r="Z924" s="187" t="s">
        <v>7733</v>
      </c>
      <c r="AA924" s="187" t="s">
        <v>7967</v>
      </c>
      <c r="AB924" s="11"/>
    </row>
    <row r="925" spans="1:28" ht="24.75" customHeight="1" x14ac:dyDescent="0.2">
      <c r="A925" s="183" t="s">
        <v>3961</v>
      </c>
      <c r="B925" s="184">
        <v>690510006</v>
      </c>
      <c r="C925" s="185" t="s">
        <v>2833</v>
      </c>
      <c r="D925" s="185" t="s">
        <v>3184</v>
      </c>
      <c r="E925" s="185" t="s">
        <v>27</v>
      </c>
      <c r="F925" s="185" t="s">
        <v>627</v>
      </c>
      <c r="G925" s="185" t="s">
        <v>29</v>
      </c>
      <c r="H925" s="185">
        <v>0</v>
      </c>
      <c r="I925" s="185">
        <v>0</v>
      </c>
      <c r="J925" s="185" t="s">
        <v>3962</v>
      </c>
      <c r="K925" s="185" t="s">
        <v>6230</v>
      </c>
      <c r="L925" s="185" t="s">
        <v>623</v>
      </c>
      <c r="M925" s="185" t="s">
        <v>3964</v>
      </c>
      <c r="N925" s="186" t="s">
        <v>6231</v>
      </c>
      <c r="O925" s="185" t="s">
        <v>3963</v>
      </c>
      <c r="P925" s="187">
        <v>0</v>
      </c>
      <c r="Q925" s="185">
        <v>91001</v>
      </c>
      <c r="R925" s="185" t="s">
        <v>600</v>
      </c>
      <c r="S925" s="188">
        <v>42195</v>
      </c>
      <c r="T925" s="185">
        <v>7572</v>
      </c>
      <c r="U925" s="185"/>
      <c r="V925" s="191">
        <v>15375177</v>
      </c>
      <c r="W925" s="191">
        <v>40940426</v>
      </c>
      <c r="X925" s="195">
        <v>44347</v>
      </c>
      <c r="Y925" s="188" t="s">
        <v>7732</v>
      </c>
      <c r="Z925" s="187" t="s">
        <v>7733</v>
      </c>
      <c r="AA925" s="187" t="s">
        <v>7968</v>
      </c>
      <c r="AB925" s="11"/>
    </row>
    <row r="926" spans="1:28" ht="24.75" customHeight="1" x14ac:dyDescent="0.2">
      <c r="A926" s="183" t="s">
        <v>2420</v>
      </c>
      <c r="B926" s="184">
        <v>650856899</v>
      </c>
      <c r="C926" s="185" t="s">
        <v>1555</v>
      </c>
      <c r="D926" s="185" t="s">
        <v>2421</v>
      </c>
      <c r="E926" s="185" t="s">
        <v>7190</v>
      </c>
      <c r="F926" s="185" t="s">
        <v>2422</v>
      </c>
      <c r="G926" s="185" t="s">
        <v>2423</v>
      </c>
      <c r="H926" s="185" t="s">
        <v>1781</v>
      </c>
      <c r="I926" s="185" t="s">
        <v>8600</v>
      </c>
      <c r="J926" s="185" t="s">
        <v>2424</v>
      </c>
      <c r="K926" s="185" t="s">
        <v>7191</v>
      </c>
      <c r="L926" s="185" t="s">
        <v>6107</v>
      </c>
      <c r="M926" s="185" t="s">
        <v>2425</v>
      </c>
      <c r="N926" s="186" t="s">
        <v>7192</v>
      </c>
      <c r="O926" s="185" t="s">
        <v>7193</v>
      </c>
      <c r="P926" s="187">
        <v>0</v>
      </c>
      <c r="Q926" s="185">
        <v>93401</v>
      </c>
      <c r="R926" s="185" t="s">
        <v>7199</v>
      </c>
      <c r="S926" s="188">
        <v>42202</v>
      </c>
      <c r="T926" s="185">
        <v>7574</v>
      </c>
      <c r="U926" s="185"/>
      <c r="V926" s="191">
        <v>57440231</v>
      </c>
      <c r="W926" s="191">
        <v>221674276</v>
      </c>
      <c r="X926" s="195">
        <v>44347</v>
      </c>
      <c r="Y926" s="188" t="s">
        <v>7732</v>
      </c>
      <c r="Z926" s="187" t="s">
        <v>7733</v>
      </c>
      <c r="AA926" s="187" t="s">
        <v>7764</v>
      </c>
      <c r="AB926" s="11"/>
    </row>
    <row r="927" spans="1:28" ht="24.75" customHeight="1" x14ac:dyDescent="0.2">
      <c r="A927" s="183" t="s">
        <v>2761</v>
      </c>
      <c r="B927" s="184">
        <v>605110231</v>
      </c>
      <c r="C927" s="185" t="s">
        <v>2731</v>
      </c>
      <c r="D927" s="185" t="s">
        <v>2737</v>
      </c>
      <c r="E927" s="185" t="s">
        <v>27</v>
      </c>
      <c r="F927" s="185" t="s">
        <v>2733</v>
      </c>
      <c r="G927" s="185" t="s">
        <v>29</v>
      </c>
      <c r="H927" s="185">
        <v>0</v>
      </c>
      <c r="I927" s="185">
        <v>0</v>
      </c>
      <c r="J927" s="185" t="s">
        <v>2762</v>
      </c>
      <c r="K927" s="185" t="s">
        <v>2763</v>
      </c>
      <c r="L927" s="185" t="s">
        <v>6106</v>
      </c>
      <c r="M927" s="185" t="s">
        <v>2765</v>
      </c>
      <c r="N927" s="186" t="s">
        <v>2764</v>
      </c>
      <c r="O927" s="185">
        <v>0</v>
      </c>
      <c r="P927" s="187">
        <v>0</v>
      </c>
      <c r="Q927" s="185">
        <v>91001</v>
      </c>
      <c r="R927" s="185" t="s">
        <v>600</v>
      </c>
      <c r="S927" s="188">
        <v>42206</v>
      </c>
      <c r="T927" s="185">
        <v>7575</v>
      </c>
      <c r="U927" s="185"/>
      <c r="V927" s="191">
        <v>35712</v>
      </c>
      <c r="W927" s="191">
        <v>41098558</v>
      </c>
      <c r="X927" s="195">
        <v>44347</v>
      </c>
      <c r="Y927" s="188" t="s">
        <v>7732</v>
      </c>
      <c r="Z927" s="187" t="s">
        <v>7733</v>
      </c>
      <c r="AA927" s="187" t="s">
        <v>7736</v>
      </c>
      <c r="AB927" s="11"/>
    </row>
    <row r="928" spans="1:28" ht="24.75" customHeight="1" x14ac:dyDescent="0.2">
      <c r="A928" s="183" t="s">
        <v>3183</v>
      </c>
      <c r="B928" s="184">
        <v>690617005</v>
      </c>
      <c r="C928" s="185" t="s">
        <v>2833</v>
      </c>
      <c r="D928" s="185" t="s">
        <v>3184</v>
      </c>
      <c r="E928" s="185" t="s">
        <v>27</v>
      </c>
      <c r="F928" s="185" t="s">
        <v>627</v>
      </c>
      <c r="G928" s="185" t="s">
        <v>29</v>
      </c>
      <c r="H928" s="185">
        <v>0</v>
      </c>
      <c r="I928" s="185">
        <v>0</v>
      </c>
      <c r="J928" s="185" t="s">
        <v>3185</v>
      </c>
      <c r="K928" s="185" t="s">
        <v>3186</v>
      </c>
      <c r="L928" s="185" t="s">
        <v>623</v>
      </c>
      <c r="M928" s="185" t="s">
        <v>3188</v>
      </c>
      <c r="N928" s="186" t="s">
        <v>6315</v>
      </c>
      <c r="O928" s="185" t="s">
        <v>3187</v>
      </c>
      <c r="P928" s="187">
        <v>0</v>
      </c>
      <c r="Q928" s="185">
        <v>91001</v>
      </c>
      <c r="R928" s="185" t="s">
        <v>600</v>
      </c>
      <c r="S928" s="188">
        <v>42215</v>
      </c>
      <c r="T928" s="185">
        <v>7577</v>
      </c>
      <c r="U928" s="185"/>
      <c r="V928" s="191">
        <v>12878280</v>
      </c>
      <c r="W928" s="191">
        <v>13002780</v>
      </c>
      <c r="X928" s="195">
        <v>44347</v>
      </c>
      <c r="Y928" s="188" t="s">
        <v>7732</v>
      </c>
      <c r="Z928" s="187" t="s">
        <v>7733</v>
      </c>
      <c r="AA928" s="187" t="s">
        <v>7817</v>
      </c>
      <c r="AB928" s="11"/>
    </row>
    <row r="929" spans="1:28" ht="24.75" customHeight="1" x14ac:dyDescent="0.2">
      <c r="A929" s="183" t="s">
        <v>2736</v>
      </c>
      <c r="B929" s="184">
        <v>605110223</v>
      </c>
      <c r="C929" s="185" t="s">
        <v>2731</v>
      </c>
      <c r="D929" s="185" t="s">
        <v>2737</v>
      </c>
      <c r="E929" s="185" t="s">
        <v>27</v>
      </c>
      <c r="F929" s="185" t="s">
        <v>2733</v>
      </c>
      <c r="G929" s="185" t="s">
        <v>29</v>
      </c>
      <c r="H929" s="185">
        <v>0</v>
      </c>
      <c r="I929" s="185">
        <v>0</v>
      </c>
      <c r="J929" s="185" t="s">
        <v>2738</v>
      </c>
      <c r="K929" s="185" t="s">
        <v>2739</v>
      </c>
      <c r="L929" s="185" t="s">
        <v>6106</v>
      </c>
      <c r="M929" s="185" t="s">
        <v>1818</v>
      </c>
      <c r="N929" s="186">
        <v>0</v>
      </c>
      <c r="O929" s="185">
        <v>0</v>
      </c>
      <c r="P929" s="187">
        <v>0</v>
      </c>
      <c r="Q929" s="185">
        <v>91001</v>
      </c>
      <c r="R929" s="185" t="s">
        <v>600</v>
      </c>
      <c r="S929" s="188">
        <v>42226</v>
      </c>
      <c r="T929" s="185">
        <v>7580</v>
      </c>
      <c r="U929" s="185"/>
      <c r="V929" s="191">
        <v>20147354</v>
      </c>
      <c r="W929" s="191">
        <v>40586868</v>
      </c>
      <c r="X929" s="195">
        <v>44347</v>
      </c>
      <c r="Y929" s="188" t="s">
        <v>7732</v>
      </c>
      <c r="Z929" s="187" t="s">
        <v>7733</v>
      </c>
      <c r="AA929" s="187" t="s">
        <v>7735</v>
      </c>
      <c r="AB929" s="11"/>
    </row>
    <row r="930" spans="1:28" ht="24.75" customHeight="1" x14ac:dyDescent="0.2">
      <c r="A930" s="183" t="s">
        <v>3801</v>
      </c>
      <c r="B930" s="184">
        <v>691804003</v>
      </c>
      <c r="C930" s="185" t="s">
        <v>2833</v>
      </c>
      <c r="D930" s="185" t="s">
        <v>3184</v>
      </c>
      <c r="E930" s="185" t="s">
        <v>27</v>
      </c>
      <c r="F930" s="185" t="s">
        <v>627</v>
      </c>
      <c r="G930" s="185" t="s">
        <v>29</v>
      </c>
      <c r="H930" s="185">
        <v>0</v>
      </c>
      <c r="I930" s="185">
        <v>0</v>
      </c>
      <c r="J930" s="185" t="s">
        <v>3802</v>
      </c>
      <c r="K930" s="185" t="s">
        <v>3804</v>
      </c>
      <c r="L930" s="185" t="s">
        <v>50</v>
      </c>
      <c r="M930" s="185" t="s">
        <v>3806</v>
      </c>
      <c r="N930" s="186" t="s">
        <v>3805</v>
      </c>
      <c r="O930" s="185" t="s">
        <v>3803</v>
      </c>
      <c r="P930" s="187">
        <v>0</v>
      </c>
      <c r="Q930" s="185">
        <v>91001</v>
      </c>
      <c r="R930" s="185" t="s">
        <v>600</v>
      </c>
      <c r="S930" s="188">
        <v>42262</v>
      </c>
      <c r="T930" s="185">
        <v>7583</v>
      </c>
      <c r="U930" s="185"/>
      <c r="V930" s="191">
        <v>4078122</v>
      </c>
      <c r="W930" s="191">
        <v>16430763</v>
      </c>
      <c r="X930" s="195">
        <v>44347</v>
      </c>
      <c r="Y930" s="188" t="s">
        <v>7732</v>
      </c>
      <c r="Z930" s="187" t="s">
        <v>7733</v>
      </c>
      <c r="AA930" s="187" t="s">
        <v>8482</v>
      </c>
      <c r="AB930" s="11"/>
    </row>
    <row r="931" spans="1:28" ht="24.75" customHeight="1" x14ac:dyDescent="0.2">
      <c r="A931" s="183" t="s">
        <v>3737</v>
      </c>
      <c r="B931" s="184">
        <v>690507005</v>
      </c>
      <c r="C931" s="185" t="s">
        <v>2833</v>
      </c>
      <c r="D931" s="185" t="s">
        <v>3184</v>
      </c>
      <c r="E931" s="185" t="s">
        <v>27</v>
      </c>
      <c r="F931" s="185" t="s">
        <v>627</v>
      </c>
      <c r="G931" s="185" t="s">
        <v>29</v>
      </c>
      <c r="H931" s="185">
        <v>0</v>
      </c>
      <c r="I931" s="185">
        <v>0</v>
      </c>
      <c r="J931" s="185" t="s">
        <v>3738</v>
      </c>
      <c r="K931" s="185" t="s">
        <v>3740</v>
      </c>
      <c r="L931" s="185" t="s">
        <v>623</v>
      </c>
      <c r="M931" s="185" t="s">
        <v>3742</v>
      </c>
      <c r="N931" s="186" t="s">
        <v>3739</v>
      </c>
      <c r="O931" s="185" t="s">
        <v>3741</v>
      </c>
      <c r="P931" s="187">
        <v>0</v>
      </c>
      <c r="Q931" s="185">
        <v>91001</v>
      </c>
      <c r="R931" s="185" t="s">
        <v>600</v>
      </c>
      <c r="S931" s="188">
        <v>38641</v>
      </c>
      <c r="T931" s="185">
        <v>7584</v>
      </c>
      <c r="U931" s="185"/>
      <c r="V931" s="191">
        <v>3577300</v>
      </c>
      <c r="W931" s="191">
        <v>10731900</v>
      </c>
      <c r="X931" s="195">
        <v>44347</v>
      </c>
      <c r="Y931" s="188" t="s">
        <v>7732</v>
      </c>
      <c r="Z931" s="187" t="s">
        <v>7733</v>
      </c>
      <c r="AA931" s="187" t="s">
        <v>7882</v>
      </c>
      <c r="AB931" s="11"/>
    </row>
    <row r="932" spans="1:28" ht="24.75" customHeight="1" x14ac:dyDescent="0.2">
      <c r="A932" s="183" t="s">
        <v>3264</v>
      </c>
      <c r="B932" s="184">
        <v>690307006</v>
      </c>
      <c r="C932" s="185" t="s">
        <v>2833</v>
      </c>
      <c r="D932" s="185" t="s">
        <v>3184</v>
      </c>
      <c r="E932" s="185" t="s">
        <v>27</v>
      </c>
      <c r="F932" s="185" t="s">
        <v>627</v>
      </c>
      <c r="G932" s="185" t="s">
        <v>29</v>
      </c>
      <c r="H932" s="185">
        <v>0</v>
      </c>
      <c r="I932" s="185">
        <v>0</v>
      </c>
      <c r="J932" s="185" t="s">
        <v>3265</v>
      </c>
      <c r="K932" s="185" t="s">
        <v>3267</v>
      </c>
      <c r="L932" s="185" t="s">
        <v>6106</v>
      </c>
      <c r="M932" s="185" t="s">
        <v>3269</v>
      </c>
      <c r="N932" s="186" t="s">
        <v>3266</v>
      </c>
      <c r="O932" s="185" t="s">
        <v>3268</v>
      </c>
      <c r="P932" s="187">
        <v>0</v>
      </c>
      <c r="Q932" s="185">
        <v>91001</v>
      </c>
      <c r="R932" s="185" t="s">
        <v>600</v>
      </c>
      <c r="S932" s="188">
        <v>42347</v>
      </c>
      <c r="T932" s="185">
        <v>7586</v>
      </c>
      <c r="U932" s="185"/>
      <c r="V932" s="191">
        <v>3262498</v>
      </c>
      <c r="W932" s="191">
        <v>13144612</v>
      </c>
      <c r="X932" s="195">
        <v>44347</v>
      </c>
      <c r="Y932" s="188" t="s">
        <v>7732</v>
      </c>
      <c r="Z932" s="187" t="s">
        <v>7733</v>
      </c>
      <c r="AA932" s="187" t="s">
        <v>7829</v>
      </c>
      <c r="AB932" s="11"/>
    </row>
    <row r="933" spans="1:28" ht="24.75" customHeight="1" x14ac:dyDescent="0.2">
      <c r="A933" s="183" t="s">
        <v>2770</v>
      </c>
      <c r="B933" s="184">
        <v>605110533</v>
      </c>
      <c r="C933" s="185" t="s">
        <v>2731</v>
      </c>
      <c r="D933" s="185" t="s">
        <v>2737</v>
      </c>
      <c r="E933" s="185" t="s">
        <v>27</v>
      </c>
      <c r="F933" s="185" t="s">
        <v>2733</v>
      </c>
      <c r="G933" s="185" t="s">
        <v>29</v>
      </c>
      <c r="H933" s="185">
        <v>0</v>
      </c>
      <c r="I933" s="185">
        <v>0</v>
      </c>
      <c r="J933" s="185" t="s">
        <v>2771</v>
      </c>
      <c r="K933" s="185" t="s">
        <v>2772</v>
      </c>
      <c r="L933" s="185" t="s">
        <v>623</v>
      </c>
      <c r="M933" s="185" t="s">
        <v>2774</v>
      </c>
      <c r="N933" s="186">
        <v>0</v>
      </c>
      <c r="O933" s="185">
        <v>0</v>
      </c>
      <c r="P933" s="187">
        <v>0</v>
      </c>
      <c r="Q933" s="185">
        <v>91001</v>
      </c>
      <c r="R933" s="185" t="s">
        <v>600</v>
      </c>
      <c r="S933" s="188">
        <v>42348</v>
      </c>
      <c r="T933" s="185">
        <v>7587</v>
      </c>
      <c r="U933" s="185"/>
      <c r="V933" s="191">
        <v>20151413</v>
      </c>
      <c r="W933" s="191">
        <v>34460614</v>
      </c>
      <c r="X933" s="195">
        <v>44347</v>
      </c>
      <c r="Y933" s="188" t="s">
        <v>7732</v>
      </c>
      <c r="Z933" s="187" t="s">
        <v>7733</v>
      </c>
      <c r="AA933" s="187" t="s">
        <v>7840</v>
      </c>
      <c r="AB933" s="11"/>
    </row>
    <row r="934" spans="1:28" ht="24.75" customHeight="1" x14ac:dyDescent="0.2">
      <c r="A934" s="183" t="s">
        <v>4055</v>
      </c>
      <c r="B934" s="184">
        <v>691007006</v>
      </c>
      <c r="C934" s="185" t="s">
        <v>2833</v>
      </c>
      <c r="D934" s="185" t="s">
        <v>626</v>
      </c>
      <c r="E934" s="185" t="s">
        <v>27</v>
      </c>
      <c r="F934" s="185" t="s">
        <v>627</v>
      </c>
      <c r="G934" s="185" t="s">
        <v>29</v>
      </c>
      <c r="H934" s="185">
        <v>0</v>
      </c>
      <c r="I934" s="185">
        <v>0</v>
      </c>
      <c r="J934" s="185" t="s">
        <v>6965</v>
      </c>
      <c r="K934" s="185" t="s">
        <v>4057</v>
      </c>
      <c r="L934" s="185" t="s">
        <v>6110</v>
      </c>
      <c r="M934" s="185" t="s">
        <v>4059</v>
      </c>
      <c r="N934" s="186" t="s">
        <v>4058</v>
      </c>
      <c r="O934" s="185" t="s">
        <v>4056</v>
      </c>
      <c r="P934" s="187">
        <v>0</v>
      </c>
      <c r="Q934" s="185">
        <v>91001</v>
      </c>
      <c r="R934" s="185" t="s">
        <v>600</v>
      </c>
      <c r="S934" s="188">
        <v>42383</v>
      </c>
      <c r="T934" s="185">
        <v>7591</v>
      </c>
      <c r="U934" s="185"/>
      <c r="V934" s="191">
        <v>2861840</v>
      </c>
      <c r="W934" s="191">
        <v>11530360</v>
      </c>
      <c r="X934" s="195">
        <v>44347</v>
      </c>
      <c r="Y934" s="188" t="s">
        <v>7732</v>
      </c>
      <c r="Z934" s="187" t="s">
        <v>7733</v>
      </c>
      <c r="AA934" s="187" t="s">
        <v>7969</v>
      </c>
      <c r="AB934" s="11"/>
    </row>
    <row r="935" spans="1:28" ht="24.75" customHeight="1" x14ac:dyDescent="0.2">
      <c r="A935" s="183" t="s">
        <v>3943</v>
      </c>
      <c r="B935" s="184">
        <v>692645006</v>
      </c>
      <c r="C935" s="185" t="s">
        <v>2833</v>
      </c>
      <c r="D935" s="185" t="s">
        <v>626</v>
      </c>
      <c r="E935" s="185" t="s">
        <v>27</v>
      </c>
      <c r="F935" s="185" t="s">
        <v>627</v>
      </c>
      <c r="G935" s="185" t="s">
        <v>29</v>
      </c>
      <c r="H935" s="185">
        <v>0</v>
      </c>
      <c r="I935" s="185">
        <v>0</v>
      </c>
      <c r="J935" s="185" t="s">
        <v>3944</v>
      </c>
      <c r="K935" s="185" t="s">
        <v>3945</v>
      </c>
      <c r="L935" s="185" t="s">
        <v>6110</v>
      </c>
      <c r="M935" s="185" t="s">
        <v>3947</v>
      </c>
      <c r="N935" s="186" t="s">
        <v>6259</v>
      </c>
      <c r="O935" s="185" t="s">
        <v>3946</v>
      </c>
      <c r="P935" s="187">
        <v>0</v>
      </c>
      <c r="Q935" s="185">
        <v>91001</v>
      </c>
      <c r="R935" s="185" t="s">
        <v>600</v>
      </c>
      <c r="S935" s="188">
        <v>42397</v>
      </c>
      <c r="T935" s="185">
        <v>7592</v>
      </c>
      <c r="U935" s="185"/>
      <c r="V935" s="191">
        <v>4722036</v>
      </c>
      <c r="W935" s="191">
        <v>19025094</v>
      </c>
      <c r="X935" s="195">
        <v>44347</v>
      </c>
      <c r="Y935" s="188" t="s">
        <v>7732</v>
      </c>
      <c r="Z935" s="187" t="s">
        <v>7733</v>
      </c>
      <c r="AA935" s="187" t="s">
        <v>7970</v>
      </c>
      <c r="AB935" s="11"/>
    </row>
    <row r="936" spans="1:28" ht="24.75" customHeight="1" x14ac:dyDescent="0.2">
      <c r="A936" s="183" t="s">
        <v>3839</v>
      </c>
      <c r="B936" s="184">
        <v>690513005</v>
      </c>
      <c r="C936" s="185" t="s">
        <v>2833</v>
      </c>
      <c r="D936" s="185" t="s">
        <v>626</v>
      </c>
      <c r="E936" s="185" t="s">
        <v>27</v>
      </c>
      <c r="F936" s="185" t="s">
        <v>627</v>
      </c>
      <c r="G936" s="185" t="s">
        <v>29</v>
      </c>
      <c r="H936" s="185">
        <v>0</v>
      </c>
      <c r="I936" s="185">
        <v>0</v>
      </c>
      <c r="J936" s="185" t="s">
        <v>3840</v>
      </c>
      <c r="K936" s="185" t="s">
        <v>3841</v>
      </c>
      <c r="L936" s="185" t="s">
        <v>623</v>
      </c>
      <c r="M936" s="185" t="s">
        <v>3843</v>
      </c>
      <c r="N936" s="186" t="s">
        <v>3842</v>
      </c>
      <c r="O936" s="185">
        <v>0</v>
      </c>
      <c r="P936" s="187">
        <v>0</v>
      </c>
      <c r="Q936" s="185">
        <v>91001</v>
      </c>
      <c r="R936" s="185" t="s">
        <v>600</v>
      </c>
      <c r="S936" s="188">
        <v>42402</v>
      </c>
      <c r="T936" s="185">
        <v>7593</v>
      </c>
      <c r="U936" s="185"/>
      <c r="V936" s="191">
        <v>3577300</v>
      </c>
      <c r="W936" s="191">
        <v>14412950</v>
      </c>
      <c r="X936" s="195">
        <v>44347</v>
      </c>
      <c r="Y936" s="188" t="s">
        <v>7732</v>
      </c>
      <c r="Z936" s="187" t="s">
        <v>7733</v>
      </c>
      <c r="AA936" s="187" t="s">
        <v>7971</v>
      </c>
      <c r="AB936" s="11"/>
    </row>
    <row r="937" spans="1:28" ht="24.75" customHeight="1" x14ac:dyDescent="0.2">
      <c r="A937" s="183" t="s">
        <v>3844</v>
      </c>
      <c r="B937" s="184">
        <v>691002004</v>
      </c>
      <c r="C937" s="185" t="s">
        <v>2833</v>
      </c>
      <c r="D937" s="185" t="s">
        <v>626</v>
      </c>
      <c r="E937" s="185" t="s">
        <v>27</v>
      </c>
      <c r="F937" s="185" t="s">
        <v>627</v>
      </c>
      <c r="G937" s="185" t="s">
        <v>29</v>
      </c>
      <c r="H937" s="185">
        <v>0</v>
      </c>
      <c r="I937" s="185">
        <v>0</v>
      </c>
      <c r="J937" s="185" t="s">
        <v>3845</v>
      </c>
      <c r="K937" s="185" t="s">
        <v>3847</v>
      </c>
      <c r="L937" s="185" t="s">
        <v>6110</v>
      </c>
      <c r="M937" s="185" t="s">
        <v>3849</v>
      </c>
      <c r="N937" s="186" t="s">
        <v>3846</v>
      </c>
      <c r="O937" s="185" t="s">
        <v>3848</v>
      </c>
      <c r="P937" s="187">
        <v>0</v>
      </c>
      <c r="Q937" s="185">
        <v>91001</v>
      </c>
      <c r="R937" s="185" t="s">
        <v>600</v>
      </c>
      <c r="S937" s="188">
        <v>42402</v>
      </c>
      <c r="T937" s="185">
        <v>7594</v>
      </c>
      <c r="U937" s="185"/>
      <c r="V937" s="191">
        <v>3148024</v>
      </c>
      <c r="W937" s="191">
        <v>12683396</v>
      </c>
      <c r="X937" s="195">
        <v>44347</v>
      </c>
      <c r="Y937" s="188" t="s">
        <v>7732</v>
      </c>
      <c r="Z937" s="187" t="s">
        <v>7733</v>
      </c>
      <c r="AA937" s="187" t="s">
        <v>7972</v>
      </c>
      <c r="AB937" s="11"/>
    </row>
    <row r="938" spans="1:28" ht="24.75" customHeight="1" x14ac:dyDescent="0.2">
      <c r="A938" s="183" t="s">
        <v>2775</v>
      </c>
      <c r="B938" s="184">
        <v>605111211</v>
      </c>
      <c r="C938" s="185" t="s">
        <v>2731</v>
      </c>
      <c r="D938" s="185" t="s">
        <v>2737</v>
      </c>
      <c r="E938" s="185" t="s">
        <v>27</v>
      </c>
      <c r="F938" s="185" t="s">
        <v>2733</v>
      </c>
      <c r="G938" s="185" t="s">
        <v>29</v>
      </c>
      <c r="H938" s="185">
        <v>0</v>
      </c>
      <c r="I938" s="185">
        <v>0</v>
      </c>
      <c r="J938" s="185" t="s">
        <v>2776</v>
      </c>
      <c r="K938" s="185" t="s">
        <v>2777</v>
      </c>
      <c r="L938" s="185" t="s">
        <v>6161</v>
      </c>
      <c r="M938" s="185" t="s">
        <v>874</v>
      </c>
      <c r="N938" s="186" t="s">
        <v>2778</v>
      </c>
      <c r="O938" s="185">
        <v>0</v>
      </c>
      <c r="P938" s="187">
        <v>0</v>
      </c>
      <c r="Q938" s="185">
        <v>91001</v>
      </c>
      <c r="R938" s="185" t="s">
        <v>600</v>
      </c>
      <c r="S938" s="188">
        <v>42405</v>
      </c>
      <c r="T938" s="185">
        <v>7595</v>
      </c>
      <c r="U938" s="185"/>
      <c r="V938" s="191">
        <v>13616635</v>
      </c>
      <c r="W938" s="191">
        <v>54861454</v>
      </c>
      <c r="X938" s="195">
        <v>44347</v>
      </c>
      <c r="Y938" s="188" t="s">
        <v>7732</v>
      </c>
      <c r="Z938" s="187" t="s">
        <v>7733</v>
      </c>
      <c r="AA938" s="187" t="s">
        <v>7811</v>
      </c>
      <c r="AB938" s="11"/>
    </row>
    <row r="939" spans="1:28" ht="24.75" customHeight="1" x14ac:dyDescent="0.2">
      <c r="A939" s="183" t="s">
        <v>3189</v>
      </c>
      <c r="B939" s="184">
        <v>690737000</v>
      </c>
      <c r="C939" s="185" t="s">
        <v>2833</v>
      </c>
      <c r="D939" s="185" t="s">
        <v>626</v>
      </c>
      <c r="E939" s="185" t="s">
        <v>27</v>
      </c>
      <c r="F939" s="185" t="s">
        <v>627</v>
      </c>
      <c r="G939" s="185" t="s">
        <v>29</v>
      </c>
      <c r="H939" s="185">
        <v>0</v>
      </c>
      <c r="I939" s="185">
        <v>0</v>
      </c>
      <c r="J939" s="185" t="s">
        <v>3190</v>
      </c>
      <c r="K939" s="185" t="s">
        <v>3191</v>
      </c>
      <c r="L939" s="185" t="s">
        <v>623</v>
      </c>
      <c r="M939" s="185" t="s">
        <v>3193</v>
      </c>
      <c r="N939" s="186" t="s">
        <v>3192</v>
      </c>
      <c r="O939" s="185">
        <v>0</v>
      </c>
      <c r="P939" s="187">
        <v>0</v>
      </c>
      <c r="Q939" s="185">
        <v>91001</v>
      </c>
      <c r="R939" s="185" t="s">
        <v>600</v>
      </c>
      <c r="S939" s="188">
        <v>42410</v>
      </c>
      <c r="T939" s="185">
        <v>7596</v>
      </c>
      <c r="U939" s="185"/>
      <c r="V939" s="191">
        <v>3577300</v>
      </c>
      <c r="W939" s="191">
        <v>14412950</v>
      </c>
      <c r="X939" s="195">
        <v>44347</v>
      </c>
      <c r="Y939" s="188" t="s">
        <v>7732</v>
      </c>
      <c r="Z939" s="187" t="s">
        <v>7733</v>
      </c>
      <c r="AA939" s="187" t="s">
        <v>7973</v>
      </c>
      <c r="AB939" s="11"/>
    </row>
    <row r="940" spans="1:28" ht="24.75" customHeight="1" x14ac:dyDescent="0.2">
      <c r="A940" s="183" t="s">
        <v>3566</v>
      </c>
      <c r="B940" s="184">
        <v>690406004</v>
      </c>
      <c r="C940" s="185" t="s">
        <v>2833</v>
      </c>
      <c r="D940" s="185" t="s">
        <v>3567</v>
      </c>
      <c r="E940" s="185" t="s">
        <v>27</v>
      </c>
      <c r="F940" s="185" t="s">
        <v>627</v>
      </c>
      <c r="G940" s="185" t="s">
        <v>29</v>
      </c>
      <c r="H940" s="185">
        <v>0</v>
      </c>
      <c r="I940" s="185">
        <v>0</v>
      </c>
      <c r="J940" s="185" t="s">
        <v>6677</v>
      </c>
      <c r="K940" s="185" t="s">
        <v>3568</v>
      </c>
      <c r="L940" s="185" t="s">
        <v>6108</v>
      </c>
      <c r="M940" s="185" t="s">
        <v>6678</v>
      </c>
      <c r="N940" s="186" t="s">
        <v>3569</v>
      </c>
      <c r="O940" s="185" t="s">
        <v>6679</v>
      </c>
      <c r="P940" s="187">
        <v>0</v>
      </c>
      <c r="Q940" s="185">
        <v>91001</v>
      </c>
      <c r="R940" s="185" t="s">
        <v>600</v>
      </c>
      <c r="S940" s="188">
        <v>42416</v>
      </c>
      <c r="T940" s="185">
        <v>7598</v>
      </c>
      <c r="U940" s="185"/>
      <c r="V940" s="191">
        <v>3262498</v>
      </c>
      <c r="W940" s="191">
        <v>16312490</v>
      </c>
      <c r="X940" s="195">
        <v>44347</v>
      </c>
      <c r="Y940" s="188" t="s">
        <v>7732</v>
      </c>
      <c r="Z940" s="187" t="s">
        <v>7733</v>
      </c>
      <c r="AA940" s="187" t="s">
        <v>8785</v>
      </c>
      <c r="AB940" s="11"/>
    </row>
    <row r="941" spans="1:28" ht="24.75" customHeight="1" x14ac:dyDescent="0.2">
      <c r="A941" s="183" t="s">
        <v>3332</v>
      </c>
      <c r="B941" s="184">
        <v>690402009</v>
      </c>
      <c r="C941" s="185" t="s">
        <v>2833</v>
      </c>
      <c r="D941" s="185" t="s">
        <v>3333</v>
      </c>
      <c r="E941" s="185" t="s">
        <v>27</v>
      </c>
      <c r="F941" s="185" t="s">
        <v>627</v>
      </c>
      <c r="G941" s="185" t="s">
        <v>29</v>
      </c>
      <c r="H941" s="185">
        <v>0</v>
      </c>
      <c r="I941" s="185">
        <v>0</v>
      </c>
      <c r="J941" s="185" t="s">
        <v>3334</v>
      </c>
      <c r="K941" s="185" t="s">
        <v>3335</v>
      </c>
      <c r="L941" s="185" t="s">
        <v>6108</v>
      </c>
      <c r="M941" s="185" t="s">
        <v>3337</v>
      </c>
      <c r="N941" s="186" t="s">
        <v>3336</v>
      </c>
      <c r="O941" s="185">
        <v>0</v>
      </c>
      <c r="P941" s="187">
        <v>0</v>
      </c>
      <c r="Q941" s="185">
        <v>91001</v>
      </c>
      <c r="R941" s="185" t="s">
        <v>600</v>
      </c>
      <c r="S941" s="188">
        <v>42422</v>
      </c>
      <c r="T941" s="185">
        <v>7601</v>
      </c>
      <c r="U941" s="185"/>
      <c r="V941" s="191">
        <v>3823647</v>
      </c>
      <c r="W941" s="191">
        <v>15405482</v>
      </c>
      <c r="X941" s="195">
        <v>44347</v>
      </c>
      <c r="Y941" s="188" t="s">
        <v>7732</v>
      </c>
      <c r="Z941" s="187" t="s">
        <v>7733</v>
      </c>
      <c r="AA941" s="187" t="s">
        <v>7974</v>
      </c>
      <c r="AB941" s="11"/>
    </row>
    <row r="942" spans="1:28" ht="24.75" customHeight="1" x14ac:dyDescent="0.2">
      <c r="A942" s="183" t="s">
        <v>3654</v>
      </c>
      <c r="B942" s="184">
        <v>691913007</v>
      </c>
      <c r="C942" s="185" t="s">
        <v>2833</v>
      </c>
      <c r="D942" s="185" t="s">
        <v>2850</v>
      </c>
      <c r="E942" s="185" t="s">
        <v>27</v>
      </c>
      <c r="F942" s="185" t="s">
        <v>2851</v>
      </c>
      <c r="G942" s="185" t="s">
        <v>29</v>
      </c>
      <c r="H942" s="185">
        <v>0</v>
      </c>
      <c r="I942" s="185">
        <v>0</v>
      </c>
      <c r="J942" s="185" t="s">
        <v>3655</v>
      </c>
      <c r="K942" s="185" t="s">
        <v>3656</v>
      </c>
      <c r="L942" s="185" t="s">
        <v>50</v>
      </c>
      <c r="M942" s="185" t="s">
        <v>3657</v>
      </c>
      <c r="N942" s="186" t="s">
        <v>6268</v>
      </c>
      <c r="O942" s="185" t="s">
        <v>6269</v>
      </c>
      <c r="P942" s="187">
        <v>0</v>
      </c>
      <c r="Q942" s="185">
        <v>91001</v>
      </c>
      <c r="R942" s="185" t="s">
        <v>2854</v>
      </c>
      <c r="S942" s="188">
        <v>42446</v>
      </c>
      <c r="T942" s="185">
        <v>7603</v>
      </c>
      <c r="U942" s="185"/>
      <c r="V942" s="191">
        <v>4893746</v>
      </c>
      <c r="W942" s="191">
        <v>19716914</v>
      </c>
      <c r="X942" s="195">
        <v>44347</v>
      </c>
      <c r="Y942" s="188" t="s">
        <v>7732</v>
      </c>
      <c r="Z942" s="187" t="s">
        <v>7733</v>
      </c>
      <c r="AA942" s="187" t="s">
        <v>7902</v>
      </c>
      <c r="AB942" s="11"/>
    </row>
    <row r="943" spans="1:28" ht="24.75" customHeight="1" x14ac:dyDescent="0.2">
      <c r="A943" s="183" t="s">
        <v>678</v>
      </c>
      <c r="B943" s="184">
        <v>651131154</v>
      </c>
      <c r="C943" s="185" t="s">
        <v>78</v>
      </c>
      <c r="D943" s="185" t="s">
        <v>679</v>
      </c>
      <c r="E943" s="185" t="s">
        <v>6665</v>
      </c>
      <c r="F943" s="185" t="s">
        <v>680</v>
      </c>
      <c r="G943" s="185" t="s">
        <v>681</v>
      </c>
      <c r="H943" s="185" t="s">
        <v>477</v>
      </c>
      <c r="I943" s="185" t="s">
        <v>682</v>
      </c>
      <c r="J943" s="185" t="s">
        <v>683</v>
      </c>
      <c r="K943" s="185" t="s">
        <v>685</v>
      </c>
      <c r="L943" s="185" t="s">
        <v>6110</v>
      </c>
      <c r="M943" s="185" t="s">
        <v>631</v>
      </c>
      <c r="N943" s="186" t="s">
        <v>686</v>
      </c>
      <c r="O943" s="185" t="s">
        <v>684</v>
      </c>
      <c r="P943" s="187">
        <v>0</v>
      </c>
      <c r="Q943" s="185" t="s">
        <v>414</v>
      </c>
      <c r="R943" s="185" t="s">
        <v>6906</v>
      </c>
      <c r="S943" s="188">
        <v>42472</v>
      </c>
      <c r="T943" s="185">
        <v>7605</v>
      </c>
      <c r="U943" s="185"/>
      <c r="V943" s="191">
        <v>41614872</v>
      </c>
      <c r="W943" s="191">
        <v>142167617</v>
      </c>
      <c r="X943" s="195">
        <v>44347</v>
      </c>
      <c r="Y943" s="188" t="s">
        <v>7732</v>
      </c>
      <c r="Z943" s="187" t="s">
        <v>7733</v>
      </c>
      <c r="AA943" s="187" t="s">
        <v>7752</v>
      </c>
      <c r="AB943" s="11"/>
    </row>
    <row r="944" spans="1:28" ht="24.75" customHeight="1" x14ac:dyDescent="0.2">
      <c r="A944" s="183" t="s">
        <v>1364</v>
      </c>
      <c r="B944" s="184" t="s">
        <v>7656</v>
      </c>
      <c r="C944" s="185" t="s">
        <v>52</v>
      </c>
      <c r="D944" s="185" t="s">
        <v>1365</v>
      </c>
      <c r="E944" s="185" t="s">
        <v>8018</v>
      </c>
      <c r="F944" s="185" t="s">
        <v>1366</v>
      </c>
      <c r="G944" s="185" t="s">
        <v>8019</v>
      </c>
      <c r="H944" s="185" t="s">
        <v>560</v>
      </c>
      <c r="I944" s="185" t="s">
        <v>8020</v>
      </c>
      <c r="J944" s="185" t="s">
        <v>1367</v>
      </c>
      <c r="K944" s="185" t="s">
        <v>1368</v>
      </c>
      <c r="L944" s="185" t="s">
        <v>6108</v>
      </c>
      <c r="M944" s="185" t="s">
        <v>1369</v>
      </c>
      <c r="N944" s="186" t="s">
        <v>7634</v>
      </c>
      <c r="O944" s="185" t="s">
        <v>1370</v>
      </c>
      <c r="P944" s="187">
        <v>0</v>
      </c>
      <c r="Q944" s="185" t="s">
        <v>47</v>
      </c>
      <c r="R944" s="185" t="s">
        <v>7612</v>
      </c>
      <c r="S944" s="188">
        <v>42538</v>
      </c>
      <c r="T944" s="185">
        <v>7609</v>
      </c>
      <c r="U944" s="185"/>
      <c r="V944" s="191">
        <v>31923446</v>
      </c>
      <c r="W944" s="191">
        <v>158180894</v>
      </c>
      <c r="X944" s="195">
        <v>44347</v>
      </c>
      <c r="Y944" s="188" t="s">
        <v>7732</v>
      </c>
      <c r="Z944" s="187" t="s">
        <v>7733</v>
      </c>
      <c r="AA944" s="187" t="s">
        <v>7769</v>
      </c>
      <c r="AB944" s="11"/>
    </row>
    <row r="945" spans="1:28" ht="24.75" customHeight="1" x14ac:dyDescent="0.2">
      <c r="A945" s="183" t="s">
        <v>4761</v>
      </c>
      <c r="B945" s="184">
        <v>651185149</v>
      </c>
      <c r="C945" s="185" t="s">
        <v>78</v>
      </c>
      <c r="D945" s="185" t="s">
        <v>4762</v>
      </c>
      <c r="E945" s="185" t="s">
        <v>7142</v>
      </c>
      <c r="F945" s="185" t="s">
        <v>4763</v>
      </c>
      <c r="G945" s="185" t="s">
        <v>4764</v>
      </c>
      <c r="H945" s="185" t="s">
        <v>4765</v>
      </c>
      <c r="I945" s="185" t="s">
        <v>4766</v>
      </c>
      <c r="J945" s="185" t="s">
        <v>4767</v>
      </c>
      <c r="K945" s="185" t="s">
        <v>7143</v>
      </c>
      <c r="L945" s="185" t="s">
        <v>6105</v>
      </c>
      <c r="M945" s="185" t="s">
        <v>1710</v>
      </c>
      <c r="N945" s="186" t="s">
        <v>7144</v>
      </c>
      <c r="O945" s="185" t="s">
        <v>7145</v>
      </c>
      <c r="P945" s="187">
        <v>0</v>
      </c>
      <c r="Q945" s="185" t="s">
        <v>640</v>
      </c>
      <c r="R945" s="185" t="s">
        <v>6773</v>
      </c>
      <c r="S945" s="188">
        <v>42599</v>
      </c>
      <c r="T945" s="185">
        <v>7614</v>
      </c>
      <c r="U945" s="185"/>
      <c r="V945" s="191">
        <v>22735284</v>
      </c>
      <c r="W945" s="191">
        <v>112729118</v>
      </c>
      <c r="X945" s="195">
        <v>44347</v>
      </c>
      <c r="Y945" s="188" t="s">
        <v>7732</v>
      </c>
      <c r="Z945" s="187" t="s">
        <v>7733</v>
      </c>
      <c r="AA945" s="187" t="s">
        <v>7761</v>
      </c>
      <c r="AB945" s="11"/>
    </row>
    <row r="946" spans="1:28" ht="24.75" customHeight="1" x14ac:dyDescent="0.2">
      <c r="A946" s="183" t="s">
        <v>4761</v>
      </c>
      <c r="B946" s="184">
        <v>651185149</v>
      </c>
      <c r="C946" s="185" t="s">
        <v>78</v>
      </c>
      <c r="D946" s="185" t="s">
        <v>4762</v>
      </c>
      <c r="E946" s="185" t="s">
        <v>7142</v>
      </c>
      <c r="F946" s="185" t="s">
        <v>4763</v>
      </c>
      <c r="G946" s="185" t="s">
        <v>4764</v>
      </c>
      <c r="H946" s="185" t="s">
        <v>4765</v>
      </c>
      <c r="I946" s="185" t="s">
        <v>4766</v>
      </c>
      <c r="J946" s="185" t="s">
        <v>4767</v>
      </c>
      <c r="K946" s="185" t="s">
        <v>7143</v>
      </c>
      <c r="L946" s="185" t="s">
        <v>6105</v>
      </c>
      <c r="M946" s="185" t="s">
        <v>1710</v>
      </c>
      <c r="N946" s="186" t="s">
        <v>7144</v>
      </c>
      <c r="O946" s="185" t="s">
        <v>7145</v>
      </c>
      <c r="P946" s="187">
        <v>0</v>
      </c>
      <c r="Q946" s="185" t="s">
        <v>640</v>
      </c>
      <c r="R946" s="185" t="s">
        <v>6773</v>
      </c>
      <c r="S946" s="188">
        <v>42599</v>
      </c>
      <c r="T946" s="185">
        <v>7614</v>
      </c>
      <c r="U946" s="185"/>
      <c r="V946" s="191">
        <v>14337591</v>
      </c>
      <c r="W946" s="191">
        <v>91215023</v>
      </c>
      <c r="X946" s="195">
        <v>44347</v>
      </c>
      <c r="Y946" s="188" t="s">
        <v>7732</v>
      </c>
      <c r="Z946" s="187" t="s">
        <v>7733</v>
      </c>
      <c r="AA946" s="187" t="s">
        <v>7777</v>
      </c>
      <c r="AB946" s="11"/>
    </row>
    <row r="947" spans="1:28" ht="24.75" customHeight="1" x14ac:dyDescent="0.2">
      <c r="A947" s="183" t="s">
        <v>4761</v>
      </c>
      <c r="B947" s="184">
        <v>651185149</v>
      </c>
      <c r="C947" s="185" t="s">
        <v>78</v>
      </c>
      <c r="D947" s="185" t="s">
        <v>4762</v>
      </c>
      <c r="E947" s="185" t="s">
        <v>7142</v>
      </c>
      <c r="F947" s="185" t="s">
        <v>4763</v>
      </c>
      <c r="G947" s="185" t="s">
        <v>4764</v>
      </c>
      <c r="H947" s="185" t="s">
        <v>4765</v>
      </c>
      <c r="I947" s="185" t="s">
        <v>4766</v>
      </c>
      <c r="J947" s="185" t="s">
        <v>4767</v>
      </c>
      <c r="K947" s="185" t="s">
        <v>7143</v>
      </c>
      <c r="L947" s="185" t="s">
        <v>6105</v>
      </c>
      <c r="M947" s="185" t="s">
        <v>1710</v>
      </c>
      <c r="N947" s="186" t="s">
        <v>7144</v>
      </c>
      <c r="O947" s="185" t="s">
        <v>7145</v>
      </c>
      <c r="P947" s="187">
        <v>0</v>
      </c>
      <c r="Q947" s="185" t="s">
        <v>640</v>
      </c>
      <c r="R947" s="185" t="s">
        <v>6773</v>
      </c>
      <c r="S947" s="188">
        <v>42599</v>
      </c>
      <c r="T947" s="185">
        <v>7614</v>
      </c>
      <c r="U947" s="185"/>
      <c r="V947" s="191">
        <v>77475734</v>
      </c>
      <c r="W947" s="191">
        <v>303125167</v>
      </c>
      <c r="X947" s="195">
        <v>44347</v>
      </c>
      <c r="Y947" s="188" t="s">
        <v>7732</v>
      </c>
      <c r="Z947" s="187" t="s">
        <v>7733</v>
      </c>
      <c r="AA947" s="187" t="s">
        <v>7781</v>
      </c>
      <c r="AB947" s="11"/>
    </row>
    <row r="948" spans="1:28" ht="24.75" customHeight="1" x14ac:dyDescent="0.2">
      <c r="A948" s="183" t="s">
        <v>4761</v>
      </c>
      <c r="B948" s="184">
        <v>651185149</v>
      </c>
      <c r="C948" s="185" t="s">
        <v>78</v>
      </c>
      <c r="D948" s="185" t="s">
        <v>4762</v>
      </c>
      <c r="E948" s="185" t="s">
        <v>7142</v>
      </c>
      <c r="F948" s="185" t="s">
        <v>4763</v>
      </c>
      <c r="G948" s="185" t="s">
        <v>4764</v>
      </c>
      <c r="H948" s="185" t="s">
        <v>4765</v>
      </c>
      <c r="I948" s="185" t="s">
        <v>4766</v>
      </c>
      <c r="J948" s="185" t="s">
        <v>4767</v>
      </c>
      <c r="K948" s="185" t="s">
        <v>7143</v>
      </c>
      <c r="L948" s="185" t="s">
        <v>6105</v>
      </c>
      <c r="M948" s="185" t="s">
        <v>1710</v>
      </c>
      <c r="N948" s="186" t="s">
        <v>7144</v>
      </c>
      <c r="O948" s="185" t="s">
        <v>7145</v>
      </c>
      <c r="P948" s="187">
        <v>0</v>
      </c>
      <c r="Q948" s="185" t="s">
        <v>640</v>
      </c>
      <c r="R948" s="185" t="s">
        <v>6773</v>
      </c>
      <c r="S948" s="188">
        <v>42599</v>
      </c>
      <c r="T948" s="185">
        <v>7614</v>
      </c>
      <c r="U948" s="185"/>
      <c r="V948" s="191">
        <v>26298379</v>
      </c>
      <c r="W948" s="191">
        <v>101457880</v>
      </c>
      <c r="X948" s="195">
        <v>44347</v>
      </c>
      <c r="Y948" s="188" t="s">
        <v>7732</v>
      </c>
      <c r="Z948" s="187" t="s">
        <v>7733</v>
      </c>
      <c r="AA948" s="187" t="s">
        <v>7872</v>
      </c>
      <c r="AB948" s="11"/>
    </row>
    <row r="949" spans="1:28" ht="24.75" customHeight="1" x14ac:dyDescent="0.2">
      <c r="A949" s="183" t="s">
        <v>3037</v>
      </c>
      <c r="B949" s="184" t="s">
        <v>7682</v>
      </c>
      <c r="C949" s="185" t="s">
        <v>2833</v>
      </c>
      <c r="D949" s="185" t="s">
        <v>2850</v>
      </c>
      <c r="E949" s="185" t="s">
        <v>27</v>
      </c>
      <c r="F949" s="185" t="s">
        <v>2851</v>
      </c>
      <c r="G949" s="185" t="s">
        <v>29</v>
      </c>
      <c r="H949" s="185">
        <v>0</v>
      </c>
      <c r="I949" s="185">
        <v>0</v>
      </c>
      <c r="J949" s="185" t="s">
        <v>3038</v>
      </c>
      <c r="K949" s="185" t="s">
        <v>3039</v>
      </c>
      <c r="L949" s="185" t="s">
        <v>50</v>
      </c>
      <c r="M949" s="185" t="s">
        <v>3040</v>
      </c>
      <c r="N949" s="186">
        <v>0</v>
      </c>
      <c r="O949" s="185" t="s">
        <v>3041</v>
      </c>
      <c r="P949" s="187">
        <v>0</v>
      </c>
      <c r="Q949" s="185">
        <v>91001</v>
      </c>
      <c r="R949" s="185" t="s">
        <v>2854</v>
      </c>
      <c r="S949" s="188">
        <v>42615</v>
      </c>
      <c r="T949" s="185">
        <v>7615</v>
      </c>
      <c r="U949" s="185" t="s">
        <v>8524</v>
      </c>
      <c r="V949" s="191">
        <v>4893746</v>
      </c>
      <c r="W949" s="191">
        <v>24468730</v>
      </c>
      <c r="X949" s="195">
        <v>44347</v>
      </c>
      <c r="Y949" s="188" t="s">
        <v>7732</v>
      </c>
      <c r="Z949" s="187" t="s">
        <v>7733</v>
      </c>
      <c r="AA949" s="187" t="s">
        <v>7945</v>
      </c>
      <c r="AB949" s="11"/>
    </row>
    <row r="950" spans="1:28" ht="24.75" customHeight="1" x14ac:dyDescent="0.2">
      <c r="A950" s="183" t="s">
        <v>2234</v>
      </c>
      <c r="B950" s="184">
        <v>732384006</v>
      </c>
      <c r="C950" s="185" t="s">
        <v>1555</v>
      </c>
      <c r="D950" s="185" t="s">
        <v>2235</v>
      </c>
      <c r="E950" s="185" t="s">
        <v>7441</v>
      </c>
      <c r="F950" s="185" t="s">
        <v>2236</v>
      </c>
      <c r="G950" s="185" t="s">
        <v>7442</v>
      </c>
      <c r="H950" s="185" t="s">
        <v>7443</v>
      </c>
      <c r="I950" s="185" t="s">
        <v>7444</v>
      </c>
      <c r="J950" s="185" t="s">
        <v>2238</v>
      </c>
      <c r="K950" s="185" t="s">
        <v>2239</v>
      </c>
      <c r="L950" s="185" t="s">
        <v>49</v>
      </c>
      <c r="M950" s="185" t="s">
        <v>2240</v>
      </c>
      <c r="N950" s="186" t="s">
        <v>7413</v>
      </c>
      <c r="O950" s="185" t="s">
        <v>7414</v>
      </c>
      <c r="P950" s="187">
        <v>0</v>
      </c>
      <c r="Q950" s="185" t="s">
        <v>640</v>
      </c>
      <c r="R950" s="185" t="s">
        <v>7449</v>
      </c>
      <c r="S950" s="188">
        <v>42688</v>
      </c>
      <c r="T950" s="185">
        <v>7620</v>
      </c>
      <c r="U950" s="185" t="s">
        <v>8579</v>
      </c>
      <c r="V950" s="191">
        <v>100972611</v>
      </c>
      <c r="W950" s="191">
        <v>315934975</v>
      </c>
      <c r="X950" s="195">
        <v>44347</v>
      </c>
      <c r="Y950" s="188" t="s">
        <v>7732</v>
      </c>
      <c r="Z950" s="187" t="s">
        <v>7733</v>
      </c>
      <c r="AA950" s="187" t="s">
        <v>7778</v>
      </c>
      <c r="AB950" s="11"/>
    </row>
    <row r="951" spans="1:28" ht="24.75" customHeight="1" x14ac:dyDescent="0.2">
      <c r="A951" s="183" t="s">
        <v>4890</v>
      </c>
      <c r="B951" s="184" t="s">
        <v>7714</v>
      </c>
      <c r="C951" s="185" t="s">
        <v>78</v>
      </c>
      <c r="D951" s="185" t="s">
        <v>4891</v>
      </c>
      <c r="E951" s="185" t="s">
        <v>6919</v>
      </c>
      <c r="F951" s="185" t="s">
        <v>4892</v>
      </c>
      <c r="G951" s="185" t="s">
        <v>4893</v>
      </c>
      <c r="H951" s="185" t="s">
        <v>2052</v>
      </c>
      <c r="I951" s="185" t="s">
        <v>7021</v>
      </c>
      <c r="J951" s="185" t="s">
        <v>4894</v>
      </c>
      <c r="K951" s="185" t="s">
        <v>4895</v>
      </c>
      <c r="L951" s="185" t="s">
        <v>339</v>
      </c>
      <c r="M951" s="185" t="s">
        <v>4896</v>
      </c>
      <c r="N951" s="186" t="s">
        <v>4897</v>
      </c>
      <c r="O951" s="185" t="s">
        <v>6920</v>
      </c>
      <c r="P951" s="187">
        <v>0</v>
      </c>
      <c r="Q951" s="185" t="s">
        <v>640</v>
      </c>
      <c r="R951" s="185" t="s">
        <v>6921</v>
      </c>
      <c r="S951" s="188">
        <v>42762</v>
      </c>
      <c r="T951" s="185">
        <v>7626</v>
      </c>
      <c r="U951" s="185" t="s">
        <v>8579</v>
      </c>
      <c r="V951" s="191">
        <v>5951524</v>
      </c>
      <c r="W951" s="191">
        <v>151056315</v>
      </c>
      <c r="X951" s="195">
        <v>44347</v>
      </c>
      <c r="Y951" s="188" t="s">
        <v>7732</v>
      </c>
      <c r="Z951" s="187" t="s">
        <v>7733</v>
      </c>
      <c r="AA951" s="187" t="s">
        <v>184</v>
      </c>
      <c r="AB951" s="11"/>
    </row>
    <row r="952" spans="1:28" ht="24.75" customHeight="1" x14ac:dyDescent="0.2">
      <c r="A952" s="183" t="s">
        <v>949</v>
      </c>
      <c r="B952" s="184" t="s">
        <v>7654</v>
      </c>
      <c r="C952" s="185" t="s">
        <v>950</v>
      </c>
      <c r="D952" s="185" t="s">
        <v>951</v>
      </c>
      <c r="E952" s="185" t="s">
        <v>7537</v>
      </c>
      <c r="F952" s="185" t="s">
        <v>952</v>
      </c>
      <c r="G952" s="185" t="s">
        <v>7538</v>
      </c>
      <c r="H952" s="185" t="s">
        <v>953</v>
      </c>
      <c r="I952" s="185" t="s">
        <v>7539</v>
      </c>
      <c r="J952" s="185" t="s">
        <v>7540</v>
      </c>
      <c r="K952" s="185" t="s">
        <v>955</v>
      </c>
      <c r="L952" s="185" t="s">
        <v>6110</v>
      </c>
      <c r="M952" s="185" t="s">
        <v>957</v>
      </c>
      <c r="N952" s="186" t="s">
        <v>956</v>
      </c>
      <c r="O952" s="185" t="s">
        <v>954</v>
      </c>
      <c r="P952" s="187">
        <v>0</v>
      </c>
      <c r="Q952" s="185">
        <v>93401</v>
      </c>
      <c r="R952" s="185" t="s">
        <v>7553</v>
      </c>
      <c r="S952" s="188">
        <v>43014</v>
      </c>
      <c r="T952" s="185">
        <v>7638</v>
      </c>
      <c r="U952" s="185" t="s">
        <v>8579</v>
      </c>
      <c r="V952" s="191">
        <v>16896924</v>
      </c>
      <c r="W952" s="191">
        <v>75995636</v>
      </c>
      <c r="X952" s="195">
        <v>44347</v>
      </c>
      <c r="Y952" s="188" t="s">
        <v>7732</v>
      </c>
      <c r="Z952" s="187" t="s">
        <v>7733</v>
      </c>
      <c r="AA952" s="187" t="s">
        <v>7846</v>
      </c>
      <c r="AB952" s="11"/>
    </row>
    <row r="953" spans="1:28" ht="24.75" customHeight="1" x14ac:dyDescent="0.2">
      <c r="A953" s="183" t="s">
        <v>5542</v>
      </c>
      <c r="B953" s="184">
        <v>651519810</v>
      </c>
      <c r="C953" s="185" t="s">
        <v>400</v>
      </c>
      <c r="D953" s="185" t="s">
        <v>5543</v>
      </c>
      <c r="E953" s="185" t="s">
        <v>5544</v>
      </c>
      <c r="F953" s="185" t="s">
        <v>6057</v>
      </c>
      <c r="G953" s="185" t="s">
        <v>5545</v>
      </c>
      <c r="H953" s="185" t="s">
        <v>5546</v>
      </c>
      <c r="I953" s="185" t="s">
        <v>5547</v>
      </c>
      <c r="J953" s="185" t="s">
        <v>5548</v>
      </c>
      <c r="K953" s="185" t="s">
        <v>5549</v>
      </c>
      <c r="L953" s="185" t="s">
        <v>339</v>
      </c>
      <c r="M953" s="185" t="s">
        <v>5550</v>
      </c>
      <c r="N953" s="186">
        <v>0</v>
      </c>
      <c r="O953" s="185">
        <v>0</v>
      </c>
      <c r="P953" s="187">
        <v>0</v>
      </c>
      <c r="Q953" s="185" t="s">
        <v>697</v>
      </c>
      <c r="R953" s="185" t="s">
        <v>6823</v>
      </c>
      <c r="S953" s="188">
        <v>43165</v>
      </c>
      <c r="T953" s="185">
        <v>7644</v>
      </c>
      <c r="U953" s="185" t="s">
        <v>8579</v>
      </c>
      <c r="V953" s="191">
        <v>12017798</v>
      </c>
      <c r="W953" s="191">
        <v>65994028</v>
      </c>
      <c r="X953" s="195">
        <v>44347</v>
      </c>
      <c r="Y953" s="188" t="s">
        <v>7732</v>
      </c>
      <c r="Z953" s="187" t="s">
        <v>7733</v>
      </c>
      <c r="AA953" s="187" t="s">
        <v>7761</v>
      </c>
      <c r="AB953" s="11"/>
    </row>
    <row r="954" spans="1:28" ht="24.75" customHeight="1" x14ac:dyDescent="0.2">
      <c r="A954" s="183" t="s">
        <v>5542</v>
      </c>
      <c r="B954" s="184">
        <v>651519810</v>
      </c>
      <c r="C954" s="185" t="s">
        <v>400</v>
      </c>
      <c r="D954" s="185" t="s">
        <v>5543</v>
      </c>
      <c r="E954" s="185" t="s">
        <v>5544</v>
      </c>
      <c r="F954" s="185" t="s">
        <v>6057</v>
      </c>
      <c r="G954" s="185" t="s">
        <v>5545</v>
      </c>
      <c r="H954" s="185" t="s">
        <v>5546</v>
      </c>
      <c r="I954" s="185" t="s">
        <v>5547</v>
      </c>
      <c r="J954" s="185" t="s">
        <v>5548</v>
      </c>
      <c r="K954" s="185" t="s">
        <v>5549</v>
      </c>
      <c r="L954" s="185" t="s">
        <v>339</v>
      </c>
      <c r="M954" s="185" t="s">
        <v>5550</v>
      </c>
      <c r="N954" s="186">
        <v>0</v>
      </c>
      <c r="O954" s="185">
        <v>0</v>
      </c>
      <c r="P954" s="187">
        <v>0</v>
      </c>
      <c r="Q954" s="185" t="s">
        <v>697</v>
      </c>
      <c r="R954" s="185" t="s">
        <v>6823</v>
      </c>
      <c r="S954" s="188">
        <v>43165</v>
      </c>
      <c r="T954" s="185">
        <v>7644</v>
      </c>
      <c r="U954" s="185" t="s">
        <v>8579</v>
      </c>
      <c r="V954" s="191">
        <v>1706392</v>
      </c>
      <c r="W954" s="191">
        <v>2073328</v>
      </c>
      <c r="X954" s="195">
        <v>44347</v>
      </c>
      <c r="Y954" s="188" t="s">
        <v>7732</v>
      </c>
      <c r="Z954" s="187" t="s">
        <v>7733</v>
      </c>
      <c r="AA954" s="187" t="s">
        <v>159</v>
      </c>
      <c r="AB954" s="11"/>
    </row>
    <row r="955" spans="1:28" ht="24.75" customHeight="1" x14ac:dyDescent="0.2">
      <c r="A955" s="183" t="s">
        <v>5542</v>
      </c>
      <c r="B955" s="184">
        <v>651519810</v>
      </c>
      <c r="C955" s="185" t="s">
        <v>400</v>
      </c>
      <c r="D955" s="185" t="s">
        <v>5543</v>
      </c>
      <c r="E955" s="185" t="s">
        <v>5544</v>
      </c>
      <c r="F955" s="185" t="s">
        <v>6057</v>
      </c>
      <c r="G955" s="185" t="s">
        <v>5545</v>
      </c>
      <c r="H955" s="185" t="s">
        <v>5546</v>
      </c>
      <c r="I955" s="185" t="s">
        <v>5547</v>
      </c>
      <c r="J955" s="185" t="s">
        <v>5548</v>
      </c>
      <c r="K955" s="185" t="s">
        <v>5549</v>
      </c>
      <c r="L955" s="185" t="s">
        <v>339</v>
      </c>
      <c r="M955" s="185" t="s">
        <v>5550</v>
      </c>
      <c r="N955" s="186">
        <v>0</v>
      </c>
      <c r="O955" s="185">
        <v>0</v>
      </c>
      <c r="P955" s="187">
        <v>0</v>
      </c>
      <c r="Q955" s="185" t="s">
        <v>697</v>
      </c>
      <c r="R955" s="185" t="s">
        <v>6823</v>
      </c>
      <c r="S955" s="188">
        <v>43165</v>
      </c>
      <c r="T955" s="185">
        <v>7644</v>
      </c>
      <c r="U955" s="185" t="s">
        <v>8579</v>
      </c>
      <c r="V955" s="191">
        <v>17467474</v>
      </c>
      <c r="W955" s="191">
        <v>53707735</v>
      </c>
      <c r="X955" s="195">
        <v>44347</v>
      </c>
      <c r="Y955" s="188" t="s">
        <v>7732</v>
      </c>
      <c r="Z955" s="187" t="s">
        <v>7733</v>
      </c>
      <c r="AA955" s="187" t="s">
        <v>7788</v>
      </c>
      <c r="AB955" s="11"/>
    </row>
    <row r="956" spans="1:28" ht="24.75" customHeight="1" x14ac:dyDescent="0.2">
      <c r="A956" s="183" t="s">
        <v>5542</v>
      </c>
      <c r="B956" s="184">
        <v>651519810</v>
      </c>
      <c r="C956" s="185" t="s">
        <v>400</v>
      </c>
      <c r="D956" s="185" t="s">
        <v>5543</v>
      </c>
      <c r="E956" s="185" t="s">
        <v>5544</v>
      </c>
      <c r="F956" s="185" t="s">
        <v>6057</v>
      </c>
      <c r="G956" s="185" t="s">
        <v>5545</v>
      </c>
      <c r="H956" s="185" t="s">
        <v>5546</v>
      </c>
      <c r="I956" s="185" t="s">
        <v>5547</v>
      </c>
      <c r="J956" s="185" t="s">
        <v>5548</v>
      </c>
      <c r="K956" s="185" t="s">
        <v>5549</v>
      </c>
      <c r="L956" s="185" t="s">
        <v>339</v>
      </c>
      <c r="M956" s="185" t="s">
        <v>5550</v>
      </c>
      <c r="N956" s="186">
        <v>0</v>
      </c>
      <c r="O956" s="185">
        <v>0</v>
      </c>
      <c r="P956" s="187">
        <v>0</v>
      </c>
      <c r="Q956" s="185" t="s">
        <v>697</v>
      </c>
      <c r="R956" s="185" t="s">
        <v>6823</v>
      </c>
      <c r="S956" s="188">
        <v>43165</v>
      </c>
      <c r="T956" s="185">
        <v>7644</v>
      </c>
      <c r="U956" s="185" t="s">
        <v>8579</v>
      </c>
      <c r="V956" s="191">
        <v>22611460</v>
      </c>
      <c r="W956" s="191">
        <v>136081624</v>
      </c>
      <c r="X956" s="195">
        <v>44347</v>
      </c>
      <c r="Y956" s="188" t="s">
        <v>7732</v>
      </c>
      <c r="Z956" s="187" t="s">
        <v>7733</v>
      </c>
      <c r="AA956" s="187" t="s">
        <v>7929</v>
      </c>
      <c r="AB956" s="11"/>
    </row>
    <row r="957" spans="1:28" ht="24.75" customHeight="1" x14ac:dyDescent="0.2">
      <c r="A957" s="183" t="s">
        <v>5542</v>
      </c>
      <c r="B957" s="184">
        <v>651519810</v>
      </c>
      <c r="C957" s="185" t="s">
        <v>400</v>
      </c>
      <c r="D957" s="185" t="s">
        <v>5543</v>
      </c>
      <c r="E957" s="185" t="s">
        <v>5544</v>
      </c>
      <c r="F957" s="185" t="s">
        <v>6057</v>
      </c>
      <c r="G957" s="185" t="s">
        <v>5545</v>
      </c>
      <c r="H957" s="185" t="s">
        <v>5546</v>
      </c>
      <c r="I957" s="185" t="s">
        <v>5547</v>
      </c>
      <c r="J957" s="185" t="s">
        <v>5548</v>
      </c>
      <c r="K957" s="185" t="s">
        <v>5549</v>
      </c>
      <c r="L957" s="185" t="s">
        <v>339</v>
      </c>
      <c r="M957" s="185" t="s">
        <v>5550</v>
      </c>
      <c r="N957" s="186">
        <v>0</v>
      </c>
      <c r="O957" s="185">
        <v>0</v>
      </c>
      <c r="P957" s="187">
        <v>0</v>
      </c>
      <c r="Q957" s="185" t="s">
        <v>697</v>
      </c>
      <c r="R957" s="185" t="s">
        <v>6823</v>
      </c>
      <c r="S957" s="188">
        <v>43165</v>
      </c>
      <c r="T957" s="185">
        <v>7644</v>
      </c>
      <c r="U957" s="185" t="s">
        <v>8579</v>
      </c>
      <c r="V957" s="191">
        <v>14342000</v>
      </c>
      <c r="W957" s="191">
        <v>60435044</v>
      </c>
      <c r="X957" s="195">
        <v>44347</v>
      </c>
      <c r="Y957" s="188" t="s">
        <v>7732</v>
      </c>
      <c r="Z957" s="187" t="s">
        <v>7733</v>
      </c>
      <c r="AA957" s="187" t="s">
        <v>7791</v>
      </c>
      <c r="AB957" s="11"/>
    </row>
    <row r="958" spans="1:28" ht="24.75" customHeight="1" x14ac:dyDescent="0.2">
      <c r="A958" s="183" t="s">
        <v>2695</v>
      </c>
      <c r="B958" s="184">
        <v>651539161</v>
      </c>
      <c r="C958" s="185" t="s">
        <v>1568</v>
      </c>
      <c r="D958" s="185" t="s">
        <v>6084</v>
      </c>
      <c r="E958" s="185" t="s">
        <v>6941</v>
      </c>
      <c r="F958" s="185" t="s">
        <v>2696</v>
      </c>
      <c r="G958" s="185" t="s">
        <v>6942</v>
      </c>
      <c r="H958" s="185" t="s">
        <v>2697</v>
      </c>
      <c r="I958" s="185" t="s">
        <v>2698</v>
      </c>
      <c r="J958" s="185" t="s">
        <v>6943</v>
      </c>
      <c r="K958" s="185" t="s">
        <v>6434</v>
      </c>
      <c r="L958" s="185" t="s">
        <v>623</v>
      </c>
      <c r="M958" s="185" t="s">
        <v>457</v>
      </c>
      <c r="N958" s="186" t="s">
        <v>6433</v>
      </c>
      <c r="O958" s="185" t="s">
        <v>6435</v>
      </c>
      <c r="P958" s="187">
        <v>0</v>
      </c>
      <c r="Q958" s="185" t="s">
        <v>1580</v>
      </c>
      <c r="R958" s="185" t="s">
        <v>6952</v>
      </c>
      <c r="S958" s="188">
        <v>43180</v>
      </c>
      <c r="T958" s="185">
        <v>7645</v>
      </c>
      <c r="U958" s="185"/>
      <c r="V958" s="191">
        <v>150175810</v>
      </c>
      <c r="W958" s="191">
        <v>543803186</v>
      </c>
      <c r="X958" s="195">
        <v>44347</v>
      </c>
      <c r="Y958" s="188" t="s">
        <v>7732</v>
      </c>
      <c r="Z958" s="187" t="s">
        <v>7733</v>
      </c>
      <c r="AA958" s="187" t="s">
        <v>7753</v>
      </c>
      <c r="AB958" s="11"/>
    </row>
    <row r="959" spans="1:28" ht="24.75" customHeight="1" x14ac:dyDescent="0.2">
      <c r="A959" s="183" t="s">
        <v>2695</v>
      </c>
      <c r="B959" s="184">
        <v>651539161</v>
      </c>
      <c r="C959" s="185" t="s">
        <v>1568</v>
      </c>
      <c r="D959" s="185" t="s">
        <v>6084</v>
      </c>
      <c r="E959" s="185" t="s">
        <v>6941</v>
      </c>
      <c r="F959" s="185" t="s">
        <v>2696</v>
      </c>
      <c r="G959" s="185" t="s">
        <v>6942</v>
      </c>
      <c r="H959" s="185" t="s">
        <v>2697</v>
      </c>
      <c r="I959" s="185" t="s">
        <v>2698</v>
      </c>
      <c r="J959" s="185" t="s">
        <v>6943</v>
      </c>
      <c r="K959" s="185" t="s">
        <v>6434</v>
      </c>
      <c r="L959" s="185" t="s">
        <v>623</v>
      </c>
      <c r="M959" s="185" t="s">
        <v>457</v>
      </c>
      <c r="N959" s="186" t="s">
        <v>6433</v>
      </c>
      <c r="O959" s="185" t="s">
        <v>6435</v>
      </c>
      <c r="P959" s="187">
        <v>0</v>
      </c>
      <c r="Q959" s="185" t="s">
        <v>1580</v>
      </c>
      <c r="R959" s="185" t="s">
        <v>6952</v>
      </c>
      <c r="S959" s="188">
        <v>43180</v>
      </c>
      <c r="T959" s="185">
        <v>7645</v>
      </c>
      <c r="U959" s="185"/>
      <c r="V959" s="191">
        <v>46169148</v>
      </c>
      <c r="W959" s="191">
        <v>197374118</v>
      </c>
      <c r="X959" s="195">
        <v>44347</v>
      </c>
      <c r="Y959" s="188" t="s">
        <v>7732</v>
      </c>
      <c r="Z959" s="187" t="s">
        <v>7733</v>
      </c>
      <c r="AA959" s="187" t="s">
        <v>7807</v>
      </c>
      <c r="AB959" s="11"/>
    </row>
    <row r="960" spans="1:28" ht="24.75" customHeight="1" x14ac:dyDescent="0.2">
      <c r="A960" s="183" t="s">
        <v>2695</v>
      </c>
      <c r="B960" s="184">
        <v>651539161</v>
      </c>
      <c r="C960" s="185" t="s">
        <v>1568</v>
      </c>
      <c r="D960" s="185" t="s">
        <v>6084</v>
      </c>
      <c r="E960" s="185" t="s">
        <v>6941</v>
      </c>
      <c r="F960" s="185" t="s">
        <v>2696</v>
      </c>
      <c r="G960" s="185" t="s">
        <v>6942</v>
      </c>
      <c r="H960" s="185" t="s">
        <v>2697</v>
      </c>
      <c r="I960" s="185" t="s">
        <v>2698</v>
      </c>
      <c r="J960" s="185" t="s">
        <v>6943</v>
      </c>
      <c r="K960" s="185" t="s">
        <v>6434</v>
      </c>
      <c r="L960" s="185" t="s">
        <v>623</v>
      </c>
      <c r="M960" s="185" t="s">
        <v>457</v>
      </c>
      <c r="N960" s="186" t="s">
        <v>6433</v>
      </c>
      <c r="O960" s="185" t="s">
        <v>6435</v>
      </c>
      <c r="P960" s="187">
        <v>0</v>
      </c>
      <c r="Q960" s="185" t="s">
        <v>1580</v>
      </c>
      <c r="R960" s="185" t="s">
        <v>6952</v>
      </c>
      <c r="S960" s="188">
        <v>43180</v>
      </c>
      <c r="T960" s="185">
        <v>7645</v>
      </c>
      <c r="U960" s="185"/>
      <c r="V960" s="191">
        <v>16550400</v>
      </c>
      <c r="W960" s="191">
        <v>84303600</v>
      </c>
      <c r="X960" s="195">
        <v>44347</v>
      </c>
      <c r="Y960" s="188" t="s">
        <v>7732</v>
      </c>
      <c r="Z960" s="187" t="s">
        <v>7733</v>
      </c>
      <c r="AA960" s="187" t="s">
        <v>7813</v>
      </c>
      <c r="AB960" s="11"/>
    </row>
    <row r="961" spans="1:28" ht="24.75" customHeight="1" x14ac:dyDescent="0.2">
      <c r="A961" s="183" t="s">
        <v>7531</v>
      </c>
      <c r="B961" s="184">
        <v>651589657</v>
      </c>
      <c r="C961" s="185" t="s">
        <v>962</v>
      </c>
      <c r="D961" s="185" t="s">
        <v>963</v>
      </c>
      <c r="E961" s="185" t="s">
        <v>7541</v>
      </c>
      <c r="F961" s="185" t="s">
        <v>964</v>
      </c>
      <c r="G961" s="185" t="s">
        <v>7567</v>
      </c>
      <c r="H961" s="185" t="s">
        <v>965</v>
      </c>
      <c r="I961" s="185" t="s">
        <v>7568</v>
      </c>
      <c r="J961" s="185" t="s">
        <v>966</v>
      </c>
      <c r="K961" s="185" t="s">
        <v>7542</v>
      </c>
      <c r="L961" s="185" t="s">
        <v>49</v>
      </c>
      <c r="M961" s="185" t="s">
        <v>1479</v>
      </c>
      <c r="N961" s="186" t="s">
        <v>7543</v>
      </c>
      <c r="O961" s="185" t="s">
        <v>7544</v>
      </c>
      <c r="P961" s="187">
        <v>0</v>
      </c>
      <c r="Q961" s="185" t="s">
        <v>89</v>
      </c>
      <c r="R961" s="185" t="s">
        <v>7552</v>
      </c>
      <c r="S961" s="188">
        <v>43276</v>
      </c>
      <c r="T961" s="185">
        <v>7650</v>
      </c>
      <c r="U961" s="185"/>
      <c r="V961" s="191">
        <v>18767587</v>
      </c>
      <c r="W961" s="191">
        <v>61326775</v>
      </c>
      <c r="X961" s="195">
        <v>44347</v>
      </c>
      <c r="Y961" s="188" t="s">
        <v>7732</v>
      </c>
      <c r="Z961" s="187" t="s">
        <v>7733</v>
      </c>
      <c r="AA961" s="187" t="s">
        <v>8483</v>
      </c>
      <c r="AB961" s="11"/>
    </row>
    <row r="962" spans="1:28" ht="24.75" customHeight="1" x14ac:dyDescent="0.2">
      <c r="A962" s="183" t="s">
        <v>7531</v>
      </c>
      <c r="B962" s="184">
        <v>651589657</v>
      </c>
      <c r="C962" s="185" t="s">
        <v>962</v>
      </c>
      <c r="D962" s="185" t="s">
        <v>963</v>
      </c>
      <c r="E962" s="185" t="s">
        <v>7541</v>
      </c>
      <c r="F962" s="185" t="s">
        <v>964</v>
      </c>
      <c r="G962" s="185" t="s">
        <v>7567</v>
      </c>
      <c r="H962" s="185" t="s">
        <v>965</v>
      </c>
      <c r="I962" s="185" t="s">
        <v>7568</v>
      </c>
      <c r="J962" s="185" t="s">
        <v>966</v>
      </c>
      <c r="K962" s="185" t="s">
        <v>7542</v>
      </c>
      <c r="L962" s="185" t="s">
        <v>49</v>
      </c>
      <c r="M962" s="185" t="s">
        <v>1479</v>
      </c>
      <c r="N962" s="186" t="s">
        <v>7543</v>
      </c>
      <c r="O962" s="185" t="s">
        <v>7544</v>
      </c>
      <c r="P962" s="187">
        <v>0</v>
      </c>
      <c r="Q962" s="185" t="s">
        <v>89</v>
      </c>
      <c r="R962" s="185" t="s">
        <v>7552</v>
      </c>
      <c r="S962" s="188">
        <v>43276</v>
      </c>
      <c r="T962" s="185">
        <v>7650</v>
      </c>
      <c r="U962" s="185"/>
      <c r="V962" s="191">
        <v>6573612</v>
      </c>
      <c r="W962" s="191">
        <v>32226732</v>
      </c>
      <c r="X962" s="195">
        <v>44347</v>
      </c>
      <c r="Y962" s="188" t="s">
        <v>7732</v>
      </c>
      <c r="Z962" s="187" t="s">
        <v>7733</v>
      </c>
      <c r="AA962" s="187" t="s">
        <v>7803</v>
      </c>
      <c r="AB962" s="11"/>
    </row>
    <row r="963" spans="1:28" ht="24.75" customHeight="1" x14ac:dyDescent="0.2">
      <c r="A963" s="183" t="s">
        <v>7531</v>
      </c>
      <c r="B963" s="184">
        <v>651589657</v>
      </c>
      <c r="C963" s="185" t="s">
        <v>962</v>
      </c>
      <c r="D963" s="185" t="s">
        <v>963</v>
      </c>
      <c r="E963" s="185" t="s">
        <v>7541</v>
      </c>
      <c r="F963" s="185" t="s">
        <v>964</v>
      </c>
      <c r="G963" s="185" t="s">
        <v>7567</v>
      </c>
      <c r="H963" s="185" t="s">
        <v>965</v>
      </c>
      <c r="I963" s="185" t="s">
        <v>7568</v>
      </c>
      <c r="J963" s="185" t="s">
        <v>966</v>
      </c>
      <c r="K963" s="185" t="s">
        <v>7542</v>
      </c>
      <c r="L963" s="185" t="s">
        <v>49</v>
      </c>
      <c r="M963" s="185" t="s">
        <v>1479</v>
      </c>
      <c r="N963" s="186" t="s">
        <v>7543</v>
      </c>
      <c r="O963" s="185" t="s">
        <v>7544</v>
      </c>
      <c r="P963" s="187">
        <v>0</v>
      </c>
      <c r="Q963" s="185" t="s">
        <v>89</v>
      </c>
      <c r="R963" s="185" t="s">
        <v>7552</v>
      </c>
      <c r="S963" s="188">
        <v>43276</v>
      </c>
      <c r="T963" s="185">
        <v>7650</v>
      </c>
      <c r="U963" s="185"/>
      <c r="V963" s="191">
        <v>6413280</v>
      </c>
      <c r="W963" s="191">
        <v>32066400</v>
      </c>
      <c r="X963" s="195">
        <v>44347</v>
      </c>
      <c r="Y963" s="188" t="s">
        <v>7732</v>
      </c>
      <c r="Z963" s="187" t="s">
        <v>7733</v>
      </c>
      <c r="AA963" s="187" t="s">
        <v>7801</v>
      </c>
      <c r="AB963" s="11"/>
    </row>
    <row r="964" spans="1:28" ht="24.75" customHeight="1" x14ac:dyDescent="0.2">
      <c r="A964" s="183" t="s">
        <v>632</v>
      </c>
      <c r="B964" s="184">
        <v>659070006</v>
      </c>
      <c r="C964" s="185" t="s">
        <v>633</v>
      </c>
      <c r="D964" s="185" t="s">
        <v>634</v>
      </c>
      <c r="E964" s="185" t="s">
        <v>635</v>
      </c>
      <c r="F964" s="185" t="s">
        <v>636</v>
      </c>
      <c r="G964" s="185" t="s">
        <v>637</v>
      </c>
      <c r="H964" s="185" t="s">
        <v>638</v>
      </c>
      <c r="I964" s="185" t="s">
        <v>6944</v>
      </c>
      <c r="J964" s="185" t="s">
        <v>6576</v>
      </c>
      <c r="K964" s="185" t="s">
        <v>6947</v>
      </c>
      <c r="L964" s="185" t="s">
        <v>6108</v>
      </c>
      <c r="M964" s="185" t="s">
        <v>639</v>
      </c>
      <c r="N964" s="186" t="s">
        <v>6945</v>
      </c>
      <c r="O964" s="185" t="s">
        <v>6946</v>
      </c>
      <c r="P964" s="187" t="s">
        <v>6575</v>
      </c>
      <c r="Q964" s="185" t="s">
        <v>640</v>
      </c>
      <c r="R964" s="185" t="s">
        <v>6817</v>
      </c>
      <c r="S964" s="188">
        <v>43307</v>
      </c>
      <c r="T964" s="185">
        <v>7652</v>
      </c>
      <c r="U964" s="185"/>
      <c r="V964" s="191">
        <v>10980141</v>
      </c>
      <c r="W964" s="191">
        <v>50528569</v>
      </c>
      <c r="X964" s="195">
        <v>44347</v>
      </c>
      <c r="Y964" s="188" t="s">
        <v>7732</v>
      </c>
      <c r="Z964" s="187" t="s">
        <v>7733</v>
      </c>
      <c r="AA964" s="187" t="s">
        <v>7745</v>
      </c>
      <c r="AB964" s="11"/>
    </row>
    <row r="965" spans="1:28" ht="24.75" customHeight="1" x14ac:dyDescent="0.2">
      <c r="A965" s="183" t="s">
        <v>632</v>
      </c>
      <c r="B965" s="184">
        <v>659070006</v>
      </c>
      <c r="C965" s="185" t="s">
        <v>633</v>
      </c>
      <c r="D965" s="185" t="s">
        <v>634</v>
      </c>
      <c r="E965" s="185" t="s">
        <v>635</v>
      </c>
      <c r="F965" s="185" t="s">
        <v>636</v>
      </c>
      <c r="G965" s="185" t="s">
        <v>637</v>
      </c>
      <c r="H965" s="185" t="s">
        <v>638</v>
      </c>
      <c r="I965" s="185" t="s">
        <v>6944</v>
      </c>
      <c r="J965" s="185" t="s">
        <v>6576</v>
      </c>
      <c r="K965" s="185" t="s">
        <v>6947</v>
      </c>
      <c r="L965" s="185" t="s">
        <v>6108</v>
      </c>
      <c r="M965" s="185" t="s">
        <v>639</v>
      </c>
      <c r="N965" s="186" t="s">
        <v>6945</v>
      </c>
      <c r="O965" s="185" t="s">
        <v>6946</v>
      </c>
      <c r="P965" s="187" t="s">
        <v>6575</v>
      </c>
      <c r="Q965" s="185" t="s">
        <v>640</v>
      </c>
      <c r="R965" s="185" t="s">
        <v>6817</v>
      </c>
      <c r="S965" s="188">
        <v>43307</v>
      </c>
      <c r="T965" s="185">
        <v>7652</v>
      </c>
      <c r="U965" s="185"/>
      <c r="V965" s="191">
        <v>25158573</v>
      </c>
      <c r="W965" s="191">
        <v>119566737</v>
      </c>
      <c r="X965" s="195">
        <v>44347</v>
      </c>
      <c r="Y965" s="188" t="s">
        <v>7732</v>
      </c>
      <c r="Z965" s="187" t="s">
        <v>7733</v>
      </c>
      <c r="AA965" s="187" t="s">
        <v>7770</v>
      </c>
      <c r="AB965" s="11"/>
    </row>
    <row r="966" spans="1:28" ht="24.75" customHeight="1" x14ac:dyDescent="0.2">
      <c r="A966" s="183" t="s">
        <v>2535</v>
      </c>
      <c r="B966" s="184">
        <v>652942806</v>
      </c>
      <c r="C966" s="185" t="s">
        <v>1568</v>
      </c>
      <c r="D966" s="185" t="s">
        <v>2536</v>
      </c>
      <c r="E966" s="185" t="s">
        <v>7522</v>
      </c>
      <c r="F966" s="185" t="s">
        <v>2537</v>
      </c>
      <c r="G966" s="185" t="s">
        <v>7523</v>
      </c>
      <c r="H966" s="185" t="s">
        <v>2538</v>
      </c>
      <c r="I966" s="185" t="s">
        <v>7524</v>
      </c>
      <c r="J966" s="185" t="s">
        <v>7525</v>
      </c>
      <c r="K966" s="185" t="s">
        <v>2539</v>
      </c>
      <c r="L966" s="185" t="s">
        <v>49</v>
      </c>
      <c r="M966" s="185" t="s">
        <v>2540</v>
      </c>
      <c r="N966" s="186" t="s">
        <v>2541</v>
      </c>
      <c r="O966" s="185" t="s">
        <v>2542</v>
      </c>
      <c r="P966" s="187">
        <v>0</v>
      </c>
      <c r="Q966" s="185" t="s">
        <v>1580</v>
      </c>
      <c r="R966" s="185" t="s">
        <v>7379</v>
      </c>
      <c r="S966" s="188">
        <v>43353</v>
      </c>
      <c r="T966" s="185">
        <v>7655</v>
      </c>
      <c r="U966" s="185"/>
      <c r="V966" s="191">
        <v>16820400</v>
      </c>
      <c r="W966" s="191">
        <v>58334864</v>
      </c>
      <c r="X966" s="195">
        <v>44347</v>
      </c>
      <c r="Y966" s="188" t="s">
        <v>7732</v>
      </c>
      <c r="Z966" s="187" t="s">
        <v>7733</v>
      </c>
      <c r="AA966" s="187" t="s">
        <v>6414</v>
      </c>
      <c r="AB966" s="11"/>
    </row>
    <row r="967" spans="1:28" ht="24.75" customHeight="1" x14ac:dyDescent="0.2">
      <c r="A967" s="183" t="s">
        <v>399</v>
      </c>
      <c r="B967" s="184">
        <v>651354765</v>
      </c>
      <c r="C967" s="185" t="s">
        <v>400</v>
      </c>
      <c r="D967" s="185" t="s">
        <v>401</v>
      </c>
      <c r="E967" s="185" t="s">
        <v>6573</v>
      </c>
      <c r="F967" s="185" t="s">
        <v>402</v>
      </c>
      <c r="G967" s="185" t="s">
        <v>6891</v>
      </c>
      <c r="H967" s="185" t="s">
        <v>403</v>
      </c>
      <c r="I967" s="185" t="s">
        <v>6892</v>
      </c>
      <c r="J967" s="185" t="s">
        <v>404</v>
      </c>
      <c r="K967" s="185" t="s">
        <v>6702</v>
      </c>
      <c r="L967" s="185" t="s">
        <v>623</v>
      </c>
      <c r="M967" s="185" t="s">
        <v>382</v>
      </c>
      <c r="N967" s="186">
        <v>984478316</v>
      </c>
      <c r="O967" s="185" t="s">
        <v>6574</v>
      </c>
      <c r="P967" s="187">
        <v>0</v>
      </c>
      <c r="Q967" s="185" t="s">
        <v>89</v>
      </c>
      <c r="R967" s="185" t="s">
        <v>6905</v>
      </c>
      <c r="S967" s="188">
        <v>43374</v>
      </c>
      <c r="T967" s="185">
        <v>7657</v>
      </c>
      <c r="U967" s="185"/>
      <c r="V967" s="191">
        <v>49542588</v>
      </c>
      <c r="W967" s="191">
        <v>149589756</v>
      </c>
      <c r="X967" s="195">
        <v>44347</v>
      </c>
      <c r="Y967" s="188" t="s">
        <v>7732</v>
      </c>
      <c r="Z967" s="187" t="s">
        <v>7733</v>
      </c>
      <c r="AA967" s="187" t="s">
        <v>7795</v>
      </c>
      <c r="AB967" s="11"/>
    </row>
    <row r="968" spans="1:28" ht="24.75" customHeight="1" x14ac:dyDescent="0.2">
      <c r="A968" s="183" t="s">
        <v>399</v>
      </c>
      <c r="B968" s="184">
        <v>651354765</v>
      </c>
      <c r="C968" s="185" t="s">
        <v>400</v>
      </c>
      <c r="D968" s="185" t="s">
        <v>401</v>
      </c>
      <c r="E968" s="185" t="s">
        <v>6573</v>
      </c>
      <c r="F968" s="185" t="s">
        <v>402</v>
      </c>
      <c r="G968" s="185" t="s">
        <v>6891</v>
      </c>
      <c r="H968" s="185" t="s">
        <v>403</v>
      </c>
      <c r="I968" s="185" t="s">
        <v>6892</v>
      </c>
      <c r="J968" s="185" t="s">
        <v>404</v>
      </c>
      <c r="K968" s="185" t="s">
        <v>6702</v>
      </c>
      <c r="L968" s="185" t="s">
        <v>623</v>
      </c>
      <c r="M968" s="185" t="s">
        <v>382</v>
      </c>
      <c r="N968" s="186">
        <v>984478316</v>
      </c>
      <c r="O968" s="185" t="s">
        <v>6574</v>
      </c>
      <c r="P968" s="187">
        <v>0</v>
      </c>
      <c r="Q968" s="185" t="s">
        <v>89</v>
      </c>
      <c r="R968" s="185" t="s">
        <v>6905</v>
      </c>
      <c r="S968" s="188">
        <v>43374</v>
      </c>
      <c r="T968" s="185">
        <v>7657</v>
      </c>
      <c r="U968" s="185"/>
      <c r="V968" s="191">
        <v>50664912</v>
      </c>
      <c r="W968" s="191">
        <v>148467432</v>
      </c>
      <c r="X968" s="195">
        <v>44347</v>
      </c>
      <c r="Y968" s="188" t="s">
        <v>7732</v>
      </c>
      <c r="Z968" s="187" t="s">
        <v>7733</v>
      </c>
      <c r="AA968" s="187" t="s">
        <v>7802</v>
      </c>
      <c r="AB968" s="11"/>
    </row>
    <row r="969" spans="1:28" ht="24.75" customHeight="1" x14ac:dyDescent="0.2">
      <c r="A969" s="183" t="s">
        <v>399</v>
      </c>
      <c r="B969" s="184">
        <v>651354765</v>
      </c>
      <c r="C969" s="185" t="s">
        <v>400</v>
      </c>
      <c r="D969" s="185" t="s">
        <v>401</v>
      </c>
      <c r="E969" s="185" t="s">
        <v>6573</v>
      </c>
      <c r="F969" s="185" t="s">
        <v>402</v>
      </c>
      <c r="G969" s="185" t="s">
        <v>6891</v>
      </c>
      <c r="H969" s="185" t="s">
        <v>403</v>
      </c>
      <c r="I969" s="185" t="s">
        <v>6892</v>
      </c>
      <c r="J969" s="185" t="s">
        <v>404</v>
      </c>
      <c r="K969" s="185" t="s">
        <v>6702</v>
      </c>
      <c r="L969" s="185" t="s">
        <v>623</v>
      </c>
      <c r="M969" s="185" t="s">
        <v>382</v>
      </c>
      <c r="N969" s="186">
        <v>984478316</v>
      </c>
      <c r="O969" s="185" t="s">
        <v>6574</v>
      </c>
      <c r="P969" s="187">
        <v>0</v>
      </c>
      <c r="Q969" s="185" t="s">
        <v>89</v>
      </c>
      <c r="R969" s="185" t="s">
        <v>6905</v>
      </c>
      <c r="S969" s="188">
        <v>43374</v>
      </c>
      <c r="T969" s="185">
        <v>7657</v>
      </c>
      <c r="U969" s="185"/>
      <c r="V969" s="191">
        <v>20546287</v>
      </c>
      <c r="W969" s="191">
        <v>85168934</v>
      </c>
      <c r="X969" s="195">
        <v>44347</v>
      </c>
      <c r="Y969" s="188" t="s">
        <v>7732</v>
      </c>
      <c r="Z969" s="187" t="s">
        <v>7733</v>
      </c>
      <c r="AA969" s="187" t="s">
        <v>7799</v>
      </c>
      <c r="AB969" s="11"/>
    </row>
    <row r="970" spans="1:28" ht="24.75" customHeight="1" x14ac:dyDescent="0.2">
      <c r="A970" s="183" t="s">
        <v>399</v>
      </c>
      <c r="B970" s="184">
        <v>651354765</v>
      </c>
      <c r="C970" s="185" t="s">
        <v>400</v>
      </c>
      <c r="D970" s="185" t="s">
        <v>401</v>
      </c>
      <c r="E970" s="185" t="s">
        <v>6573</v>
      </c>
      <c r="F970" s="185" t="s">
        <v>402</v>
      </c>
      <c r="G970" s="185" t="s">
        <v>6891</v>
      </c>
      <c r="H970" s="185" t="s">
        <v>403</v>
      </c>
      <c r="I970" s="185" t="s">
        <v>6892</v>
      </c>
      <c r="J970" s="185" t="s">
        <v>404</v>
      </c>
      <c r="K970" s="185" t="s">
        <v>6702</v>
      </c>
      <c r="L970" s="185" t="s">
        <v>623</v>
      </c>
      <c r="M970" s="185" t="s">
        <v>382</v>
      </c>
      <c r="N970" s="186">
        <v>984478316</v>
      </c>
      <c r="O970" s="185" t="s">
        <v>6574</v>
      </c>
      <c r="P970" s="187">
        <v>0</v>
      </c>
      <c r="Q970" s="185" t="s">
        <v>89</v>
      </c>
      <c r="R970" s="185" t="s">
        <v>6905</v>
      </c>
      <c r="S970" s="188">
        <v>43374</v>
      </c>
      <c r="T970" s="185">
        <v>7657</v>
      </c>
      <c r="U970" s="185"/>
      <c r="V970" s="191">
        <v>59723670</v>
      </c>
      <c r="W970" s="191">
        <v>181868208</v>
      </c>
      <c r="X970" s="195">
        <v>44347</v>
      </c>
      <c r="Y970" s="188" t="s">
        <v>7732</v>
      </c>
      <c r="Z970" s="187" t="s">
        <v>7733</v>
      </c>
      <c r="AA970" s="187" t="s">
        <v>7804</v>
      </c>
      <c r="AB970" s="11"/>
    </row>
    <row r="971" spans="1:28" ht="24.75" customHeight="1" x14ac:dyDescent="0.2">
      <c r="A971" s="183" t="s">
        <v>399</v>
      </c>
      <c r="B971" s="184">
        <v>651354765</v>
      </c>
      <c r="C971" s="185" t="s">
        <v>400</v>
      </c>
      <c r="D971" s="185" t="s">
        <v>401</v>
      </c>
      <c r="E971" s="185" t="s">
        <v>6573</v>
      </c>
      <c r="F971" s="185" t="s">
        <v>402</v>
      </c>
      <c r="G971" s="185" t="s">
        <v>6891</v>
      </c>
      <c r="H971" s="185" t="s">
        <v>403</v>
      </c>
      <c r="I971" s="185" t="s">
        <v>6892</v>
      </c>
      <c r="J971" s="185" t="s">
        <v>404</v>
      </c>
      <c r="K971" s="185" t="s">
        <v>6702</v>
      </c>
      <c r="L971" s="185" t="s">
        <v>623</v>
      </c>
      <c r="M971" s="185" t="s">
        <v>382</v>
      </c>
      <c r="N971" s="186">
        <v>984478316</v>
      </c>
      <c r="O971" s="185" t="s">
        <v>6574</v>
      </c>
      <c r="P971" s="187">
        <v>0</v>
      </c>
      <c r="Q971" s="185" t="s">
        <v>89</v>
      </c>
      <c r="R971" s="185" t="s">
        <v>6905</v>
      </c>
      <c r="S971" s="188">
        <v>43374</v>
      </c>
      <c r="T971" s="185">
        <v>7657</v>
      </c>
      <c r="U971" s="185"/>
      <c r="V971" s="191">
        <v>33642136</v>
      </c>
      <c r="W971" s="191">
        <v>131309305</v>
      </c>
      <c r="X971" s="195">
        <v>44347</v>
      </c>
      <c r="Y971" s="188" t="s">
        <v>7732</v>
      </c>
      <c r="Z971" s="187" t="s">
        <v>7733</v>
      </c>
      <c r="AA971" s="187" t="s">
        <v>75</v>
      </c>
      <c r="AB971" s="11"/>
    </row>
    <row r="972" spans="1:28" ht="24.75" customHeight="1" x14ac:dyDescent="0.2">
      <c r="A972" s="183" t="s">
        <v>399</v>
      </c>
      <c r="B972" s="184">
        <v>651354765</v>
      </c>
      <c r="C972" s="185" t="s">
        <v>400</v>
      </c>
      <c r="D972" s="185" t="s">
        <v>401</v>
      </c>
      <c r="E972" s="185" t="s">
        <v>6573</v>
      </c>
      <c r="F972" s="185" t="s">
        <v>402</v>
      </c>
      <c r="G972" s="185" t="s">
        <v>6891</v>
      </c>
      <c r="H972" s="185" t="s">
        <v>403</v>
      </c>
      <c r="I972" s="185" t="s">
        <v>6892</v>
      </c>
      <c r="J972" s="185" t="s">
        <v>404</v>
      </c>
      <c r="K972" s="185" t="s">
        <v>6702</v>
      </c>
      <c r="L972" s="185" t="s">
        <v>623</v>
      </c>
      <c r="M972" s="185" t="s">
        <v>382</v>
      </c>
      <c r="N972" s="186">
        <v>984478316</v>
      </c>
      <c r="O972" s="185" t="s">
        <v>6574</v>
      </c>
      <c r="P972" s="187">
        <v>0</v>
      </c>
      <c r="Q972" s="185" t="s">
        <v>89</v>
      </c>
      <c r="R972" s="185" t="s">
        <v>6905</v>
      </c>
      <c r="S972" s="188">
        <v>43374</v>
      </c>
      <c r="T972" s="185">
        <v>7657</v>
      </c>
      <c r="U972" s="185"/>
      <c r="V972" s="191">
        <v>7882350</v>
      </c>
      <c r="W972" s="191">
        <v>40063200</v>
      </c>
      <c r="X972" s="195">
        <v>44347</v>
      </c>
      <c r="Y972" s="188" t="s">
        <v>7732</v>
      </c>
      <c r="Z972" s="187" t="s">
        <v>7733</v>
      </c>
      <c r="AA972" s="187" t="s">
        <v>7853</v>
      </c>
      <c r="AB972" s="11"/>
    </row>
    <row r="973" spans="1:28" ht="24.75" customHeight="1" x14ac:dyDescent="0.2">
      <c r="A973" s="183" t="s">
        <v>399</v>
      </c>
      <c r="B973" s="184">
        <v>651354765</v>
      </c>
      <c r="C973" s="185" t="s">
        <v>400</v>
      </c>
      <c r="D973" s="185" t="s">
        <v>401</v>
      </c>
      <c r="E973" s="185" t="s">
        <v>6573</v>
      </c>
      <c r="F973" s="185" t="s">
        <v>402</v>
      </c>
      <c r="G973" s="185" t="s">
        <v>6891</v>
      </c>
      <c r="H973" s="185" t="s">
        <v>403</v>
      </c>
      <c r="I973" s="185" t="s">
        <v>6892</v>
      </c>
      <c r="J973" s="185" t="s">
        <v>404</v>
      </c>
      <c r="K973" s="185" t="s">
        <v>6702</v>
      </c>
      <c r="L973" s="185" t="s">
        <v>623</v>
      </c>
      <c r="M973" s="185" t="s">
        <v>382</v>
      </c>
      <c r="N973" s="186">
        <v>984478316</v>
      </c>
      <c r="O973" s="185" t="s">
        <v>6574</v>
      </c>
      <c r="P973" s="187">
        <v>0</v>
      </c>
      <c r="Q973" s="185" t="s">
        <v>89</v>
      </c>
      <c r="R973" s="185" t="s">
        <v>6905</v>
      </c>
      <c r="S973" s="188">
        <v>43374</v>
      </c>
      <c r="T973" s="185">
        <v>7657</v>
      </c>
      <c r="U973" s="185"/>
      <c r="V973" s="191">
        <v>6361560</v>
      </c>
      <c r="W973" s="191">
        <v>12723120</v>
      </c>
      <c r="X973" s="195">
        <v>44347</v>
      </c>
      <c r="Y973" s="188" t="s">
        <v>7732</v>
      </c>
      <c r="Z973" s="187" t="s">
        <v>7733</v>
      </c>
      <c r="AA973" s="187" t="s">
        <v>7742</v>
      </c>
      <c r="AB973" s="11"/>
    </row>
    <row r="974" spans="1:28" ht="24.75" customHeight="1" x14ac:dyDescent="0.2">
      <c r="A974" s="183" t="s">
        <v>2300</v>
      </c>
      <c r="B974" s="184">
        <v>650964950</v>
      </c>
      <c r="C974" s="185" t="s">
        <v>1555</v>
      </c>
      <c r="D974" s="185" t="s">
        <v>2301</v>
      </c>
      <c r="E974" s="185" t="s">
        <v>2302</v>
      </c>
      <c r="F974" s="185" t="s">
        <v>2303</v>
      </c>
      <c r="G974" s="185" t="s">
        <v>2304</v>
      </c>
      <c r="H974" s="185" t="s">
        <v>2305</v>
      </c>
      <c r="I974" s="185" t="s">
        <v>2306</v>
      </c>
      <c r="J974" s="185" t="s">
        <v>2307</v>
      </c>
      <c r="K974" s="185" t="s">
        <v>6132</v>
      </c>
      <c r="L974" s="185" t="s">
        <v>6107</v>
      </c>
      <c r="M974" s="185" t="s">
        <v>2309</v>
      </c>
      <c r="N974" s="186">
        <v>0</v>
      </c>
      <c r="O974" s="185" t="s">
        <v>2308</v>
      </c>
      <c r="P974" s="187">
        <v>0</v>
      </c>
      <c r="Q974" s="185" t="s">
        <v>89</v>
      </c>
      <c r="R974" s="185" t="s">
        <v>6864</v>
      </c>
      <c r="S974" s="188">
        <v>43374</v>
      </c>
      <c r="T974" s="185">
        <v>7658</v>
      </c>
      <c r="U974" s="185"/>
      <c r="V974" s="191">
        <v>26854848</v>
      </c>
      <c r="W974" s="191">
        <v>118328967</v>
      </c>
      <c r="X974" s="195">
        <v>44347</v>
      </c>
      <c r="Y974" s="188" t="s">
        <v>7732</v>
      </c>
      <c r="Z974" s="187" t="s">
        <v>7733</v>
      </c>
      <c r="AA974" s="187" t="s">
        <v>7975</v>
      </c>
      <c r="AB974" s="11"/>
    </row>
    <row r="975" spans="1:28" ht="24.75" customHeight="1" x14ac:dyDescent="0.2">
      <c r="A975" s="183" t="s">
        <v>6734</v>
      </c>
      <c r="B975" s="184">
        <v>651747023</v>
      </c>
      <c r="C975" s="185" t="s">
        <v>78</v>
      </c>
      <c r="D975" s="185" t="s">
        <v>6667</v>
      </c>
      <c r="E975" s="185" t="s">
        <v>7210</v>
      </c>
      <c r="F975" s="185" t="s">
        <v>2087</v>
      </c>
      <c r="G975" s="185" t="s">
        <v>2086</v>
      </c>
      <c r="H975" s="185" t="s">
        <v>2052</v>
      </c>
      <c r="I975" s="185" t="s">
        <v>2088</v>
      </c>
      <c r="J975" s="185" t="s">
        <v>2089</v>
      </c>
      <c r="K975" s="185" t="s">
        <v>7211</v>
      </c>
      <c r="L975" s="185" t="s">
        <v>49</v>
      </c>
      <c r="M975" s="185" t="s">
        <v>1479</v>
      </c>
      <c r="N975" s="186">
        <v>226698697</v>
      </c>
      <c r="O975" s="185" t="s">
        <v>2090</v>
      </c>
      <c r="P975" s="187">
        <v>0</v>
      </c>
      <c r="Q975" s="185" t="s">
        <v>697</v>
      </c>
      <c r="R975" s="185" t="s">
        <v>7633</v>
      </c>
      <c r="S975" s="188">
        <v>43503</v>
      </c>
      <c r="T975" s="185">
        <v>7670</v>
      </c>
      <c r="U975" s="185"/>
      <c r="V975" s="191">
        <v>36596039</v>
      </c>
      <c r="W975" s="191">
        <v>140658450</v>
      </c>
      <c r="X975" s="195">
        <v>44347</v>
      </c>
      <c r="Y975" s="188" t="s">
        <v>7732</v>
      </c>
      <c r="Z975" s="187" t="s">
        <v>7733</v>
      </c>
      <c r="AA975" s="187" t="s">
        <v>6414</v>
      </c>
      <c r="AB975" s="11"/>
    </row>
    <row r="976" spans="1:28" ht="24.75" customHeight="1" x14ac:dyDescent="0.2">
      <c r="A976" s="183" t="s">
        <v>3007</v>
      </c>
      <c r="B976" s="184">
        <v>605110436</v>
      </c>
      <c r="C976" s="185" t="s">
        <v>2731</v>
      </c>
      <c r="D976" s="185" t="s">
        <v>2732</v>
      </c>
      <c r="E976" s="185" t="s">
        <v>27</v>
      </c>
      <c r="F976" s="185" t="s">
        <v>3008</v>
      </c>
      <c r="G976" s="185" t="s">
        <v>29</v>
      </c>
      <c r="H976" s="185">
        <v>0</v>
      </c>
      <c r="I976" s="185">
        <v>0</v>
      </c>
      <c r="J976" s="185" t="s">
        <v>3009</v>
      </c>
      <c r="K976" s="185" t="s">
        <v>3010</v>
      </c>
      <c r="L976" s="185" t="s">
        <v>6108</v>
      </c>
      <c r="M976" s="185" t="s">
        <v>3012</v>
      </c>
      <c r="N976" s="186" t="s">
        <v>3011</v>
      </c>
      <c r="O976" s="185">
        <v>0</v>
      </c>
      <c r="P976" s="187">
        <v>0</v>
      </c>
      <c r="Q976" s="185">
        <v>91001</v>
      </c>
      <c r="R976" s="185" t="s">
        <v>613</v>
      </c>
      <c r="S976" s="188">
        <v>43553</v>
      </c>
      <c r="T976" s="185">
        <v>7672</v>
      </c>
      <c r="U976" s="185"/>
      <c r="V976" s="191">
        <v>17477222</v>
      </c>
      <c r="W976" s="191">
        <v>73565198</v>
      </c>
      <c r="X976" s="195">
        <v>44347</v>
      </c>
      <c r="Y976" s="188" t="s">
        <v>7732</v>
      </c>
      <c r="Z976" s="187" t="s">
        <v>7733</v>
      </c>
      <c r="AA976" s="187" t="s">
        <v>7769</v>
      </c>
      <c r="AB976" s="11"/>
    </row>
    <row r="977" spans="1:28" ht="24.75" customHeight="1" x14ac:dyDescent="0.2">
      <c r="A977" s="183" t="s">
        <v>6493</v>
      </c>
      <c r="B977" s="184">
        <v>651822580</v>
      </c>
      <c r="C977" s="185">
        <v>0</v>
      </c>
      <c r="D977" s="185" t="s">
        <v>8670</v>
      </c>
      <c r="E977" s="185" t="s">
        <v>8671</v>
      </c>
      <c r="F977" s="185" t="s">
        <v>6494</v>
      </c>
      <c r="G977" s="185" t="s">
        <v>8672</v>
      </c>
      <c r="H977" s="185" t="s">
        <v>6454</v>
      </c>
      <c r="I977" s="185" t="s">
        <v>7630</v>
      </c>
      <c r="J977" s="185" t="s">
        <v>7631</v>
      </c>
      <c r="K977" s="185" t="s">
        <v>6496</v>
      </c>
      <c r="L977" s="185" t="s">
        <v>623</v>
      </c>
      <c r="M977" s="185" t="s">
        <v>1588</v>
      </c>
      <c r="N977" s="186" t="s">
        <v>6495</v>
      </c>
      <c r="O977" s="185" t="s">
        <v>6497</v>
      </c>
      <c r="P977" s="187">
        <v>0</v>
      </c>
      <c r="Q977" s="185">
        <v>93401</v>
      </c>
      <c r="R977" s="185" t="s">
        <v>8673</v>
      </c>
      <c r="S977" s="188">
        <v>43644</v>
      </c>
      <c r="T977" s="185">
        <v>7683</v>
      </c>
      <c r="U977" s="185"/>
      <c r="V977" s="191">
        <v>4394545</v>
      </c>
      <c r="W977" s="191">
        <v>15380907</v>
      </c>
      <c r="X977" s="195">
        <v>44347</v>
      </c>
      <c r="Y977" s="188" t="s">
        <v>7732</v>
      </c>
      <c r="Z977" s="187" t="s">
        <v>7733</v>
      </c>
      <c r="AA977" s="187" t="s">
        <v>227</v>
      </c>
      <c r="AB977" s="11"/>
    </row>
    <row r="978" spans="1:28" ht="24.75" customHeight="1" x14ac:dyDescent="0.2">
      <c r="A978" s="183" t="s">
        <v>6493</v>
      </c>
      <c r="B978" s="184">
        <v>651822580</v>
      </c>
      <c r="C978" s="185">
        <v>0</v>
      </c>
      <c r="D978" s="185" t="s">
        <v>8670</v>
      </c>
      <c r="E978" s="185" t="s">
        <v>8671</v>
      </c>
      <c r="F978" s="185" t="s">
        <v>6494</v>
      </c>
      <c r="G978" s="185" t="s">
        <v>8672</v>
      </c>
      <c r="H978" s="185" t="s">
        <v>6454</v>
      </c>
      <c r="I978" s="185" t="s">
        <v>7630</v>
      </c>
      <c r="J978" s="185" t="s">
        <v>7631</v>
      </c>
      <c r="K978" s="185" t="s">
        <v>6496</v>
      </c>
      <c r="L978" s="185" t="s">
        <v>623</v>
      </c>
      <c r="M978" s="185" t="s">
        <v>1588</v>
      </c>
      <c r="N978" s="186" t="s">
        <v>6495</v>
      </c>
      <c r="O978" s="185" t="s">
        <v>6497</v>
      </c>
      <c r="P978" s="187">
        <v>0</v>
      </c>
      <c r="Q978" s="185">
        <v>93401</v>
      </c>
      <c r="R978" s="185" t="s">
        <v>8673</v>
      </c>
      <c r="S978" s="188">
        <v>43644</v>
      </c>
      <c r="T978" s="185">
        <v>7683</v>
      </c>
      <c r="U978" s="185"/>
      <c r="V978" s="191">
        <v>10282108</v>
      </c>
      <c r="W978" s="191">
        <v>34959168</v>
      </c>
      <c r="X978" s="195">
        <v>44347</v>
      </c>
      <c r="Y978" s="188" t="s">
        <v>7732</v>
      </c>
      <c r="Z978" s="187" t="s">
        <v>7733</v>
      </c>
      <c r="AA978" s="187" t="s">
        <v>7745</v>
      </c>
      <c r="AB978" s="11"/>
    </row>
    <row r="979" spans="1:28" ht="24.75" customHeight="1" x14ac:dyDescent="0.2">
      <c r="A979" s="183" t="s">
        <v>6493</v>
      </c>
      <c r="B979" s="184">
        <v>651822580</v>
      </c>
      <c r="C979" s="185">
        <v>0</v>
      </c>
      <c r="D979" s="185" t="s">
        <v>8670</v>
      </c>
      <c r="E979" s="185" t="s">
        <v>8671</v>
      </c>
      <c r="F979" s="185" t="s">
        <v>6494</v>
      </c>
      <c r="G979" s="185" t="s">
        <v>8672</v>
      </c>
      <c r="H979" s="185" t="s">
        <v>6454</v>
      </c>
      <c r="I979" s="185" t="s">
        <v>7630</v>
      </c>
      <c r="J979" s="185" t="s">
        <v>7631</v>
      </c>
      <c r="K979" s="185" t="s">
        <v>6496</v>
      </c>
      <c r="L979" s="185" t="s">
        <v>623</v>
      </c>
      <c r="M979" s="185" t="s">
        <v>1588</v>
      </c>
      <c r="N979" s="186" t="s">
        <v>6495</v>
      </c>
      <c r="O979" s="185" t="s">
        <v>6497</v>
      </c>
      <c r="P979" s="187">
        <v>0</v>
      </c>
      <c r="Q979" s="185">
        <v>93401</v>
      </c>
      <c r="R979" s="185" t="s">
        <v>8673</v>
      </c>
      <c r="S979" s="188">
        <v>43644</v>
      </c>
      <c r="T979" s="185">
        <v>7683</v>
      </c>
      <c r="U979" s="185"/>
      <c r="V979" s="191">
        <v>6452449</v>
      </c>
      <c r="W979" s="191">
        <v>16320901</v>
      </c>
      <c r="X979" s="195">
        <v>44347</v>
      </c>
      <c r="Y979" s="188" t="s">
        <v>7732</v>
      </c>
      <c r="Z979" s="187" t="s">
        <v>7733</v>
      </c>
      <c r="AA979" s="187" t="s">
        <v>7769</v>
      </c>
      <c r="AB979" s="11"/>
    </row>
    <row r="980" spans="1:28" ht="24.75" customHeight="1" x14ac:dyDescent="0.2">
      <c r="A980" s="183" t="s">
        <v>6493</v>
      </c>
      <c r="B980" s="184">
        <v>651822580</v>
      </c>
      <c r="C980" s="185">
        <v>0</v>
      </c>
      <c r="D980" s="185" t="s">
        <v>8670</v>
      </c>
      <c r="E980" s="185" t="s">
        <v>8671</v>
      </c>
      <c r="F980" s="185" t="s">
        <v>6494</v>
      </c>
      <c r="G980" s="185" t="s">
        <v>8672</v>
      </c>
      <c r="H980" s="185" t="s">
        <v>6454</v>
      </c>
      <c r="I980" s="185" t="s">
        <v>7630</v>
      </c>
      <c r="J980" s="185" t="s">
        <v>7631</v>
      </c>
      <c r="K980" s="185" t="s">
        <v>6496</v>
      </c>
      <c r="L980" s="185" t="s">
        <v>623</v>
      </c>
      <c r="M980" s="185" t="s">
        <v>1588</v>
      </c>
      <c r="N980" s="186" t="s">
        <v>6495</v>
      </c>
      <c r="O980" s="185" t="s">
        <v>6497</v>
      </c>
      <c r="P980" s="187">
        <v>0</v>
      </c>
      <c r="Q980" s="185">
        <v>93401</v>
      </c>
      <c r="R980" s="185" t="s">
        <v>8673</v>
      </c>
      <c r="S980" s="188">
        <v>43644</v>
      </c>
      <c r="T980" s="185">
        <v>7683</v>
      </c>
      <c r="U980" s="185"/>
      <c r="V980" s="191">
        <v>13859719</v>
      </c>
      <c r="W980" s="191">
        <v>27719438</v>
      </c>
      <c r="X980" s="195">
        <v>44347</v>
      </c>
      <c r="Y980" s="188" t="s">
        <v>7732</v>
      </c>
      <c r="Z980" s="187" t="s">
        <v>7733</v>
      </c>
      <c r="AA980" s="187" t="s">
        <v>7770</v>
      </c>
      <c r="AB980" s="11"/>
    </row>
    <row r="981" spans="1:28" ht="24.75" customHeight="1" x14ac:dyDescent="0.2">
      <c r="A981" s="183" t="s">
        <v>6493</v>
      </c>
      <c r="B981" s="184">
        <v>651822580</v>
      </c>
      <c r="C981" s="185">
        <v>0</v>
      </c>
      <c r="D981" s="185" t="s">
        <v>8670</v>
      </c>
      <c r="E981" s="185" t="s">
        <v>8671</v>
      </c>
      <c r="F981" s="185" t="s">
        <v>6494</v>
      </c>
      <c r="G981" s="185" t="s">
        <v>8672</v>
      </c>
      <c r="H981" s="185" t="s">
        <v>6454</v>
      </c>
      <c r="I981" s="185" t="s">
        <v>7630</v>
      </c>
      <c r="J981" s="185" t="s">
        <v>7631</v>
      </c>
      <c r="K981" s="185" t="s">
        <v>6496</v>
      </c>
      <c r="L981" s="185" t="s">
        <v>623</v>
      </c>
      <c r="M981" s="185" t="s">
        <v>1588</v>
      </c>
      <c r="N981" s="186" t="s">
        <v>6495</v>
      </c>
      <c r="O981" s="185" t="s">
        <v>6497</v>
      </c>
      <c r="P981" s="187">
        <v>0</v>
      </c>
      <c r="Q981" s="185">
        <v>93401</v>
      </c>
      <c r="R981" s="185" t="s">
        <v>8673</v>
      </c>
      <c r="S981" s="188">
        <v>43644</v>
      </c>
      <c r="T981" s="185">
        <v>7683</v>
      </c>
      <c r="U981" s="185"/>
      <c r="V981" s="191">
        <v>5239650</v>
      </c>
      <c r="W981" s="191">
        <v>18761327</v>
      </c>
      <c r="X981" s="195">
        <v>44347</v>
      </c>
      <c r="Y981" s="188" t="s">
        <v>7732</v>
      </c>
      <c r="Z981" s="187" t="s">
        <v>7733</v>
      </c>
      <c r="AA981" s="187" t="s">
        <v>7809</v>
      </c>
      <c r="AB981" s="11"/>
    </row>
    <row r="982" spans="1:28" ht="24.75" customHeight="1" x14ac:dyDescent="0.2">
      <c r="A982" s="183" t="s">
        <v>6493</v>
      </c>
      <c r="B982" s="184">
        <v>651822580</v>
      </c>
      <c r="C982" s="185">
        <v>0</v>
      </c>
      <c r="D982" s="185" t="s">
        <v>8670</v>
      </c>
      <c r="E982" s="185" t="s">
        <v>8671</v>
      </c>
      <c r="F982" s="185" t="s">
        <v>6494</v>
      </c>
      <c r="G982" s="185" t="s">
        <v>8672</v>
      </c>
      <c r="H982" s="185" t="s">
        <v>6454</v>
      </c>
      <c r="I982" s="185" t="s">
        <v>7630</v>
      </c>
      <c r="J982" s="185" t="s">
        <v>7631</v>
      </c>
      <c r="K982" s="185" t="s">
        <v>6496</v>
      </c>
      <c r="L982" s="185" t="s">
        <v>623</v>
      </c>
      <c r="M982" s="185" t="s">
        <v>1588</v>
      </c>
      <c r="N982" s="186" t="s">
        <v>6495</v>
      </c>
      <c r="O982" s="185" t="s">
        <v>6497</v>
      </c>
      <c r="P982" s="187">
        <v>0</v>
      </c>
      <c r="Q982" s="185">
        <v>93401</v>
      </c>
      <c r="R982" s="185" t="s">
        <v>8673</v>
      </c>
      <c r="S982" s="188">
        <v>43644</v>
      </c>
      <c r="T982" s="185">
        <v>7683</v>
      </c>
      <c r="U982" s="185"/>
      <c r="V982" s="191">
        <v>25673395</v>
      </c>
      <c r="W982" s="191">
        <v>60598464</v>
      </c>
      <c r="X982" s="195">
        <v>44347</v>
      </c>
      <c r="Y982" s="188" t="s">
        <v>7732</v>
      </c>
      <c r="Z982" s="187" t="s">
        <v>7733</v>
      </c>
      <c r="AA982" s="187" t="s">
        <v>7811</v>
      </c>
      <c r="AB982" s="11"/>
    </row>
    <row r="983" spans="1:28" ht="24.75" customHeight="1" x14ac:dyDescent="0.2">
      <c r="A983" s="183" t="s">
        <v>6493</v>
      </c>
      <c r="B983" s="184">
        <v>651822580</v>
      </c>
      <c r="C983" s="185">
        <v>0</v>
      </c>
      <c r="D983" s="185" t="s">
        <v>8670</v>
      </c>
      <c r="E983" s="185" t="s">
        <v>8671</v>
      </c>
      <c r="F983" s="185" t="s">
        <v>6494</v>
      </c>
      <c r="G983" s="185" t="s">
        <v>8672</v>
      </c>
      <c r="H983" s="185" t="s">
        <v>6454</v>
      </c>
      <c r="I983" s="185" t="s">
        <v>7630</v>
      </c>
      <c r="J983" s="185" t="s">
        <v>7631</v>
      </c>
      <c r="K983" s="185" t="s">
        <v>6496</v>
      </c>
      <c r="L983" s="185" t="s">
        <v>623</v>
      </c>
      <c r="M983" s="185" t="s">
        <v>1588</v>
      </c>
      <c r="N983" s="186" t="s">
        <v>6495</v>
      </c>
      <c r="O983" s="185" t="s">
        <v>6497</v>
      </c>
      <c r="P983" s="187">
        <v>0</v>
      </c>
      <c r="Q983" s="185">
        <v>93401</v>
      </c>
      <c r="R983" s="185" t="s">
        <v>8673</v>
      </c>
      <c r="S983" s="188">
        <v>43644</v>
      </c>
      <c r="T983" s="185">
        <v>7683</v>
      </c>
      <c r="U983" s="185"/>
      <c r="V983" s="191">
        <v>8789090</v>
      </c>
      <c r="W983" s="191">
        <v>18254264</v>
      </c>
      <c r="X983" s="195">
        <v>44347</v>
      </c>
      <c r="Y983" s="188" t="s">
        <v>7732</v>
      </c>
      <c r="Z983" s="187" t="s">
        <v>7733</v>
      </c>
      <c r="AA983" s="187" t="s">
        <v>195</v>
      </c>
      <c r="AB983" s="11"/>
    </row>
    <row r="984" spans="1:28" ht="24.75" customHeight="1" x14ac:dyDescent="0.2">
      <c r="A984" s="183" t="s">
        <v>6493</v>
      </c>
      <c r="B984" s="184">
        <v>651822580</v>
      </c>
      <c r="C984" s="185">
        <v>0</v>
      </c>
      <c r="D984" s="185" t="s">
        <v>8670</v>
      </c>
      <c r="E984" s="185" t="s">
        <v>8671</v>
      </c>
      <c r="F984" s="185" t="s">
        <v>6494</v>
      </c>
      <c r="G984" s="185" t="s">
        <v>8672</v>
      </c>
      <c r="H984" s="185" t="s">
        <v>6454</v>
      </c>
      <c r="I984" s="185" t="s">
        <v>7630</v>
      </c>
      <c r="J984" s="185" t="s">
        <v>7631</v>
      </c>
      <c r="K984" s="185" t="s">
        <v>6496</v>
      </c>
      <c r="L984" s="185" t="s">
        <v>623</v>
      </c>
      <c r="M984" s="185" t="s">
        <v>1588</v>
      </c>
      <c r="N984" s="186" t="s">
        <v>6495</v>
      </c>
      <c r="O984" s="185" t="s">
        <v>6497</v>
      </c>
      <c r="P984" s="187">
        <v>0</v>
      </c>
      <c r="Q984" s="185">
        <v>93401</v>
      </c>
      <c r="R984" s="185" t="s">
        <v>8673</v>
      </c>
      <c r="S984" s="188">
        <v>43644</v>
      </c>
      <c r="T984" s="185">
        <v>7683</v>
      </c>
      <c r="U984" s="185"/>
      <c r="V984" s="191">
        <v>6760838</v>
      </c>
      <c r="W984" s="191">
        <v>13521676</v>
      </c>
      <c r="X984" s="195">
        <v>44347</v>
      </c>
      <c r="Y984" s="188" t="s">
        <v>7732</v>
      </c>
      <c r="Z984" s="187" t="s">
        <v>7733</v>
      </c>
      <c r="AA984" s="187" t="s">
        <v>7810</v>
      </c>
      <c r="AB984" s="11"/>
    </row>
    <row r="985" spans="1:28" ht="24.75" customHeight="1" x14ac:dyDescent="0.2">
      <c r="A985" s="183" t="s">
        <v>7259</v>
      </c>
      <c r="B985" s="184">
        <v>651868661</v>
      </c>
      <c r="C985" s="185">
        <v>0</v>
      </c>
      <c r="D985" s="185" t="s">
        <v>8583</v>
      </c>
      <c r="E985" s="185" t="s">
        <v>7261</v>
      </c>
      <c r="F985" s="185" t="s">
        <v>7260</v>
      </c>
      <c r="G985" s="185" t="s">
        <v>7262</v>
      </c>
      <c r="H985" s="185" t="s">
        <v>7263</v>
      </c>
      <c r="I985" s="185" t="s">
        <v>7264</v>
      </c>
      <c r="J985" s="185" t="s">
        <v>7265</v>
      </c>
      <c r="K985" s="185" t="s">
        <v>7266</v>
      </c>
      <c r="L985" s="185" t="s">
        <v>6109</v>
      </c>
      <c r="M985" s="185" t="s">
        <v>3820</v>
      </c>
      <c r="N985" s="186" t="s">
        <v>7267</v>
      </c>
      <c r="O985" s="185" t="s">
        <v>7268</v>
      </c>
      <c r="P985" s="187">
        <v>0</v>
      </c>
      <c r="Q985" s="185">
        <v>94301</v>
      </c>
      <c r="R985" s="185" t="s">
        <v>7269</v>
      </c>
      <c r="S985" s="188">
        <v>44102</v>
      </c>
      <c r="T985" s="185">
        <v>7700</v>
      </c>
      <c r="U985" s="185"/>
      <c r="V985" s="191">
        <v>27922594</v>
      </c>
      <c r="W985" s="191">
        <v>27922594</v>
      </c>
      <c r="X985" s="195">
        <v>44347</v>
      </c>
      <c r="Y985" s="188" t="s">
        <v>7732</v>
      </c>
      <c r="Z985" s="187" t="s">
        <v>7733</v>
      </c>
      <c r="AA985" s="187" t="s">
        <v>7771</v>
      </c>
      <c r="AB985" s="11"/>
    </row>
    <row r="986" spans="1:28" ht="24.75" customHeight="1" x14ac:dyDescent="0.2">
      <c r="A986" s="183" t="s">
        <v>7313</v>
      </c>
      <c r="B986" s="184">
        <v>651935253</v>
      </c>
      <c r="C986" s="185">
        <v>0</v>
      </c>
      <c r="D986" s="185" t="s">
        <v>8586</v>
      </c>
      <c r="E986" s="185" t="s">
        <v>7315</v>
      </c>
      <c r="F986" s="185" t="s">
        <v>7314</v>
      </c>
      <c r="G986" s="185" t="s">
        <v>7316</v>
      </c>
      <c r="H986" s="185" t="s">
        <v>7317</v>
      </c>
      <c r="I986" s="185" t="s">
        <v>7318</v>
      </c>
      <c r="J986" s="185" t="s">
        <v>7319</v>
      </c>
      <c r="K986" s="185" t="s">
        <v>8587</v>
      </c>
      <c r="L986" s="185" t="s">
        <v>49</v>
      </c>
      <c r="M986" s="185" t="s">
        <v>1825</v>
      </c>
      <c r="N986" s="186" t="s">
        <v>7320</v>
      </c>
      <c r="O986" s="185" t="s">
        <v>8588</v>
      </c>
      <c r="P986" s="187">
        <v>0</v>
      </c>
      <c r="Q986" s="185">
        <v>93401</v>
      </c>
      <c r="R986" s="185" t="s">
        <v>7321</v>
      </c>
      <c r="S986" s="188">
        <v>44104</v>
      </c>
      <c r="T986" s="185">
        <v>7701</v>
      </c>
      <c r="U986" s="185"/>
      <c r="V986" s="191">
        <v>15777266</v>
      </c>
      <c r="W986" s="191">
        <v>47695539</v>
      </c>
      <c r="X986" s="195">
        <v>44347</v>
      </c>
      <c r="Y986" s="188" t="s">
        <v>7732</v>
      </c>
      <c r="Z986" s="187" t="s">
        <v>7733</v>
      </c>
      <c r="AA986" s="187" t="s">
        <v>7866</v>
      </c>
      <c r="AB986" s="11"/>
    </row>
    <row r="987" spans="1:28" ht="24.75" customHeight="1" x14ac:dyDescent="0.2">
      <c r="A987" s="183" t="s">
        <v>7313</v>
      </c>
      <c r="B987" s="184">
        <v>651935253</v>
      </c>
      <c r="C987" s="185">
        <v>0</v>
      </c>
      <c r="D987" s="185" t="s">
        <v>8586</v>
      </c>
      <c r="E987" s="185" t="s">
        <v>7315</v>
      </c>
      <c r="F987" s="185" t="s">
        <v>7314</v>
      </c>
      <c r="G987" s="185" t="s">
        <v>7316</v>
      </c>
      <c r="H987" s="185" t="s">
        <v>7317</v>
      </c>
      <c r="I987" s="185" t="s">
        <v>7318</v>
      </c>
      <c r="J987" s="185" t="s">
        <v>7319</v>
      </c>
      <c r="K987" s="185" t="s">
        <v>8587</v>
      </c>
      <c r="L987" s="185" t="s">
        <v>49</v>
      </c>
      <c r="M987" s="185" t="s">
        <v>1825</v>
      </c>
      <c r="N987" s="186" t="s">
        <v>7320</v>
      </c>
      <c r="O987" s="185" t="s">
        <v>8588</v>
      </c>
      <c r="P987" s="187">
        <v>0</v>
      </c>
      <c r="Q987" s="185">
        <v>93401</v>
      </c>
      <c r="R987" s="185" t="s">
        <v>7321</v>
      </c>
      <c r="S987" s="188">
        <v>44104</v>
      </c>
      <c r="T987" s="185">
        <v>7701</v>
      </c>
      <c r="U987" s="185"/>
      <c r="V987" s="191">
        <v>11366907</v>
      </c>
      <c r="W987" s="191">
        <v>34555397</v>
      </c>
      <c r="X987" s="195">
        <v>44347</v>
      </c>
      <c r="Y987" s="188" t="s">
        <v>7732</v>
      </c>
      <c r="Z987" s="187" t="s">
        <v>7733</v>
      </c>
      <c r="AA987" s="187" t="s">
        <v>8490</v>
      </c>
      <c r="AB987" s="11"/>
    </row>
    <row r="988" spans="1:28" ht="24.75" customHeight="1" x14ac:dyDescent="0.2">
      <c r="A988" s="183" t="s">
        <v>6886</v>
      </c>
      <c r="B988" s="184">
        <v>650837746</v>
      </c>
      <c r="C988" s="185">
        <v>0</v>
      </c>
      <c r="D988" s="185" t="s">
        <v>8667</v>
      </c>
      <c r="E988" s="185" t="s">
        <v>6880</v>
      </c>
      <c r="F988" s="185" t="s">
        <v>6881</v>
      </c>
      <c r="G988" s="185" t="s">
        <v>6882</v>
      </c>
      <c r="H988" s="185" t="s">
        <v>6454</v>
      </c>
      <c r="I988" s="185" t="s">
        <v>7322</v>
      </c>
      <c r="J988" s="185" t="s">
        <v>6883</v>
      </c>
      <c r="K988" s="185" t="s">
        <v>8668</v>
      </c>
      <c r="L988" s="185" t="s">
        <v>6110</v>
      </c>
      <c r="M988" s="185" t="s">
        <v>1317</v>
      </c>
      <c r="N988" s="186" t="s">
        <v>6884</v>
      </c>
      <c r="O988" s="185" t="s">
        <v>6885</v>
      </c>
      <c r="P988" s="187">
        <v>0</v>
      </c>
      <c r="Q988" s="185">
        <v>93401</v>
      </c>
      <c r="R988" s="185" t="s">
        <v>6782</v>
      </c>
      <c r="S988" s="188">
        <v>43990</v>
      </c>
      <c r="T988" s="185">
        <v>7706</v>
      </c>
      <c r="U988" s="185"/>
      <c r="V988" s="191">
        <v>10008517</v>
      </c>
      <c r="W988" s="191">
        <v>44685972</v>
      </c>
      <c r="X988" s="195">
        <v>44347</v>
      </c>
      <c r="Y988" s="188" t="s">
        <v>7732</v>
      </c>
      <c r="Z988" s="187" t="s">
        <v>7733</v>
      </c>
      <c r="AA988" s="187" t="s">
        <v>7767</v>
      </c>
      <c r="AB988" s="11"/>
    </row>
    <row r="989" spans="1:28" ht="24.75" customHeight="1" x14ac:dyDescent="0.2">
      <c r="A989" s="183" t="s">
        <v>6886</v>
      </c>
      <c r="B989" s="184">
        <v>650837746</v>
      </c>
      <c r="C989" s="185">
        <v>0</v>
      </c>
      <c r="D989" s="185" t="s">
        <v>8667</v>
      </c>
      <c r="E989" s="185" t="s">
        <v>6880</v>
      </c>
      <c r="F989" s="185" t="s">
        <v>6881</v>
      </c>
      <c r="G989" s="185" t="s">
        <v>6882</v>
      </c>
      <c r="H989" s="185" t="s">
        <v>6454</v>
      </c>
      <c r="I989" s="185" t="s">
        <v>7322</v>
      </c>
      <c r="J989" s="185" t="s">
        <v>6883</v>
      </c>
      <c r="K989" s="185" t="s">
        <v>8668</v>
      </c>
      <c r="L989" s="185" t="s">
        <v>6110</v>
      </c>
      <c r="M989" s="185" t="s">
        <v>1317</v>
      </c>
      <c r="N989" s="186" t="s">
        <v>6884</v>
      </c>
      <c r="O989" s="185" t="s">
        <v>6885</v>
      </c>
      <c r="P989" s="187">
        <v>0</v>
      </c>
      <c r="Q989" s="185">
        <v>93401</v>
      </c>
      <c r="R989" s="185" t="s">
        <v>6782</v>
      </c>
      <c r="S989" s="188">
        <v>43990</v>
      </c>
      <c r="T989" s="185">
        <v>7706</v>
      </c>
      <c r="U989" s="185"/>
      <c r="V989" s="191">
        <v>14279892</v>
      </c>
      <c r="W989" s="191">
        <v>69094125</v>
      </c>
      <c r="X989" s="195">
        <v>44347</v>
      </c>
      <c r="Y989" s="188" t="s">
        <v>7732</v>
      </c>
      <c r="Z989" s="187" t="s">
        <v>7733</v>
      </c>
      <c r="AA989" s="187" t="s">
        <v>7752</v>
      </c>
      <c r="AB989" s="11"/>
    </row>
    <row r="990" spans="1:28" ht="24.75" customHeight="1" x14ac:dyDescent="0.2">
      <c r="A990" s="183" t="s">
        <v>7326</v>
      </c>
      <c r="B990" s="184">
        <v>533344577</v>
      </c>
      <c r="C990" s="185">
        <v>0</v>
      </c>
      <c r="D990" s="185" t="s">
        <v>8572</v>
      </c>
      <c r="E990" s="185" t="s">
        <v>7328</v>
      </c>
      <c r="F990" s="185" t="s">
        <v>7327</v>
      </c>
      <c r="G990" s="185" t="s">
        <v>7329</v>
      </c>
      <c r="H990" s="185" t="s">
        <v>6343</v>
      </c>
      <c r="I990" s="185" t="s">
        <v>7330</v>
      </c>
      <c r="J990" s="185" t="s">
        <v>7331</v>
      </c>
      <c r="K990" s="185" t="s">
        <v>7332</v>
      </c>
      <c r="L990" s="185" t="s">
        <v>623</v>
      </c>
      <c r="M990" s="185" t="s">
        <v>202</v>
      </c>
      <c r="N990" s="186">
        <v>56977591646</v>
      </c>
      <c r="O990" s="185" t="s">
        <v>7333</v>
      </c>
      <c r="P990" s="187">
        <v>0</v>
      </c>
      <c r="Q990" s="185">
        <v>93401</v>
      </c>
      <c r="R990" s="185" t="s">
        <v>7334</v>
      </c>
      <c r="S990" s="188">
        <v>44050</v>
      </c>
      <c r="T990" s="185">
        <v>7708</v>
      </c>
      <c r="U990" s="185"/>
      <c r="V990" s="191">
        <v>8583451</v>
      </c>
      <c r="W990" s="191">
        <v>27928024</v>
      </c>
      <c r="X990" s="195">
        <v>44347</v>
      </c>
      <c r="Y990" s="188" t="s">
        <v>7732</v>
      </c>
      <c r="Z990" s="187" t="s">
        <v>7733</v>
      </c>
      <c r="AA990" s="187" t="s">
        <v>7856</v>
      </c>
      <c r="AB990" s="11"/>
    </row>
    <row r="991" spans="1:28" ht="24.75" customHeight="1" x14ac:dyDescent="0.2">
      <c r="A991" s="183" t="s">
        <v>6689</v>
      </c>
      <c r="B991" s="184">
        <v>651883474</v>
      </c>
      <c r="C991" s="185">
        <v>0</v>
      </c>
      <c r="D991" s="185" t="s">
        <v>8605</v>
      </c>
      <c r="E991" s="185" t="s">
        <v>8606</v>
      </c>
      <c r="F991" s="185" t="s">
        <v>6690</v>
      </c>
      <c r="G991" s="185" t="s">
        <v>8607</v>
      </c>
      <c r="H991" s="185" t="s">
        <v>6750</v>
      </c>
      <c r="I991" s="185" t="s">
        <v>8608</v>
      </c>
      <c r="J991" s="185" t="s">
        <v>6692</v>
      </c>
      <c r="K991" s="185" t="s">
        <v>6691</v>
      </c>
      <c r="L991" s="185" t="s">
        <v>623</v>
      </c>
      <c r="M991" s="185" t="s">
        <v>804</v>
      </c>
      <c r="N991" s="186" t="s">
        <v>6751</v>
      </c>
      <c r="O991" s="185" t="s">
        <v>6752</v>
      </c>
      <c r="P991" s="187">
        <v>0</v>
      </c>
      <c r="Q991" s="185">
        <v>93401</v>
      </c>
      <c r="R991" s="185" t="s">
        <v>6693</v>
      </c>
      <c r="S991" s="188">
        <v>43802</v>
      </c>
      <c r="T991" s="185">
        <v>7714</v>
      </c>
      <c r="U991" s="185"/>
      <c r="V991" s="191">
        <v>28087132</v>
      </c>
      <c r="W991" s="191">
        <v>56174264</v>
      </c>
      <c r="X991" s="195">
        <v>44347</v>
      </c>
      <c r="Y991" s="188" t="s">
        <v>7732</v>
      </c>
      <c r="Z991" s="187" t="s">
        <v>7733</v>
      </c>
      <c r="AA991" s="187" t="s">
        <v>7735</v>
      </c>
      <c r="AB991" s="11"/>
    </row>
    <row r="992" spans="1:28" ht="24.75" customHeight="1" x14ac:dyDescent="0.2">
      <c r="A992" s="183" t="s">
        <v>6689</v>
      </c>
      <c r="B992" s="184">
        <v>651883474</v>
      </c>
      <c r="C992" s="185">
        <v>0</v>
      </c>
      <c r="D992" s="185" t="s">
        <v>8605</v>
      </c>
      <c r="E992" s="185" t="s">
        <v>8606</v>
      </c>
      <c r="F992" s="185" t="s">
        <v>6690</v>
      </c>
      <c r="G992" s="185" t="s">
        <v>8607</v>
      </c>
      <c r="H992" s="185" t="s">
        <v>6750</v>
      </c>
      <c r="I992" s="185" t="s">
        <v>8608</v>
      </c>
      <c r="J992" s="185" t="s">
        <v>6692</v>
      </c>
      <c r="K992" s="185" t="s">
        <v>6691</v>
      </c>
      <c r="L992" s="185" t="s">
        <v>623</v>
      </c>
      <c r="M992" s="185" t="s">
        <v>804</v>
      </c>
      <c r="N992" s="186" t="s">
        <v>6751</v>
      </c>
      <c r="O992" s="185" t="s">
        <v>6752</v>
      </c>
      <c r="P992" s="187">
        <v>0</v>
      </c>
      <c r="Q992" s="185">
        <v>93401</v>
      </c>
      <c r="R992" s="185" t="s">
        <v>6693</v>
      </c>
      <c r="S992" s="188">
        <v>43802</v>
      </c>
      <c r="T992" s="185">
        <v>7714</v>
      </c>
      <c r="U992" s="185"/>
      <c r="V992" s="191">
        <v>14043566</v>
      </c>
      <c r="W992" s="191">
        <v>28087132</v>
      </c>
      <c r="X992" s="195">
        <v>44347</v>
      </c>
      <c r="Y992" s="188" t="s">
        <v>7732</v>
      </c>
      <c r="Z992" s="187" t="s">
        <v>7733</v>
      </c>
      <c r="AA992" s="187" t="s">
        <v>7736</v>
      </c>
      <c r="AB992" s="11"/>
    </row>
    <row r="993" spans="1:28" ht="24.75" customHeight="1" x14ac:dyDescent="0.2">
      <c r="A993" s="183" t="s">
        <v>6689</v>
      </c>
      <c r="B993" s="184">
        <v>651883474</v>
      </c>
      <c r="C993" s="185">
        <v>0</v>
      </c>
      <c r="D993" s="185" t="s">
        <v>8605</v>
      </c>
      <c r="E993" s="185" t="s">
        <v>8606</v>
      </c>
      <c r="F993" s="185" t="s">
        <v>6690</v>
      </c>
      <c r="G993" s="185" t="s">
        <v>8607</v>
      </c>
      <c r="H993" s="185" t="s">
        <v>6750</v>
      </c>
      <c r="I993" s="185" t="s">
        <v>8608</v>
      </c>
      <c r="J993" s="185" t="s">
        <v>6692</v>
      </c>
      <c r="K993" s="185" t="s">
        <v>6691</v>
      </c>
      <c r="L993" s="185" t="s">
        <v>623</v>
      </c>
      <c r="M993" s="185" t="s">
        <v>804</v>
      </c>
      <c r="N993" s="186" t="s">
        <v>6751</v>
      </c>
      <c r="O993" s="185" t="s">
        <v>6752</v>
      </c>
      <c r="P993" s="187">
        <v>0</v>
      </c>
      <c r="Q993" s="185">
        <v>93401</v>
      </c>
      <c r="R993" s="185" t="s">
        <v>6693</v>
      </c>
      <c r="S993" s="188">
        <v>43802</v>
      </c>
      <c r="T993" s="185">
        <v>7714</v>
      </c>
      <c r="U993" s="185"/>
      <c r="V993" s="191">
        <v>0</v>
      </c>
      <c r="W993" s="191">
        <v>7413200</v>
      </c>
      <c r="X993" s="195">
        <v>44347</v>
      </c>
      <c r="Y993" s="188" t="s">
        <v>7732</v>
      </c>
      <c r="Z993" s="187" t="s">
        <v>7733</v>
      </c>
      <c r="AA993" s="187" t="s">
        <v>7795</v>
      </c>
      <c r="AB993" s="11"/>
    </row>
    <row r="994" spans="1:28" ht="24.75" customHeight="1" x14ac:dyDescent="0.2">
      <c r="A994" s="183" t="s">
        <v>6689</v>
      </c>
      <c r="B994" s="184">
        <v>651883474</v>
      </c>
      <c r="C994" s="185">
        <v>0</v>
      </c>
      <c r="D994" s="185" t="s">
        <v>8605</v>
      </c>
      <c r="E994" s="185" t="s">
        <v>8606</v>
      </c>
      <c r="F994" s="185" t="s">
        <v>6690</v>
      </c>
      <c r="G994" s="185" t="s">
        <v>8607</v>
      </c>
      <c r="H994" s="185" t="s">
        <v>6750</v>
      </c>
      <c r="I994" s="185" t="s">
        <v>8608</v>
      </c>
      <c r="J994" s="185" t="s">
        <v>6692</v>
      </c>
      <c r="K994" s="185" t="s">
        <v>6691</v>
      </c>
      <c r="L994" s="185" t="s">
        <v>623</v>
      </c>
      <c r="M994" s="185" t="s">
        <v>804</v>
      </c>
      <c r="N994" s="186" t="s">
        <v>6751</v>
      </c>
      <c r="O994" s="185" t="s">
        <v>6752</v>
      </c>
      <c r="P994" s="187">
        <v>0</v>
      </c>
      <c r="Q994" s="185">
        <v>93401</v>
      </c>
      <c r="R994" s="185" t="s">
        <v>6693</v>
      </c>
      <c r="S994" s="188">
        <v>43802</v>
      </c>
      <c r="T994" s="185">
        <v>7714</v>
      </c>
      <c r="U994" s="185"/>
      <c r="V994" s="191">
        <v>11564592</v>
      </c>
      <c r="W994" s="191">
        <v>41217392</v>
      </c>
      <c r="X994" s="195">
        <v>44347</v>
      </c>
      <c r="Y994" s="188" t="s">
        <v>7732</v>
      </c>
      <c r="Z994" s="187" t="s">
        <v>7733</v>
      </c>
      <c r="AA994" s="187" t="s">
        <v>7812</v>
      </c>
      <c r="AB994" s="11"/>
    </row>
    <row r="995" spans="1:28" ht="24.75" customHeight="1" x14ac:dyDescent="0.2">
      <c r="A995" s="183" t="s">
        <v>6689</v>
      </c>
      <c r="B995" s="184">
        <v>651883474</v>
      </c>
      <c r="C995" s="185">
        <v>0</v>
      </c>
      <c r="D995" s="185" t="s">
        <v>8605</v>
      </c>
      <c r="E995" s="185" t="s">
        <v>8606</v>
      </c>
      <c r="F995" s="185" t="s">
        <v>6690</v>
      </c>
      <c r="G995" s="185" t="s">
        <v>8607</v>
      </c>
      <c r="H995" s="185" t="s">
        <v>6750</v>
      </c>
      <c r="I995" s="185" t="s">
        <v>8608</v>
      </c>
      <c r="J995" s="185" t="s">
        <v>6692</v>
      </c>
      <c r="K995" s="185" t="s">
        <v>6691</v>
      </c>
      <c r="L995" s="185" t="s">
        <v>623</v>
      </c>
      <c r="M995" s="185" t="s">
        <v>804</v>
      </c>
      <c r="N995" s="186" t="s">
        <v>6751</v>
      </c>
      <c r="O995" s="185" t="s">
        <v>6752</v>
      </c>
      <c r="P995" s="187">
        <v>0</v>
      </c>
      <c r="Q995" s="185">
        <v>93401</v>
      </c>
      <c r="R995" s="185" t="s">
        <v>6693</v>
      </c>
      <c r="S995" s="188">
        <v>43802</v>
      </c>
      <c r="T995" s="185">
        <v>7714</v>
      </c>
      <c r="U995" s="185"/>
      <c r="V995" s="191">
        <v>0</v>
      </c>
      <c r="W995" s="191">
        <v>14826400</v>
      </c>
      <c r="X995" s="195">
        <v>44347</v>
      </c>
      <c r="Y995" s="188" t="s">
        <v>7732</v>
      </c>
      <c r="Z995" s="187" t="s">
        <v>7733</v>
      </c>
      <c r="AA995" s="187" t="s">
        <v>247</v>
      </c>
      <c r="AB995" s="11"/>
    </row>
    <row r="996" spans="1:28" ht="24.75" customHeight="1" x14ac:dyDescent="0.2">
      <c r="A996" s="183" t="s">
        <v>6689</v>
      </c>
      <c r="B996" s="184">
        <v>651883474</v>
      </c>
      <c r="C996" s="185">
        <v>0</v>
      </c>
      <c r="D996" s="185" t="s">
        <v>8605</v>
      </c>
      <c r="E996" s="185" t="s">
        <v>8606</v>
      </c>
      <c r="F996" s="185" t="s">
        <v>6690</v>
      </c>
      <c r="G996" s="185" t="s">
        <v>8607</v>
      </c>
      <c r="H996" s="185" t="s">
        <v>6750</v>
      </c>
      <c r="I996" s="185" t="s">
        <v>8608</v>
      </c>
      <c r="J996" s="185" t="s">
        <v>6692</v>
      </c>
      <c r="K996" s="185" t="s">
        <v>6691</v>
      </c>
      <c r="L996" s="185" t="s">
        <v>623</v>
      </c>
      <c r="M996" s="185" t="s">
        <v>804</v>
      </c>
      <c r="N996" s="186" t="s">
        <v>6751</v>
      </c>
      <c r="O996" s="185" t="s">
        <v>6752</v>
      </c>
      <c r="P996" s="187">
        <v>0</v>
      </c>
      <c r="Q996" s="185">
        <v>93401</v>
      </c>
      <c r="R996" s="185" t="s">
        <v>6693</v>
      </c>
      <c r="S996" s="188">
        <v>43802</v>
      </c>
      <c r="T996" s="185">
        <v>7714</v>
      </c>
      <c r="U996" s="185"/>
      <c r="V996" s="191">
        <v>14085080</v>
      </c>
      <c r="W996" s="191">
        <v>28911480</v>
      </c>
      <c r="X996" s="195">
        <v>44347</v>
      </c>
      <c r="Y996" s="188" t="s">
        <v>7732</v>
      </c>
      <c r="Z996" s="187" t="s">
        <v>7733</v>
      </c>
      <c r="AA996" s="187" t="s">
        <v>7797</v>
      </c>
      <c r="AB996" s="11"/>
    </row>
    <row r="997" spans="1:28" ht="24.75" customHeight="1" x14ac:dyDescent="0.2">
      <c r="A997" s="183" t="s">
        <v>6689</v>
      </c>
      <c r="B997" s="184">
        <v>651883474</v>
      </c>
      <c r="C997" s="185">
        <v>0</v>
      </c>
      <c r="D997" s="185" t="s">
        <v>8605</v>
      </c>
      <c r="E997" s="185" t="s">
        <v>8606</v>
      </c>
      <c r="F997" s="185" t="s">
        <v>6690</v>
      </c>
      <c r="G997" s="185" t="s">
        <v>8607</v>
      </c>
      <c r="H997" s="185" t="s">
        <v>6750</v>
      </c>
      <c r="I997" s="185" t="s">
        <v>8608</v>
      </c>
      <c r="J997" s="185" t="s">
        <v>6692</v>
      </c>
      <c r="K997" s="185" t="s">
        <v>6691</v>
      </c>
      <c r="L997" s="185" t="s">
        <v>623</v>
      </c>
      <c r="M997" s="185" t="s">
        <v>804</v>
      </c>
      <c r="N997" s="186" t="s">
        <v>6751</v>
      </c>
      <c r="O997" s="185" t="s">
        <v>6752</v>
      </c>
      <c r="P997" s="187">
        <v>0</v>
      </c>
      <c r="Q997" s="185">
        <v>93401</v>
      </c>
      <c r="R997" s="185" t="s">
        <v>6693</v>
      </c>
      <c r="S997" s="188">
        <v>43802</v>
      </c>
      <c r="T997" s="185">
        <v>7714</v>
      </c>
      <c r="U997" s="185"/>
      <c r="V997" s="191">
        <v>14381608</v>
      </c>
      <c r="W997" s="191">
        <v>29208008</v>
      </c>
      <c r="X997" s="195">
        <v>44347</v>
      </c>
      <c r="Y997" s="188" t="s">
        <v>7732</v>
      </c>
      <c r="Z997" s="187" t="s">
        <v>7733</v>
      </c>
      <c r="AA997" s="187" t="s">
        <v>7813</v>
      </c>
      <c r="AB997" s="11"/>
    </row>
    <row r="998" spans="1:28" ht="24.75" customHeight="1" x14ac:dyDescent="0.2">
      <c r="A998" s="183" t="s">
        <v>6689</v>
      </c>
      <c r="B998" s="184">
        <v>651883474</v>
      </c>
      <c r="C998" s="185">
        <v>0</v>
      </c>
      <c r="D998" s="185" t="s">
        <v>8605</v>
      </c>
      <c r="E998" s="185" t="s">
        <v>8606</v>
      </c>
      <c r="F998" s="185" t="s">
        <v>6690</v>
      </c>
      <c r="G998" s="185" t="s">
        <v>8607</v>
      </c>
      <c r="H998" s="185" t="s">
        <v>6750</v>
      </c>
      <c r="I998" s="185" t="s">
        <v>8608</v>
      </c>
      <c r="J998" s="185" t="s">
        <v>6692</v>
      </c>
      <c r="K998" s="185" t="s">
        <v>6691</v>
      </c>
      <c r="L998" s="185" t="s">
        <v>623</v>
      </c>
      <c r="M998" s="185" t="s">
        <v>804</v>
      </c>
      <c r="N998" s="186" t="s">
        <v>6751</v>
      </c>
      <c r="O998" s="185" t="s">
        <v>6752</v>
      </c>
      <c r="P998" s="187">
        <v>0</v>
      </c>
      <c r="Q998" s="185">
        <v>93401</v>
      </c>
      <c r="R998" s="185" t="s">
        <v>6693</v>
      </c>
      <c r="S998" s="188">
        <v>43802</v>
      </c>
      <c r="T998" s="185">
        <v>7714</v>
      </c>
      <c r="U998" s="185"/>
      <c r="V998" s="191">
        <v>14529872</v>
      </c>
      <c r="W998" s="191">
        <v>29356272</v>
      </c>
      <c r="X998" s="195">
        <v>44347</v>
      </c>
      <c r="Y998" s="188" t="s">
        <v>7732</v>
      </c>
      <c r="Z998" s="187" t="s">
        <v>7733</v>
      </c>
      <c r="AA998" s="187" t="s">
        <v>7794</v>
      </c>
      <c r="AB998" s="11"/>
    </row>
    <row r="999" spans="1:28" ht="24.75" customHeight="1" x14ac:dyDescent="0.2">
      <c r="A999" s="183" t="s">
        <v>6689</v>
      </c>
      <c r="B999" s="184">
        <v>651883474</v>
      </c>
      <c r="C999" s="185">
        <v>0</v>
      </c>
      <c r="D999" s="185" t="s">
        <v>8605</v>
      </c>
      <c r="E999" s="185" t="s">
        <v>8606</v>
      </c>
      <c r="F999" s="185" t="s">
        <v>6690</v>
      </c>
      <c r="G999" s="185" t="s">
        <v>8607</v>
      </c>
      <c r="H999" s="185" t="s">
        <v>6750</v>
      </c>
      <c r="I999" s="185" t="s">
        <v>8608</v>
      </c>
      <c r="J999" s="185" t="s">
        <v>6692</v>
      </c>
      <c r="K999" s="185" t="s">
        <v>6691</v>
      </c>
      <c r="L999" s="185" t="s">
        <v>623</v>
      </c>
      <c r="M999" s="185" t="s">
        <v>804</v>
      </c>
      <c r="N999" s="186" t="s">
        <v>6751</v>
      </c>
      <c r="O999" s="185" t="s">
        <v>6752</v>
      </c>
      <c r="P999" s="187">
        <v>0</v>
      </c>
      <c r="Q999" s="185">
        <v>93401</v>
      </c>
      <c r="R999" s="185" t="s">
        <v>6693</v>
      </c>
      <c r="S999" s="188">
        <v>43802</v>
      </c>
      <c r="T999" s="185">
        <v>7714</v>
      </c>
      <c r="U999" s="185"/>
      <c r="V999" s="191">
        <v>0</v>
      </c>
      <c r="W999" s="191">
        <v>25946200</v>
      </c>
      <c r="X999" s="195">
        <v>44347</v>
      </c>
      <c r="Y999" s="188" t="s">
        <v>7732</v>
      </c>
      <c r="Z999" s="187" t="s">
        <v>7733</v>
      </c>
      <c r="AA999" s="187" t="s">
        <v>7774</v>
      </c>
      <c r="AB999" s="11"/>
    </row>
    <row r="1000" spans="1:28" ht="24.75" customHeight="1" x14ac:dyDescent="0.2">
      <c r="A1000" s="183" t="s">
        <v>6689</v>
      </c>
      <c r="B1000" s="184">
        <v>651883474</v>
      </c>
      <c r="C1000" s="185">
        <v>0</v>
      </c>
      <c r="D1000" s="185" t="s">
        <v>8605</v>
      </c>
      <c r="E1000" s="185" t="s">
        <v>8606</v>
      </c>
      <c r="F1000" s="185" t="s">
        <v>6690</v>
      </c>
      <c r="G1000" s="185" t="s">
        <v>8607</v>
      </c>
      <c r="H1000" s="185" t="s">
        <v>6750</v>
      </c>
      <c r="I1000" s="185" t="s">
        <v>8608</v>
      </c>
      <c r="J1000" s="185" t="s">
        <v>6692</v>
      </c>
      <c r="K1000" s="185" t="s">
        <v>6691</v>
      </c>
      <c r="L1000" s="185" t="s">
        <v>623</v>
      </c>
      <c r="M1000" s="185" t="s">
        <v>804</v>
      </c>
      <c r="N1000" s="186" t="s">
        <v>6751</v>
      </c>
      <c r="O1000" s="185" t="s">
        <v>6752</v>
      </c>
      <c r="P1000" s="187">
        <v>0</v>
      </c>
      <c r="Q1000" s="185">
        <v>93401</v>
      </c>
      <c r="R1000" s="185" t="s">
        <v>6693</v>
      </c>
      <c r="S1000" s="188">
        <v>43802</v>
      </c>
      <c r="T1000" s="185">
        <v>7714</v>
      </c>
      <c r="U1000" s="185"/>
      <c r="V1000" s="191">
        <v>6227088</v>
      </c>
      <c r="W1000" s="191">
        <v>17346888</v>
      </c>
      <c r="X1000" s="195">
        <v>44347</v>
      </c>
      <c r="Y1000" s="188" t="s">
        <v>7732</v>
      </c>
      <c r="Z1000" s="187" t="s">
        <v>7733</v>
      </c>
      <c r="AA1000" s="187" t="s">
        <v>7775</v>
      </c>
      <c r="AB1000" s="11"/>
    </row>
    <row r="1001" spans="1:28" ht="24.75" customHeight="1" x14ac:dyDescent="0.2">
      <c r="A1001" s="183" t="s">
        <v>6689</v>
      </c>
      <c r="B1001" s="184">
        <v>651883474</v>
      </c>
      <c r="C1001" s="185">
        <v>0</v>
      </c>
      <c r="D1001" s="185" t="s">
        <v>8605</v>
      </c>
      <c r="E1001" s="185" t="s">
        <v>8606</v>
      </c>
      <c r="F1001" s="185" t="s">
        <v>6690</v>
      </c>
      <c r="G1001" s="185" t="s">
        <v>8607</v>
      </c>
      <c r="H1001" s="185" t="s">
        <v>6750</v>
      </c>
      <c r="I1001" s="185" t="s">
        <v>8608</v>
      </c>
      <c r="J1001" s="185" t="s">
        <v>6692</v>
      </c>
      <c r="K1001" s="185" t="s">
        <v>6691</v>
      </c>
      <c r="L1001" s="185" t="s">
        <v>623</v>
      </c>
      <c r="M1001" s="185" t="s">
        <v>804</v>
      </c>
      <c r="N1001" s="186" t="s">
        <v>6751</v>
      </c>
      <c r="O1001" s="185" t="s">
        <v>6752</v>
      </c>
      <c r="P1001" s="187">
        <v>0</v>
      </c>
      <c r="Q1001" s="185">
        <v>93401</v>
      </c>
      <c r="R1001" s="185" t="s">
        <v>6693</v>
      </c>
      <c r="S1001" s="188">
        <v>43802</v>
      </c>
      <c r="T1001" s="185">
        <v>7714</v>
      </c>
      <c r="U1001" s="185"/>
      <c r="V1001" s="191">
        <v>0</v>
      </c>
      <c r="W1001" s="191">
        <v>14826400</v>
      </c>
      <c r="X1001" s="195">
        <v>44347</v>
      </c>
      <c r="Y1001" s="188" t="s">
        <v>7732</v>
      </c>
      <c r="Z1001" s="187" t="s">
        <v>7733</v>
      </c>
      <c r="AA1001" s="187" t="s">
        <v>7799</v>
      </c>
      <c r="AB1001" s="11"/>
    </row>
    <row r="1002" spans="1:28" ht="24.75" customHeight="1" x14ac:dyDescent="0.2">
      <c r="A1002" s="183" t="s">
        <v>6689</v>
      </c>
      <c r="B1002" s="184">
        <v>651883474</v>
      </c>
      <c r="C1002" s="185">
        <v>0</v>
      </c>
      <c r="D1002" s="185" t="s">
        <v>8605</v>
      </c>
      <c r="E1002" s="185" t="s">
        <v>8606</v>
      </c>
      <c r="F1002" s="185" t="s">
        <v>6690</v>
      </c>
      <c r="G1002" s="185" t="s">
        <v>8607</v>
      </c>
      <c r="H1002" s="185" t="s">
        <v>6750</v>
      </c>
      <c r="I1002" s="185" t="s">
        <v>8608</v>
      </c>
      <c r="J1002" s="185" t="s">
        <v>6692</v>
      </c>
      <c r="K1002" s="185" t="s">
        <v>6691</v>
      </c>
      <c r="L1002" s="185" t="s">
        <v>623</v>
      </c>
      <c r="M1002" s="185" t="s">
        <v>804</v>
      </c>
      <c r="N1002" s="186" t="s">
        <v>6751</v>
      </c>
      <c r="O1002" s="185" t="s">
        <v>6752</v>
      </c>
      <c r="P1002" s="187">
        <v>0</v>
      </c>
      <c r="Q1002" s="185">
        <v>93401</v>
      </c>
      <c r="R1002" s="185" t="s">
        <v>6693</v>
      </c>
      <c r="S1002" s="188">
        <v>43802</v>
      </c>
      <c r="T1002" s="185">
        <v>7714</v>
      </c>
      <c r="U1002" s="185"/>
      <c r="V1002" s="191">
        <v>0</v>
      </c>
      <c r="W1002" s="191">
        <v>13521677</v>
      </c>
      <c r="X1002" s="195">
        <v>44347</v>
      </c>
      <c r="Y1002" s="188" t="s">
        <v>7732</v>
      </c>
      <c r="Z1002" s="187" t="s">
        <v>7733</v>
      </c>
      <c r="AA1002" s="187" t="s">
        <v>7734</v>
      </c>
      <c r="AB1002" s="11"/>
    </row>
    <row r="1003" spans="1:28" ht="24.75" customHeight="1" x14ac:dyDescent="0.2">
      <c r="A1003" s="183" t="s">
        <v>6689</v>
      </c>
      <c r="B1003" s="184">
        <v>651883474</v>
      </c>
      <c r="C1003" s="185">
        <v>0</v>
      </c>
      <c r="D1003" s="185" t="s">
        <v>8605</v>
      </c>
      <c r="E1003" s="185" t="s">
        <v>8606</v>
      </c>
      <c r="F1003" s="185" t="s">
        <v>6690</v>
      </c>
      <c r="G1003" s="185" t="s">
        <v>8607</v>
      </c>
      <c r="H1003" s="185" t="s">
        <v>6750</v>
      </c>
      <c r="I1003" s="185" t="s">
        <v>8608</v>
      </c>
      <c r="J1003" s="185" t="s">
        <v>6692</v>
      </c>
      <c r="K1003" s="185" t="s">
        <v>6691</v>
      </c>
      <c r="L1003" s="185" t="s">
        <v>623</v>
      </c>
      <c r="M1003" s="185" t="s">
        <v>804</v>
      </c>
      <c r="N1003" s="186" t="s">
        <v>6751</v>
      </c>
      <c r="O1003" s="185" t="s">
        <v>6752</v>
      </c>
      <c r="P1003" s="187">
        <v>0</v>
      </c>
      <c r="Q1003" s="185">
        <v>93401</v>
      </c>
      <c r="R1003" s="185" t="s">
        <v>6693</v>
      </c>
      <c r="S1003" s="188">
        <v>43802</v>
      </c>
      <c r="T1003" s="185">
        <v>7714</v>
      </c>
      <c r="U1003" s="185"/>
      <c r="V1003" s="191">
        <v>14085080</v>
      </c>
      <c r="W1003" s="191">
        <v>28170160</v>
      </c>
      <c r="X1003" s="195">
        <v>44347</v>
      </c>
      <c r="Y1003" s="188" t="s">
        <v>7732</v>
      </c>
      <c r="Z1003" s="187" t="s">
        <v>7733</v>
      </c>
      <c r="AA1003" s="187" t="s">
        <v>7780</v>
      </c>
      <c r="AB1003" s="11"/>
    </row>
    <row r="1004" spans="1:28" ht="24.75" customHeight="1" x14ac:dyDescent="0.2">
      <c r="A1004" s="183" t="s">
        <v>6689</v>
      </c>
      <c r="B1004" s="184">
        <v>651883474</v>
      </c>
      <c r="C1004" s="185">
        <v>0</v>
      </c>
      <c r="D1004" s="185" t="s">
        <v>8605</v>
      </c>
      <c r="E1004" s="185" t="s">
        <v>8606</v>
      </c>
      <c r="F1004" s="185" t="s">
        <v>6690</v>
      </c>
      <c r="G1004" s="185" t="s">
        <v>8607</v>
      </c>
      <c r="H1004" s="185" t="s">
        <v>6750</v>
      </c>
      <c r="I1004" s="185" t="s">
        <v>8608</v>
      </c>
      <c r="J1004" s="185" t="s">
        <v>6692</v>
      </c>
      <c r="K1004" s="185" t="s">
        <v>6691</v>
      </c>
      <c r="L1004" s="185" t="s">
        <v>623</v>
      </c>
      <c r="M1004" s="185" t="s">
        <v>804</v>
      </c>
      <c r="N1004" s="186" t="s">
        <v>6751</v>
      </c>
      <c r="O1004" s="185" t="s">
        <v>6752</v>
      </c>
      <c r="P1004" s="187">
        <v>0</v>
      </c>
      <c r="Q1004" s="185">
        <v>93401</v>
      </c>
      <c r="R1004" s="185" t="s">
        <v>6693</v>
      </c>
      <c r="S1004" s="188">
        <v>43802</v>
      </c>
      <c r="T1004" s="185">
        <v>7714</v>
      </c>
      <c r="U1004" s="185"/>
      <c r="V1004" s="191">
        <v>0</v>
      </c>
      <c r="W1004" s="191">
        <v>10986362</v>
      </c>
      <c r="X1004" s="195">
        <v>44347</v>
      </c>
      <c r="Y1004" s="188" t="s">
        <v>7732</v>
      </c>
      <c r="Z1004" s="187" t="s">
        <v>7733</v>
      </c>
      <c r="AA1004" s="187" t="s">
        <v>7781</v>
      </c>
      <c r="AB1004" s="11"/>
    </row>
    <row r="1005" spans="1:28" ht="24.75" customHeight="1" x14ac:dyDescent="0.2">
      <c r="A1005" s="183" t="s">
        <v>6689</v>
      </c>
      <c r="B1005" s="184">
        <v>651883474</v>
      </c>
      <c r="C1005" s="185">
        <v>0</v>
      </c>
      <c r="D1005" s="185" t="s">
        <v>8605</v>
      </c>
      <c r="E1005" s="185" t="s">
        <v>8606</v>
      </c>
      <c r="F1005" s="185" t="s">
        <v>6690</v>
      </c>
      <c r="G1005" s="185" t="s">
        <v>8607</v>
      </c>
      <c r="H1005" s="185" t="s">
        <v>6750</v>
      </c>
      <c r="I1005" s="185" t="s">
        <v>8608</v>
      </c>
      <c r="J1005" s="185" t="s">
        <v>6692</v>
      </c>
      <c r="K1005" s="185" t="s">
        <v>6691</v>
      </c>
      <c r="L1005" s="185" t="s">
        <v>623</v>
      </c>
      <c r="M1005" s="185" t="s">
        <v>804</v>
      </c>
      <c r="N1005" s="186" t="s">
        <v>6751</v>
      </c>
      <c r="O1005" s="185" t="s">
        <v>6752</v>
      </c>
      <c r="P1005" s="187">
        <v>0</v>
      </c>
      <c r="Q1005" s="185">
        <v>93401</v>
      </c>
      <c r="R1005" s="185" t="s">
        <v>6693</v>
      </c>
      <c r="S1005" s="188">
        <v>43802</v>
      </c>
      <c r="T1005" s="185">
        <v>7714</v>
      </c>
      <c r="U1005" s="185"/>
      <c r="V1005" s="191">
        <v>14826400</v>
      </c>
      <c r="W1005" s="191">
        <v>29652800</v>
      </c>
      <c r="X1005" s="195">
        <v>44347</v>
      </c>
      <c r="Y1005" s="188" t="s">
        <v>7732</v>
      </c>
      <c r="Z1005" s="187" t="s">
        <v>7733</v>
      </c>
      <c r="AA1005" s="187" t="s">
        <v>7869</v>
      </c>
      <c r="AB1005" s="11"/>
    </row>
    <row r="1006" spans="1:28" ht="24.75" customHeight="1" x14ac:dyDescent="0.2">
      <c r="A1006" s="183" t="s">
        <v>6689</v>
      </c>
      <c r="B1006" s="184">
        <v>651883474</v>
      </c>
      <c r="C1006" s="185">
        <v>0</v>
      </c>
      <c r="D1006" s="185" t="s">
        <v>8605</v>
      </c>
      <c r="E1006" s="185" t="s">
        <v>8606</v>
      </c>
      <c r="F1006" s="185" t="s">
        <v>6690</v>
      </c>
      <c r="G1006" s="185" t="s">
        <v>8607</v>
      </c>
      <c r="H1006" s="185" t="s">
        <v>6750</v>
      </c>
      <c r="I1006" s="185" t="s">
        <v>8608</v>
      </c>
      <c r="J1006" s="185" t="s">
        <v>6692</v>
      </c>
      <c r="K1006" s="185" t="s">
        <v>6691</v>
      </c>
      <c r="L1006" s="185" t="s">
        <v>623</v>
      </c>
      <c r="M1006" s="185" t="s">
        <v>804</v>
      </c>
      <c r="N1006" s="186" t="s">
        <v>6751</v>
      </c>
      <c r="O1006" s="185" t="s">
        <v>6752</v>
      </c>
      <c r="P1006" s="187">
        <v>0</v>
      </c>
      <c r="Q1006" s="185">
        <v>93401</v>
      </c>
      <c r="R1006" s="185" t="s">
        <v>6693</v>
      </c>
      <c r="S1006" s="188">
        <v>43802</v>
      </c>
      <c r="T1006" s="185">
        <v>7714</v>
      </c>
      <c r="U1006" s="185"/>
      <c r="V1006" s="191">
        <v>14826400</v>
      </c>
      <c r="W1006" s="191">
        <v>29652800</v>
      </c>
      <c r="X1006" s="195">
        <v>44347</v>
      </c>
      <c r="Y1006" s="188" t="s">
        <v>7732</v>
      </c>
      <c r="Z1006" s="187" t="s">
        <v>7733</v>
      </c>
      <c r="AA1006" s="187" t="s">
        <v>7822</v>
      </c>
      <c r="AB1006" s="11"/>
    </row>
    <row r="1007" spans="1:28" ht="24.75" customHeight="1" x14ac:dyDescent="0.2">
      <c r="A1007" s="183" t="s">
        <v>6689</v>
      </c>
      <c r="B1007" s="184">
        <v>651883474</v>
      </c>
      <c r="C1007" s="185">
        <v>0</v>
      </c>
      <c r="D1007" s="185" t="s">
        <v>8605</v>
      </c>
      <c r="E1007" s="185" t="s">
        <v>8606</v>
      </c>
      <c r="F1007" s="185" t="s">
        <v>6690</v>
      </c>
      <c r="G1007" s="185" t="s">
        <v>8607</v>
      </c>
      <c r="H1007" s="185" t="s">
        <v>6750</v>
      </c>
      <c r="I1007" s="185" t="s">
        <v>8608</v>
      </c>
      <c r="J1007" s="185" t="s">
        <v>6692</v>
      </c>
      <c r="K1007" s="185" t="s">
        <v>6691</v>
      </c>
      <c r="L1007" s="185" t="s">
        <v>623</v>
      </c>
      <c r="M1007" s="185" t="s">
        <v>804</v>
      </c>
      <c r="N1007" s="186" t="s">
        <v>6751</v>
      </c>
      <c r="O1007" s="185" t="s">
        <v>6752</v>
      </c>
      <c r="P1007" s="187">
        <v>0</v>
      </c>
      <c r="Q1007" s="185">
        <v>93401</v>
      </c>
      <c r="R1007" s="185" t="s">
        <v>6693</v>
      </c>
      <c r="S1007" s="188">
        <v>43802</v>
      </c>
      <c r="T1007" s="185">
        <v>7714</v>
      </c>
      <c r="U1007" s="185"/>
      <c r="V1007" s="191">
        <v>13640288</v>
      </c>
      <c r="W1007" s="191">
        <v>28466688</v>
      </c>
      <c r="X1007" s="195">
        <v>44347</v>
      </c>
      <c r="Y1007" s="188" t="s">
        <v>7732</v>
      </c>
      <c r="Z1007" s="187" t="s">
        <v>7733</v>
      </c>
      <c r="AA1007" s="187" t="s">
        <v>6414</v>
      </c>
      <c r="AB1007" s="11"/>
    </row>
    <row r="1008" spans="1:28" ht="24.75" customHeight="1" x14ac:dyDescent="0.2">
      <c r="A1008" s="183" t="s">
        <v>6689</v>
      </c>
      <c r="B1008" s="184">
        <v>651883474</v>
      </c>
      <c r="C1008" s="185">
        <v>0</v>
      </c>
      <c r="D1008" s="185" t="s">
        <v>8605</v>
      </c>
      <c r="E1008" s="185" t="s">
        <v>8606</v>
      </c>
      <c r="F1008" s="185" t="s">
        <v>6690</v>
      </c>
      <c r="G1008" s="185" t="s">
        <v>8607</v>
      </c>
      <c r="H1008" s="185" t="s">
        <v>6750</v>
      </c>
      <c r="I1008" s="185" t="s">
        <v>8608</v>
      </c>
      <c r="J1008" s="185" t="s">
        <v>6692</v>
      </c>
      <c r="K1008" s="185" t="s">
        <v>6691</v>
      </c>
      <c r="L1008" s="185" t="s">
        <v>623</v>
      </c>
      <c r="M1008" s="185" t="s">
        <v>804</v>
      </c>
      <c r="N1008" s="186" t="s">
        <v>6751</v>
      </c>
      <c r="O1008" s="185" t="s">
        <v>6752</v>
      </c>
      <c r="P1008" s="187">
        <v>0</v>
      </c>
      <c r="Q1008" s="185">
        <v>93401</v>
      </c>
      <c r="R1008" s="185" t="s">
        <v>6693</v>
      </c>
      <c r="S1008" s="188">
        <v>43802</v>
      </c>
      <c r="T1008" s="185">
        <v>7714</v>
      </c>
      <c r="U1008" s="185"/>
      <c r="V1008" s="191">
        <v>0</v>
      </c>
      <c r="W1008" s="191">
        <v>14826400</v>
      </c>
      <c r="X1008" s="195">
        <v>44347</v>
      </c>
      <c r="Y1008" s="188" t="s">
        <v>7732</v>
      </c>
      <c r="Z1008" s="187" t="s">
        <v>7733</v>
      </c>
      <c r="AA1008" s="187" t="s">
        <v>7790</v>
      </c>
      <c r="AB1008" s="11"/>
    </row>
    <row r="1009" spans="1:28" ht="24.75" customHeight="1" x14ac:dyDescent="0.2">
      <c r="A1009" s="183" t="s">
        <v>6689</v>
      </c>
      <c r="B1009" s="184">
        <v>651883474</v>
      </c>
      <c r="C1009" s="185">
        <v>0</v>
      </c>
      <c r="D1009" s="185" t="s">
        <v>8605</v>
      </c>
      <c r="E1009" s="185" t="s">
        <v>8606</v>
      </c>
      <c r="F1009" s="185" t="s">
        <v>6690</v>
      </c>
      <c r="G1009" s="185" t="s">
        <v>8607</v>
      </c>
      <c r="H1009" s="185" t="s">
        <v>6750</v>
      </c>
      <c r="I1009" s="185" t="s">
        <v>8608</v>
      </c>
      <c r="J1009" s="185" t="s">
        <v>6692</v>
      </c>
      <c r="K1009" s="185" t="s">
        <v>6691</v>
      </c>
      <c r="L1009" s="185" t="s">
        <v>623</v>
      </c>
      <c r="M1009" s="185" t="s">
        <v>804</v>
      </c>
      <c r="N1009" s="186" t="s">
        <v>6751</v>
      </c>
      <c r="O1009" s="185" t="s">
        <v>6752</v>
      </c>
      <c r="P1009" s="187">
        <v>0</v>
      </c>
      <c r="Q1009" s="185">
        <v>93401</v>
      </c>
      <c r="R1009" s="185" t="s">
        <v>6693</v>
      </c>
      <c r="S1009" s="188">
        <v>43802</v>
      </c>
      <c r="T1009" s="185">
        <v>7714</v>
      </c>
      <c r="U1009" s="185"/>
      <c r="V1009" s="191">
        <v>8958111</v>
      </c>
      <c r="W1009" s="191">
        <v>21634683</v>
      </c>
      <c r="X1009" s="195">
        <v>44347</v>
      </c>
      <c r="Y1009" s="188" t="s">
        <v>7732</v>
      </c>
      <c r="Z1009" s="187" t="s">
        <v>7733</v>
      </c>
      <c r="AA1009" s="187" t="s">
        <v>7791</v>
      </c>
      <c r="AB1009" s="11"/>
    </row>
    <row r="1010" spans="1:28" ht="24.75" customHeight="1" x14ac:dyDescent="0.2">
      <c r="A1010" s="183" t="s">
        <v>6674</v>
      </c>
      <c r="B1010" s="184">
        <v>651539544</v>
      </c>
      <c r="C1010" s="185">
        <v>0</v>
      </c>
      <c r="D1010" s="185" t="s">
        <v>8614</v>
      </c>
      <c r="E1010" s="185" t="s">
        <v>8615</v>
      </c>
      <c r="F1010" s="185" t="s">
        <v>6675</v>
      </c>
      <c r="G1010" s="185" t="s">
        <v>8616</v>
      </c>
      <c r="H1010" s="185" t="s">
        <v>1755</v>
      </c>
      <c r="I1010" s="185" t="s">
        <v>8617</v>
      </c>
      <c r="J1010" s="185" t="s">
        <v>8618</v>
      </c>
      <c r="K1010" s="185" t="s">
        <v>8619</v>
      </c>
      <c r="L1010" s="185" t="s">
        <v>8620</v>
      </c>
      <c r="M1010" s="185" t="s">
        <v>457</v>
      </c>
      <c r="N1010" s="186">
        <v>582262569</v>
      </c>
      <c r="O1010" s="185" t="s">
        <v>6676</v>
      </c>
      <c r="P1010" s="187">
        <v>0</v>
      </c>
      <c r="Q1010" s="185">
        <v>93401</v>
      </c>
      <c r="R1010" s="185" t="s">
        <v>6460</v>
      </c>
      <c r="S1010" s="188">
        <v>43798</v>
      </c>
      <c r="T1010" s="185">
        <v>7726</v>
      </c>
      <c r="U1010" s="185"/>
      <c r="V1010" s="191">
        <v>5503560</v>
      </c>
      <c r="W1010" s="191">
        <v>20306238</v>
      </c>
      <c r="X1010" s="195">
        <v>44347</v>
      </c>
      <c r="Y1010" s="188" t="s">
        <v>7732</v>
      </c>
      <c r="Z1010" s="187" t="s">
        <v>7733</v>
      </c>
      <c r="AA1010" s="187" t="s">
        <v>7865</v>
      </c>
      <c r="AB1010" s="11"/>
    </row>
    <row r="1011" spans="1:28" ht="24.75" customHeight="1" x14ac:dyDescent="0.2">
      <c r="A1011" s="183" t="s">
        <v>6674</v>
      </c>
      <c r="B1011" s="184">
        <v>651539544</v>
      </c>
      <c r="C1011" s="185">
        <v>0</v>
      </c>
      <c r="D1011" s="185" t="s">
        <v>8614</v>
      </c>
      <c r="E1011" s="185" t="s">
        <v>8615</v>
      </c>
      <c r="F1011" s="185" t="s">
        <v>6675</v>
      </c>
      <c r="G1011" s="185" t="s">
        <v>8616</v>
      </c>
      <c r="H1011" s="185" t="s">
        <v>1755</v>
      </c>
      <c r="I1011" s="185" t="s">
        <v>8617</v>
      </c>
      <c r="J1011" s="185" t="s">
        <v>8618</v>
      </c>
      <c r="K1011" s="185" t="s">
        <v>8619</v>
      </c>
      <c r="L1011" s="185" t="s">
        <v>8620</v>
      </c>
      <c r="M1011" s="185" t="s">
        <v>457</v>
      </c>
      <c r="N1011" s="186">
        <v>582262569</v>
      </c>
      <c r="O1011" s="185" t="s">
        <v>6676</v>
      </c>
      <c r="P1011" s="187">
        <v>0</v>
      </c>
      <c r="Q1011" s="185">
        <v>93401</v>
      </c>
      <c r="R1011" s="185" t="s">
        <v>6460</v>
      </c>
      <c r="S1011" s="188">
        <v>43798</v>
      </c>
      <c r="T1011" s="185">
        <v>7726</v>
      </c>
      <c r="U1011" s="185"/>
      <c r="V1011" s="191">
        <v>6262671</v>
      </c>
      <c r="W1011" s="191">
        <v>27138243</v>
      </c>
      <c r="X1011" s="195">
        <v>44347</v>
      </c>
      <c r="Y1011" s="188" t="s">
        <v>7732</v>
      </c>
      <c r="Z1011" s="187" t="s">
        <v>7733</v>
      </c>
      <c r="AA1011" s="187" t="s">
        <v>7761</v>
      </c>
      <c r="AB1011" s="11"/>
    </row>
    <row r="1012" spans="1:28" ht="24.75" customHeight="1" x14ac:dyDescent="0.2">
      <c r="A1012" s="183" t="s">
        <v>6674</v>
      </c>
      <c r="B1012" s="184">
        <v>651539544</v>
      </c>
      <c r="C1012" s="185">
        <v>0</v>
      </c>
      <c r="D1012" s="185" t="s">
        <v>8614</v>
      </c>
      <c r="E1012" s="185" t="s">
        <v>8615</v>
      </c>
      <c r="F1012" s="185" t="s">
        <v>6675</v>
      </c>
      <c r="G1012" s="185" t="s">
        <v>8616</v>
      </c>
      <c r="H1012" s="185" t="s">
        <v>1755</v>
      </c>
      <c r="I1012" s="185" t="s">
        <v>8617</v>
      </c>
      <c r="J1012" s="185" t="s">
        <v>8618</v>
      </c>
      <c r="K1012" s="185" t="s">
        <v>8619</v>
      </c>
      <c r="L1012" s="185" t="s">
        <v>8620</v>
      </c>
      <c r="M1012" s="185" t="s">
        <v>457</v>
      </c>
      <c r="N1012" s="186">
        <v>582262569</v>
      </c>
      <c r="O1012" s="185" t="s">
        <v>6676</v>
      </c>
      <c r="P1012" s="187">
        <v>0</v>
      </c>
      <c r="Q1012" s="185">
        <v>93401</v>
      </c>
      <c r="R1012" s="185" t="s">
        <v>6460</v>
      </c>
      <c r="S1012" s="188">
        <v>43798</v>
      </c>
      <c r="T1012" s="185">
        <v>7726</v>
      </c>
      <c r="U1012" s="185"/>
      <c r="V1012" s="191">
        <v>0</v>
      </c>
      <c r="W1012" s="191">
        <v>10817341</v>
      </c>
      <c r="X1012" s="195">
        <v>44347</v>
      </c>
      <c r="Y1012" s="188" t="s">
        <v>7732</v>
      </c>
      <c r="Z1012" s="187" t="s">
        <v>7733</v>
      </c>
      <c r="AA1012" s="187" t="s">
        <v>7762</v>
      </c>
      <c r="AB1012" s="11"/>
    </row>
    <row r="1013" spans="1:28" ht="24.75" customHeight="1" x14ac:dyDescent="0.2">
      <c r="A1013" s="183" t="s">
        <v>6674</v>
      </c>
      <c r="B1013" s="184">
        <v>651539544</v>
      </c>
      <c r="C1013" s="185">
        <v>0</v>
      </c>
      <c r="D1013" s="185" t="s">
        <v>8614</v>
      </c>
      <c r="E1013" s="185" t="s">
        <v>8615</v>
      </c>
      <c r="F1013" s="185" t="s">
        <v>6675</v>
      </c>
      <c r="G1013" s="185" t="s">
        <v>8616</v>
      </c>
      <c r="H1013" s="185" t="s">
        <v>1755</v>
      </c>
      <c r="I1013" s="185" t="s">
        <v>8617</v>
      </c>
      <c r="J1013" s="185" t="s">
        <v>8618</v>
      </c>
      <c r="K1013" s="185" t="s">
        <v>8619</v>
      </c>
      <c r="L1013" s="185" t="s">
        <v>8620</v>
      </c>
      <c r="M1013" s="185" t="s">
        <v>457</v>
      </c>
      <c r="N1013" s="186">
        <v>582262569</v>
      </c>
      <c r="O1013" s="185" t="s">
        <v>6676</v>
      </c>
      <c r="P1013" s="187">
        <v>0</v>
      </c>
      <c r="Q1013" s="185">
        <v>93401</v>
      </c>
      <c r="R1013" s="185" t="s">
        <v>6460</v>
      </c>
      <c r="S1013" s="188">
        <v>43798</v>
      </c>
      <c r="T1013" s="185">
        <v>7726</v>
      </c>
      <c r="U1013" s="185"/>
      <c r="V1013" s="191">
        <v>8789090</v>
      </c>
      <c r="W1013" s="191">
        <v>8789090</v>
      </c>
      <c r="X1013" s="195">
        <v>44347</v>
      </c>
      <c r="Y1013" s="188" t="s">
        <v>7732</v>
      </c>
      <c r="Z1013" s="187" t="s">
        <v>7733</v>
      </c>
      <c r="AA1013" s="187" t="s">
        <v>7890</v>
      </c>
      <c r="AB1013" s="11"/>
    </row>
    <row r="1014" spans="1:28" ht="24.75" customHeight="1" x14ac:dyDescent="0.2">
      <c r="A1014" s="183" t="s">
        <v>6674</v>
      </c>
      <c r="B1014" s="184">
        <v>651539544</v>
      </c>
      <c r="C1014" s="185">
        <v>0</v>
      </c>
      <c r="D1014" s="185" t="s">
        <v>8614</v>
      </c>
      <c r="E1014" s="185" t="s">
        <v>8615</v>
      </c>
      <c r="F1014" s="185" t="s">
        <v>6675</v>
      </c>
      <c r="G1014" s="185" t="s">
        <v>8616</v>
      </c>
      <c r="H1014" s="185" t="s">
        <v>1755</v>
      </c>
      <c r="I1014" s="185" t="s">
        <v>8617</v>
      </c>
      <c r="J1014" s="185" t="s">
        <v>8618</v>
      </c>
      <c r="K1014" s="185" t="s">
        <v>8619</v>
      </c>
      <c r="L1014" s="185" t="s">
        <v>8620</v>
      </c>
      <c r="M1014" s="185" t="s">
        <v>457</v>
      </c>
      <c r="N1014" s="186">
        <v>582262569</v>
      </c>
      <c r="O1014" s="185" t="s">
        <v>6676</v>
      </c>
      <c r="P1014" s="187">
        <v>0</v>
      </c>
      <c r="Q1014" s="185">
        <v>93401</v>
      </c>
      <c r="R1014" s="185" t="s">
        <v>6460</v>
      </c>
      <c r="S1014" s="188">
        <v>43798</v>
      </c>
      <c r="T1014" s="185">
        <v>7726</v>
      </c>
      <c r="U1014" s="185"/>
      <c r="V1014" s="191">
        <v>25184124</v>
      </c>
      <c r="W1014" s="191">
        <v>25184124</v>
      </c>
      <c r="X1014" s="195">
        <v>44347</v>
      </c>
      <c r="Y1014" s="188" t="s">
        <v>7732</v>
      </c>
      <c r="Z1014" s="187" t="s">
        <v>7733</v>
      </c>
      <c r="AA1014" s="187" t="s">
        <v>7807</v>
      </c>
      <c r="AB1014" s="11"/>
    </row>
    <row r="1015" spans="1:28" ht="24.75" customHeight="1" x14ac:dyDescent="0.2">
      <c r="A1015" s="183" t="s">
        <v>6674</v>
      </c>
      <c r="B1015" s="184">
        <v>651539544</v>
      </c>
      <c r="C1015" s="185">
        <v>0</v>
      </c>
      <c r="D1015" s="185" t="s">
        <v>8614</v>
      </c>
      <c r="E1015" s="185" t="s">
        <v>8615</v>
      </c>
      <c r="F1015" s="185" t="s">
        <v>6675</v>
      </c>
      <c r="G1015" s="185" t="s">
        <v>8616</v>
      </c>
      <c r="H1015" s="185" t="s">
        <v>1755</v>
      </c>
      <c r="I1015" s="185" t="s">
        <v>8617</v>
      </c>
      <c r="J1015" s="185" t="s">
        <v>8618</v>
      </c>
      <c r="K1015" s="185" t="s">
        <v>8619</v>
      </c>
      <c r="L1015" s="185" t="s">
        <v>8620</v>
      </c>
      <c r="M1015" s="185" t="s">
        <v>457</v>
      </c>
      <c r="N1015" s="186">
        <v>582262569</v>
      </c>
      <c r="O1015" s="185" t="s">
        <v>6676</v>
      </c>
      <c r="P1015" s="187">
        <v>0</v>
      </c>
      <c r="Q1015" s="185">
        <v>93401</v>
      </c>
      <c r="R1015" s="185" t="s">
        <v>6460</v>
      </c>
      <c r="S1015" s="188">
        <v>43798</v>
      </c>
      <c r="T1015" s="185">
        <v>7726</v>
      </c>
      <c r="U1015" s="185"/>
      <c r="V1015" s="191">
        <v>16320901</v>
      </c>
      <c r="W1015" s="191">
        <v>33211137</v>
      </c>
      <c r="X1015" s="195">
        <v>44347</v>
      </c>
      <c r="Y1015" s="188" t="s">
        <v>7732</v>
      </c>
      <c r="Z1015" s="187" t="s">
        <v>7733</v>
      </c>
      <c r="AA1015" s="187" t="s">
        <v>184</v>
      </c>
      <c r="AB1015" s="11"/>
    </row>
    <row r="1016" spans="1:28" ht="24.75" customHeight="1" x14ac:dyDescent="0.2">
      <c r="A1016" s="183" t="s">
        <v>6674</v>
      </c>
      <c r="B1016" s="184">
        <v>651539544</v>
      </c>
      <c r="C1016" s="185">
        <v>0</v>
      </c>
      <c r="D1016" s="185" t="s">
        <v>8614</v>
      </c>
      <c r="E1016" s="185" t="s">
        <v>8615</v>
      </c>
      <c r="F1016" s="185" t="s">
        <v>6675</v>
      </c>
      <c r="G1016" s="185" t="s">
        <v>8616</v>
      </c>
      <c r="H1016" s="185" t="s">
        <v>1755</v>
      </c>
      <c r="I1016" s="185" t="s">
        <v>8617</v>
      </c>
      <c r="J1016" s="185" t="s">
        <v>8618</v>
      </c>
      <c r="K1016" s="185" t="s">
        <v>8619</v>
      </c>
      <c r="L1016" s="185" t="s">
        <v>8620</v>
      </c>
      <c r="M1016" s="185" t="s">
        <v>457</v>
      </c>
      <c r="N1016" s="186">
        <v>582262569</v>
      </c>
      <c r="O1016" s="185" t="s">
        <v>6676</v>
      </c>
      <c r="P1016" s="187">
        <v>0</v>
      </c>
      <c r="Q1016" s="185">
        <v>93401</v>
      </c>
      <c r="R1016" s="185" t="s">
        <v>6460</v>
      </c>
      <c r="S1016" s="188">
        <v>43798</v>
      </c>
      <c r="T1016" s="185">
        <v>7726</v>
      </c>
      <c r="U1016" s="185"/>
      <c r="V1016" s="191">
        <v>6227088</v>
      </c>
      <c r="W1016" s="191">
        <v>14233344</v>
      </c>
      <c r="X1016" s="195">
        <v>44347</v>
      </c>
      <c r="Y1016" s="188" t="s">
        <v>7732</v>
      </c>
      <c r="Z1016" s="187" t="s">
        <v>7733</v>
      </c>
      <c r="AA1016" s="187" t="s">
        <v>7821</v>
      </c>
      <c r="AB1016" s="11"/>
    </row>
    <row r="1017" spans="1:28" ht="24.75" customHeight="1" x14ac:dyDescent="0.2">
      <c r="A1017" s="183" t="s">
        <v>6674</v>
      </c>
      <c r="B1017" s="184">
        <v>651539544</v>
      </c>
      <c r="C1017" s="185">
        <v>0</v>
      </c>
      <c r="D1017" s="185" t="s">
        <v>8614</v>
      </c>
      <c r="E1017" s="185" t="s">
        <v>8615</v>
      </c>
      <c r="F1017" s="185" t="s">
        <v>6675</v>
      </c>
      <c r="G1017" s="185" t="s">
        <v>8616</v>
      </c>
      <c r="H1017" s="185" t="s">
        <v>1755</v>
      </c>
      <c r="I1017" s="185" t="s">
        <v>8617</v>
      </c>
      <c r="J1017" s="185" t="s">
        <v>8618</v>
      </c>
      <c r="K1017" s="185" t="s">
        <v>8619</v>
      </c>
      <c r="L1017" s="185" t="s">
        <v>8620</v>
      </c>
      <c r="M1017" s="185" t="s">
        <v>457</v>
      </c>
      <c r="N1017" s="186">
        <v>582262569</v>
      </c>
      <c r="O1017" s="185" t="s">
        <v>6676</v>
      </c>
      <c r="P1017" s="187">
        <v>0</v>
      </c>
      <c r="Q1017" s="185">
        <v>93401</v>
      </c>
      <c r="R1017" s="185" t="s">
        <v>6460</v>
      </c>
      <c r="S1017" s="188">
        <v>43798</v>
      </c>
      <c r="T1017" s="185">
        <v>7726</v>
      </c>
      <c r="U1017" s="185"/>
      <c r="V1017" s="191">
        <v>15887970</v>
      </c>
      <c r="W1017" s="191">
        <v>15887970</v>
      </c>
      <c r="X1017" s="195">
        <v>44347</v>
      </c>
      <c r="Y1017" s="188" t="s">
        <v>7732</v>
      </c>
      <c r="Z1017" s="187" t="s">
        <v>7733</v>
      </c>
      <c r="AA1017" s="187" t="s">
        <v>7759</v>
      </c>
      <c r="AB1017" s="11"/>
    </row>
    <row r="1018" spans="1:28" ht="24.75" customHeight="1" x14ac:dyDescent="0.2">
      <c r="A1018" s="183" t="s">
        <v>6708</v>
      </c>
      <c r="B1018" s="184">
        <v>651902215</v>
      </c>
      <c r="C1018" s="185">
        <v>0</v>
      </c>
      <c r="D1018" s="185" t="s">
        <v>8680</v>
      </c>
      <c r="E1018" s="185" t="s">
        <v>8681</v>
      </c>
      <c r="F1018" s="185" t="s">
        <v>6709</v>
      </c>
      <c r="G1018" s="185" t="s">
        <v>8083</v>
      </c>
      <c r="H1018" s="185" t="s">
        <v>1392</v>
      </c>
      <c r="I1018" s="185" t="s">
        <v>8084</v>
      </c>
      <c r="J1018" s="185" t="s">
        <v>6710</v>
      </c>
      <c r="K1018" s="185" t="s">
        <v>6713</v>
      </c>
      <c r="L1018" s="185" t="s">
        <v>6107</v>
      </c>
      <c r="M1018" s="185" t="s">
        <v>3028</v>
      </c>
      <c r="N1018" s="186" t="s">
        <v>6712</v>
      </c>
      <c r="O1018" s="185" t="s">
        <v>6711</v>
      </c>
      <c r="P1018" s="187">
        <v>0</v>
      </c>
      <c r="Q1018" s="185">
        <v>93401</v>
      </c>
      <c r="R1018" s="185" t="s">
        <v>8514</v>
      </c>
      <c r="S1018" s="188">
        <v>43858</v>
      </c>
      <c r="T1018" s="185">
        <v>7727</v>
      </c>
      <c r="U1018" s="185"/>
      <c r="V1018" s="191">
        <v>9296153</v>
      </c>
      <c r="W1018" s="191">
        <v>18592306</v>
      </c>
      <c r="X1018" s="195">
        <v>44347</v>
      </c>
      <c r="Y1018" s="188" t="s">
        <v>7732</v>
      </c>
      <c r="Z1018" s="187" t="s">
        <v>7733</v>
      </c>
      <c r="AA1018" s="187" t="s">
        <v>7754</v>
      </c>
      <c r="AB1018" s="11"/>
    </row>
    <row r="1019" spans="1:28" ht="24.75" customHeight="1" x14ac:dyDescent="0.2">
      <c r="A1019" s="183" t="s">
        <v>6708</v>
      </c>
      <c r="B1019" s="184">
        <v>651902215</v>
      </c>
      <c r="C1019" s="185">
        <v>0</v>
      </c>
      <c r="D1019" s="185" t="s">
        <v>8680</v>
      </c>
      <c r="E1019" s="185" t="s">
        <v>8681</v>
      </c>
      <c r="F1019" s="185" t="s">
        <v>6709</v>
      </c>
      <c r="G1019" s="185" t="s">
        <v>8083</v>
      </c>
      <c r="H1019" s="185" t="s">
        <v>1392</v>
      </c>
      <c r="I1019" s="185" t="s">
        <v>8084</v>
      </c>
      <c r="J1019" s="185" t="s">
        <v>6710</v>
      </c>
      <c r="K1019" s="185" t="s">
        <v>6713</v>
      </c>
      <c r="L1019" s="185" t="s">
        <v>6107</v>
      </c>
      <c r="M1019" s="185" t="s">
        <v>3028</v>
      </c>
      <c r="N1019" s="186" t="s">
        <v>6712</v>
      </c>
      <c r="O1019" s="185" t="s">
        <v>6711</v>
      </c>
      <c r="P1019" s="187">
        <v>0</v>
      </c>
      <c r="Q1019" s="185">
        <v>93401</v>
      </c>
      <c r="R1019" s="185" t="s">
        <v>8514</v>
      </c>
      <c r="S1019" s="188">
        <v>43858</v>
      </c>
      <c r="T1019" s="185">
        <v>7727</v>
      </c>
      <c r="U1019" s="185"/>
      <c r="V1019" s="191">
        <v>16902096</v>
      </c>
      <c r="W1019" s="191">
        <v>33804192</v>
      </c>
      <c r="X1019" s="195">
        <v>44347</v>
      </c>
      <c r="Y1019" s="188" t="s">
        <v>7732</v>
      </c>
      <c r="Z1019" s="187" t="s">
        <v>7733</v>
      </c>
      <c r="AA1019" s="187" t="s">
        <v>7764</v>
      </c>
      <c r="AB1019" s="11"/>
    </row>
    <row r="1020" spans="1:28" ht="24.75" customHeight="1" x14ac:dyDescent="0.2">
      <c r="A1020" s="183" t="s">
        <v>6708</v>
      </c>
      <c r="B1020" s="184">
        <v>651902215</v>
      </c>
      <c r="C1020" s="185">
        <v>0</v>
      </c>
      <c r="D1020" s="185" t="s">
        <v>8680</v>
      </c>
      <c r="E1020" s="185" t="s">
        <v>8681</v>
      </c>
      <c r="F1020" s="185" t="s">
        <v>6709</v>
      </c>
      <c r="G1020" s="185" t="s">
        <v>8083</v>
      </c>
      <c r="H1020" s="185" t="s">
        <v>1392</v>
      </c>
      <c r="I1020" s="185" t="s">
        <v>8084</v>
      </c>
      <c r="J1020" s="185" t="s">
        <v>6710</v>
      </c>
      <c r="K1020" s="185" t="s">
        <v>6713</v>
      </c>
      <c r="L1020" s="185" t="s">
        <v>6107</v>
      </c>
      <c r="M1020" s="185" t="s">
        <v>3028</v>
      </c>
      <c r="N1020" s="186" t="s">
        <v>6712</v>
      </c>
      <c r="O1020" s="185" t="s">
        <v>6711</v>
      </c>
      <c r="P1020" s="187">
        <v>0</v>
      </c>
      <c r="Q1020" s="185">
        <v>93401</v>
      </c>
      <c r="R1020" s="185" t="s">
        <v>8514</v>
      </c>
      <c r="S1020" s="188">
        <v>43858</v>
      </c>
      <c r="T1020" s="185">
        <v>7727</v>
      </c>
      <c r="U1020" s="185"/>
      <c r="V1020" s="191">
        <v>14873844</v>
      </c>
      <c r="W1020" s="191">
        <v>32621045</v>
      </c>
      <c r="X1020" s="195">
        <v>44347</v>
      </c>
      <c r="Y1020" s="188" t="s">
        <v>7732</v>
      </c>
      <c r="Z1020" s="187" t="s">
        <v>7733</v>
      </c>
      <c r="AA1020" s="187" t="s">
        <v>159</v>
      </c>
      <c r="AB1020" s="11"/>
    </row>
    <row r="1021" spans="1:28" ht="24.75" customHeight="1" x14ac:dyDescent="0.2">
      <c r="A1021" s="183" t="s">
        <v>6708</v>
      </c>
      <c r="B1021" s="184">
        <v>651902215</v>
      </c>
      <c r="C1021" s="185">
        <v>0</v>
      </c>
      <c r="D1021" s="185" t="s">
        <v>8680</v>
      </c>
      <c r="E1021" s="185" t="s">
        <v>8681</v>
      </c>
      <c r="F1021" s="185" t="s">
        <v>6709</v>
      </c>
      <c r="G1021" s="185" t="s">
        <v>8083</v>
      </c>
      <c r="H1021" s="185" t="s">
        <v>1392</v>
      </c>
      <c r="I1021" s="185" t="s">
        <v>8084</v>
      </c>
      <c r="J1021" s="185" t="s">
        <v>6710</v>
      </c>
      <c r="K1021" s="185" t="s">
        <v>6713</v>
      </c>
      <c r="L1021" s="185" t="s">
        <v>6107</v>
      </c>
      <c r="M1021" s="185" t="s">
        <v>3028</v>
      </c>
      <c r="N1021" s="186" t="s">
        <v>6712</v>
      </c>
      <c r="O1021" s="185" t="s">
        <v>6711</v>
      </c>
      <c r="P1021" s="187">
        <v>0</v>
      </c>
      <c r="Q1021" s="185">
        <v>93401</v>
      </c>
      <c r="R1021" s="185" t="s">
        <v>8514</v>
      </c>
      <c r="S1021" s="188">
        <v>43858</v>
      </c>
      <c r="T1021" s="185">
        <v>7727</v>
      </c>
      <c r="U1021" s="185"/>
      <c r="V1021" s="191">
        <v>9340632</v>
      </c>
      <c r="W1021" s="191">
        <v>19719112</v>
      </c>
      <c r="X1021" s="195">
        <v>44347</v>
      </c>
      <c r="Y1021" s="188" t="s">
        <v>7732</v>
      </c>
      <c r="Z1021" s="187" t="s">
        <v>7733</v>
      </c>
      <c r="AA1021" s="187" t="s">
        <v>7823</v>
      </c>
      <c r="AB1021" s="11"/>
    </row>
    <row r="1022" spans="1:28" ht="24.75" customHeight="1" x14ac:dyDescent="0.2">
      <c r="A1022" s="183" t="s">
        <v>6708</v>
      </c>
      <c r="B1022" s="184">
        <v>651902215</v>
      </c>
      <c r="C1022" s="185">
        <v>0</v>
      </c>
      <c r="D1022" s="185" t="s">
        <v>8680</v>
      </c>
      <c r="E1022" s="185" t="s">
        <v>8681</v>
      </c>
      <c r="F1022" s="185" t="s">
        <v>6709</v>
      </c>
      <c r="G1022" s="185" t="s">
        <v>8083</v>
      </c>
      <c r="H1022" s="185" t="s">
        <v>1392</v>
      </c>
      <c r="I1022" s="185" t="s">
        <v>8084</v>
      </c>
      <c r="J1022" s="185" t="s">
        <v>6710</v>
      </c>
      <c r="K1022" s="185" t="s">
        <v>6713</v>
      </c>
      <c r="L1022" s="185" t="s">
        <v>6107</v>
      </c>
      <c r="M1022" s="185" t="s">
        <v>3028</v>
      </c>
      <c r="N1022" s="186" t="s">
        <v>6712</v>
      </c>
      <c r="O1022" s="185" t="s">
        <v>6711</v>
      </c>
      <c r="P1022" s="187">
        <v>0</v>
      </c>
      <c r="Q1022" s="185">
        <v>93401</v>
      </c>
      <c r="R1022" s="185" t="s">
        <v>8514</v>
      </c>
      <c r="S1022" s="188">
        <v>43858</v>
      </c>
      <c r="T1022" s="185">
        <v>7727</v>
      </c>
      <c r="U1022" s="185"/>
      <c r="V1022" s="191">
        <v>13521677</v>
      </c>
      <c r="W1022" s="191">
        <v>28564542</v>
      </c>
      <c r="X1022" s="195">
        <v>44347</v>
      </c>
      <c r="Y1022" s="188" t="s">
        <v>7732</v>
      </c>
      <c r="Z1022" s="187" t="s">
        <v>7733</v>
      </c>
      <c r="AA1022" s="187" t="s">
        <v>7746</v>
      </c>
      <c r="AB1022" s="11"/>
    </row>
    <row r="1023" spans="1:28" ht="24.75" customHeight="1" x14ac:dyDescent="0.2">
      <c r="A1023" s="183" t="s">
        <v>6708</v>
      </c>
      <c r="B1023" s="184">
        <v>651902215</v>
      </c>
      <c r="C1023" s="185">
        <v>0</v>
      </c>
      <c r="D1023" s="185" t="s">
        <v>8680</v>
      </c>
      <c r="E1023" s="185" t="s">
        <v>8681</v>
      </c>
      <c r="F1023" s="185" t="s">
        <v>6709</v>
      </c>
      <c r="G1023" s="185" t="s">
        <v>8083</v>
      </c>
      <c r="H1023" s="185" t="s">
        <v>1392</v>
      </c>
      <c r="I1023" s="185" t="s">
        <v>8084</v>
      </c>
      <c r="J1023" s="185" t="s">
        <v>6710</v>
      </c>
      <c r="K1023" s="185" t="s">
        <v>6713</v>
      </c>
      <c r="L1023" s="185" t="s">
        <v>6107</v>
      </c>
      <c r="M1023" s="185" t="s">
        <v>3028</v>
      </c>
      <c r="N1023" s="186" t="s">
        <v>6712</v>
      </c>
      <c r="O1023" s="185" t="s">
        <v>6711</v>
      </c>
      <c r="P1023" s="187">
        <v>0</v>
      </c>
      <c r="Q1023" s="185">
        <v>93401</v>
      </c>
      <c r="R1023" s="185" t="s">
        <v>8514</v>
      </c>
      <c r="S1023" s="188">
        <v>43858</v>
      </c>
      <c r="T1023" s="185">
        <v>7727</v>
      </c>
      <c r="U1023" s="185"/>
      <c r="V1023" s="191">
        <v>11831467</v>
      </c>
      <c r="W1023" s="191">
        <v>23662934</v>
      </c>
      <c r="X1023" s="195">
        <v>44347</v>
      </c>
      <c r="Y1023" s="188" t="s">
        <v>7732</v>
      </c>
      <c r="Z1023" s="187" t="s">
        <v>7733</v>
      </c>
      <c r="AA1023" s="187" t="s">
        <v>7734</v>
      </c>
      <c r="AB1023" s="11"/>
    </row>
    <row r="1024" spans="1:28" ht="24.75" customHeight="1" x14ac:dyDescent="0.2">
      <c r="A1024" s="183" t="s">
        <v>6708</v>
      </c>
      <c r="B1024" s="184">
        <v>651902215</v>
      </c>
      <c r="C1024" s="185">
        <v>0</v>
      </c>
      <c r="D1024" s="185" t="s">
        <v>8680</v>
      </c>
      <c r="E1024" s="185" t="s">
        <v>8681</v>
      </c>
      <c r="F1024" s="185" t="s">
        <v>6709</v>
      </c>
      <c r="G1024" s="185" t="s">
        <v>8083</v>
      </c>
      <c r="H1024" s="185" t="s">
        <v>1392</v>
      </c>
      <c r="I1024" s="185" t="s">
        <v>8084</v>
      </c>
      <c r="J1024" s="185" t="s">
        <v>6710</v>
      </c>
      <c r="K1024" s="185" t="s">
        <v>6713</v>
      </c>
      <c r="L1024" s="185" t="s">
        <v>6107</v>
      </c>
      <c r="M1024" s="185" t="s">
        <v>3028</v>
      </c>
      <c r="N1024" s="186" t="s">
        <v>6712</v>
      </c>
      <c r="O1024" s="185" t="s">
        <v>6711</v>
      </c>
      <c r="P1024" s="187">
        <v>0</v>
      </c>
      <c r="Q1024" s="185">
        <v>93401</v>
      </c>
      <c r="R1024" s="185" t="s">
        <v>8514</v>
      </c>
      <c r="S1024" s="188">
        <v>43858</v>
      </c>
      <c r="T1024" s="185">
        <v>7727</v>
      </c>
      <c r="U1024" s="185"/>
      <c r="V1024" s="191">
        <v>2873356</v>
      </c>
      <c r="W1024" s="191">
        <v>12676572</v>
      </c>
      <c r="X1024" s="195">
        <v>44347</v>
      </c>
      <c r="Y1024" s="188" t="s">
        <v>7732</v>
      </c>
      <c r="Z1024" s="187" t="s">
        <v>7733</v>
      </c>
      <c r="AA1024" s="187" t="s">
        <v>7781</v>
      </c>
      <c r="AB1024" s="11"/>
    </row>
    <row r="1025" spans="1:28" ht="24.75" customHeight="1" x14ac:dyDescent="0.2">
      <c r="A1025" s="183" t="s">
        <v>6708</v>
      </c>
      <c r="B1025" s="184">
        <v>651902215</v>
      </c>
      <c r="C1025" s="185">
        <v>0</v>
      </c>
      <c r="D1025" s="185" t="s">
        <v>8680</v>
      </c>
      <c r="E1025" s="185" t="s">
        <v>8681</v>
      </c>
      <c r="F1025" s="185" t="s">
        <v>6709</v>
      </c>
      <c r="G1025" s="185" t="s">
        <v>8083</v>
      </c>
      <c r="H1025" s="185" t="s">
        <v>1392</v>
      </c>
      <c r="I1025" s="185" t="s">
        <v>8084</v>
      </c>
      <c r="J1025" s="185" t="s">
        <v>6710</v>
      </c>
      <c r="K1025" s="185" t="s">
        <v>6713</v>
      </c>
      <c r="L1025" s="185" t="s">
        <v>6107</v>
      </c>
      <c r="M1025" s="185" t="s">
        <v>3028</v>
      </c>
      <c r="N1025" s="186" t="s">
        <v>6712</v>
      </c>
      <c r="O1025" s="185" t="s">
        <v>6711</v>
      </c>
      <c r="P1025" s="187">
        <v>0</v>
      </c>
      <c r="Q1025" s="185">
        <v>93401</v>
      </c>
      <c r="R1025" s="185" t="s">
        <v>8514</v>
      </c>
      <c r="S1025" s="188">
        <v>43858</v>
      </c>
      <c r="T1025" s="185">
        <v>7727</v>
      </c>
      <c r="U1025" s="185"/>
      <c r="V1025" s="191">
        <v>13788552</v>
      </c>
      <c r="W1025" s="191">
        <v>32766344</v>
      </c>
      <c r="X1025" s="195">
        <v>44347</v>
      </c>
      <c r="Y1025" s="188" t="s">
        <v>7732</v>
      </c>
      <c r="Z1025" s="187" t="s">
        <v>7733</v>
      </c>
      <c r="AA1025" s="187" t="s">
        <v>7751</v>
      </c>
      <c r="AB1025" s="11"/>
    </row>
    <row r="1026" spans="1:28" ht="24.75" customHeight="1" x14ac:dyDescent="0.2">
      <c r="A1026" s="183" t="s">
        <v>6708</v>
      </c>
      <c r="B1026" s="184">
        <v>651902215</v>
      </c>
      <c r="C1026" s="185">
        <v>0</v>
      </c>
      <c r="D1026" s="185" t="s">
        <v>8680</v>
      </c>
      <c r="E1026" s="185" t="s">
        <v>8681</v>
      </c>
      <c r="F1026" s="185" t="s">
        <v>6709</v>
      </c>
      <c r="G1026" s="185" t="s">
        <v>8083</v>
      </c>
      <c r="H1026" s="185" t="s">
        <v>1392</v>
      </c>
      <c r="I1026" s="185" t="s">
        <v>8084</v>
      </c>
      <c r="J1026" s="185" t="s">
        <v>6710</v>
      </c>
      <c r="K1026" s="185" t="s">
        <v>6713</v>
      </c>
      <c r="L1026" s="185" t="s">
        <v>6107</v>
      </c>
      <c r="M1026" s="185" t="s">
        <v>3028</v>
      </c>
      <c r="N1026" s="186" t="s">
        <v>6712</v>
      </c>
      <c r="O1026" s="185" t="s">
        <v>6711</v>
      </c>
      <c r="P1026" s="187">
        <v>0</v>
      </c>
      <c r="Q1026" s="185">
        <v>93401</v>
      </c>
      <c r="R1026" s="185" t="s">
        <v>8514</v>
      </c>
      <c r="S1026" s="188">
        <v>43858</v>
      </c>
      <c r="T1026" s="185">
        <v>7727</v>
      </c>
      <c r="U1026" s="185"/>
      <c r="V1026" s="191">
        <v>10479300</v>
      </c>
      <c r="W1026" s="191">
        <v>22479788</v>
      </c>
      <c r="X1026" s="195">
        <v>44347</v>
      </c>
      <c r="Y1026" s="188" t="s">
        <v>7732</v>
      </c>
      <c r="Z1026" s="187" t="s">
        <v>7733</v>
      </c>
      <c r="AA1026" s="187" t="s">
        <v>7818</v>
      </c>
      <c r="AB1026" s="11"/>
    </row>
    <row r="1027" spans="1:28" ht="24.75" customHeight="1" x14ac:dyDescent="0.2">
      <c r="A1027" s="183" t="s">
        <v>6708</v>
      </c>
      <c r="B1027" s="184">
        <v>651902215</v>
      </c>
      <c r="C1027" s="185">
        <v>0</v>
      </c>
      <c r="D1027" s="185" t="s">
        <v>8680</v>
      </c>
      <c r="E1027" s="185" t="s">
        <v>8681</v>
      </c>
      <c r="F1027" s="185" t="s">
        <v>6709</v>
      </c>
      <c r="G1027" s="185" t="s">
        <v>8083</v>
      </c>
      <c r="H1027" s="185" t="s">
        <v>1392</v>
      </c>
      <c r="I1027" s="185" t="s">
        <v>8084</v>
      </c>
      <c r="J1027" s="185" t="s">
        <v>6710</v>
      </c>
      <c r="K1027" s="185" t="s">
        <v>6713</v>
      </c>
      <c r="L1027" s="185" t="s">
        <v>6107</v>
      </c>
      <c r="M1027" s="185" t="s">
        <v>3028</v>
      </c>
      <c r="N1027" s="186" t="s">
        <v>6712</v>
      </c>
      <c r="O1027" s="185" t="s">
        <v>6711</v>
      </c>
      <c r="P1027" s="187">
        <v>0</v>
      </c>
      <c r="Q1027" s="185">
        <v>93401</v>
      </c>
      <c r="R1027" s="185" t="s">
        <v>8514</v>
      </c>
      <c r="S1027" s="188">
        <v>43858</v>
      </c>
      <c r="T1027" s="185">
        <v>7727</v>
      </c>
      <c r="U1027" s="185"/>
      <c r="V1027" s="191">
        <v>8958111</v>
      </c>
      <c r="W1027" s="191">
        <v>24169997</v>
      </c>
      <c r="X1027" s="195">
        <v>44347</v>
      </c>
      <c r="Y1027" s="188" t="s">
        <v>7732</v>
      </c>
      <c r="Z1027" s="187" t="s">
        <v>7733</v>
      </c>
      <c r="AA1027" s="187" t="s">
        <v>195</v>
      </c>
      <c r="AB1027" s="11"/>
    </row>
    <row r="1028" spans="1:28" ht="24.75" customHeight="1" x14ac:dyDescent="0.2">
      <c r="A1028" s="183" t="s">
        <v>6708</v>
      </c>
      <c r="B1028" s="184">
        <v>651902215</v>
      </c>
      <c r="C1028" s="185">
        <v>0</v>
      </c>
      <c r="D1028" s="185" t="s">
        <v>8680</v>
      </c>
      <c r="E1028" s="185" t="s">
        <v>8681</v>
      </c>
      <c r="F1028" s="185" t="s">
        <v>6709</v>
      </c>
      <c r="G1028" s="185" t="s">
        <v>8083</v>
      </c>
      <c r="H1028" s="185" t="s">
        <v>1392</v>
      </c>
      <c r="I1028" s="185" t="s">
        <v>8084</v>
      </c>
      <c r="J1028" s="185" t="s">
        <v>6710</v>
      </c>
      <c r="K1028" s="185" t="s">
        <v>6713</v>
      </c>
      <c r="L1028" s="185" t="s">
        <v>6107</v>
      </c>
      <c r="M1028" s="185" t="s">
        <v>3028</v>
      </c>
      <c r="N1028" s="186" t="s">
        <v>6712</v>
      </c>
      <c r="O1028" s="185" t="s">
        <v>6711</v>
      </c>
      <c r="P1028" s="187">
        <v>0</v>
      </c>
      <c r="Q1028" s="185">
        <v>93401</v>
      </c>
      <c r="R1028" s="185" t="s">
        <v>8514</v>
      </c>
      <c r="S1028" s="188">
        <v>43858</v>
      </c>
      <c r="T1028" s="185">
        <v>7727</v>
      </c>
      <c r="U1028" s="185"/>
      <c r="V1028" s="191">
        <v>11119800</v>
      </c>
      <c r="W1028" s="191">
        <v>22239600</v>
      </c>
      <c r="X1028" s="195">
        <v>44347</v>
      </c>
      <c r="Y1028" s="188" t="s">
        <v>7732</v>
      </c>
      <c r="Z1028" s="187" t="s">
        <v>7733</v>
      </c>
      <c r="AA1028" s="187" t="s">
        <v>7741</v>
      </c>
      <c r="AB1028" s="11"/>
    </row>
    <row r="1029" spans="1:28" ht="24.75" customHeight="1" x14ac:dyDescent="0.2">
      <c r="A1029" s="183" t="s">
        <v>6708</v>
      </c>
      <c r="B1029" s="184">
        <v>651902215</v>
      </c>
      <c r="C1029" s="185">
        <v>0</v>
      </c>
      <c r="D1029" s="185" t="s">
        <v>8680</v>
      </c>
      <c r="E1029" s="185" t="s">
        <v>8681</v>
      </c>
      <c r="F1029" s="185" t="s">
        <v>6709</v>
      </c>
      <c r="G1029" s="185" t="s">
        <v>8083</v>
      </c>
      <c r="H1029" s="185" t="s">
        <v>1392</v>
      </c>
      <c r="I1029" s="185" t="s">
        <v>8084</v>
      </c>
      <c r="J1029" s="185" t="s">
        <v>6710</v>
      </c>
      <c r="K1029" s="185" t="s">
        <v>6713</v>
      </c>
      <c r="L1029" s="185" t="s">
        <v>6107</v>
      </c>
      <c r="M1029" s="185" t="s">
        <v>3028</v>
      </c>
      <c r="N1029" s="186" t="s">
        <v>6712</v>
      </c>
      <c r="O1029" s="185" t="s">
        <v>6711</v>
      </c>
      <c r="P1029" s="187">
        <v>0</v>
      </c>
      <c r="Q1029" s="185">
        <v>93401</v>
      </c>
      <c r="R1029" s="185" t="s">
        <v>8514</v>
      </c>
      <c r="S1029" s="188">
        <v>43858</v>
      </c>
      <c r="T1029" s="185">
        <v>7727</v>
      </c>
      <c r="U1029" s="185"/>
      <c r="V1029" s="191">
        <v>8451048</v>
      </c>
      <c r="W1029" s="191">
        <v>16902096</v>
      </c>
      <c r="X1029" s="195">
        <v>44347</v>
      </c>
      <c r="Y1029" s="188" t="s">
        <v>7732</v>
      </c>
      <c r="Z1029" s="187" t="s">
        <v>7733</v>
      </c>
      <c r="AA1029" s="187" t="s">
        <v>7838</v>
      </c>
      <c r="AB1029" s="11"/>
    </row>
    <row r="1030" spans="1:28" ht="24.75" customHeight="1" x14ac:dyDescent="0.2">
      <c r="A1030" s="183" t="s">
        <v>6931</v>
      </c>
      <c r="B1030" s="184">
        <v>651932017</v>
      </c>
      <c r="C1030" s="185">
        <v>0</v>
      </c>
      <c r="D1030" s="185" t="s">
        <v>8631</v>
      </c>
      <c r="E1030" s="185" t="s">
        <v>6933</v>
      </c>
      <c r="F1030" s="185" t="s">
        <v>6932</v>
      </c>
      <c r="G1030" s="185" t="s">
        <v>6937</v>
      </c>
      <c r="H1030" s="185" t="s">
        <v>1473</v>
      </c>
      <c r="I1030" s="185" t="s">
        <v>6938</v>
      </c>
      <c r="J1030" s="185" t="s">
        <v>6939</v>
      </c>
      <c r="K1030" s="185" t="s">
        <v>6934</v>
      </c>
      <c r="L1030" s="185" t="s">
        <v>49</v>
      </c>
      <c r="M1030" s="185" t="s">
        <v>723</v>
      </c>
      <c r="N1030" s="186" t="s">
        <v>6935</v>
      </c>
      <c r="O1030" s="185" t="s">
        <v>6936</v>
      </c>
      <c r="P1030" s="187">
        <v>0</v>
      </c>
      <c r="Q1030" s="185">
        <v>93401</v>
      </c>
      <c r="R1030" s="185" t="s">
        <v>6782</v>
      </c>
      <c r="S1030" s="188">
        <v>44034</v>
      </c>
      <c r="T1030" s="185">
        <v>7729</v>
      </c>
      <c r="U1030" s="185"/>
      <c r="V1030" s="191">
        <v>13690698</v>
      </c>
      <c r="W1030" s="191">
        <v>13690698</v>
      </c>
      <c r="X1030" s="195">
        <v>44347</v>
      </c>
      <c r="Y1030" s="188" t="s">
        <v>7732</v>
      </c>
      <c r="Z1030" s="187" t="s">
        <v>7733</v>
      </c>
      <c r="AA1030" s="187" t="s">
        <v>7807</v>
      </c>
      <c r="AB1030" s="11"/>
    </row>
    <row r="1031" spans="1:28" ht="24.75" customHeight="1" x14ac:dyDescent="0.2">
      <c r="A1031" s="183" t="s">
        <v>6931</v>
      </c>
      <c r="B1031" s="184">
        <v>651932017</v>
      </c>
      <c r="C1031" s="185">
        <v>0</v>
      </c>
      <c r="D1031" s="185" t="s">
        <v>8631</v>
      </c>
      <c r="E1031" s="185" t="s">
        <v>6933</v>
      </c>
      <c r="F1031" s="185" t="s">
        <v>6932</v>
      </c>
      <c r="G1031" s="185" t="s">
        <v>6937</v>
      </c>
      <c r="H1031" s="185" t="s">
        <v>1473</v>
      </c>
      <c r="I1031" s="185" t="s">
        <v>6938</v>
      </c>
      <c r="J1031" s="185" t="s">
        <v>6939</v>
      </c>
      <c r="K1031" s="185" t="s">
        <v>6934</v>
      </c>
      <c r="L1031" s="185" t="s">
        <v>49</v>
      </c>
      <c r="M1031" s="185" t="s">
        <v>723</v>
      </c>
      <c r="N1031" s="186" t="s">
        <v>6935</v>
      </c>
      <c r="O1031" s="185" t="s">
        <v>6936</v>
      </c>
      <c r="P1031" s="187">
        <v>0</v>
      </c>
      <c r="Q1031" s="185">
        <v>93401</v>
      </c>
      <c r="R1031" s="185" t="s">
        <v>6782</v>
      </c>
      <c r="S1031" s="188">
        <v>44034</v>
      </c>
      <c r="T1031" s="185">
        <v>7729</v>
      </c>
      <c r="U1031" s="185"/>
      <c r="V1031" s="191">
        <v>18236472</v>
      </c>
      <c r="W1031" s="191">
        <v>18236472</v>
      </c>
      <c r="X1031" s="195">
        <v>44347</v>
      </c>
      <c r="Y1031" s="188" t="s">
        <v>7732</v>
      </c>
      <c r="Z1031" s="187" t="s">
        <v>7733</v>
      </c>
      <c r="AA1031" s="187" t="s">
        <v>7814</v>
      </c>
      <c r="AB1031" s="11"/>
    </row>
    <row r="1032" spans="1:28" ht="24.75" customHeight="1" x14ac:dyDescent="0.2">
      <c r="A1032" s="183" t="s">
        <v>6931</v>
      </c>
      <c r="B1032" s="184">
        <v>651932017</v>
      </c>
      <c r="C1032" s="185">
        <v>0</v>
      </c>
      <c r="D1032" s="185" t="s">
        <v>8631</v>
      </c>
      <c r="E1032" s="185" t="s">
        <v>6933</v>
      </c>
      <c r="F1032" s="185" t="s">
        <v>6932</v>
      </c>
      <c r="G1032" s="185" t="s">
        <v>6937</v>
      </c>
      <c r="H1032" s="185" t="s">
        <v>1473</v>
      </c>
      <c r="I1032" s="185" t="s">
        <v>6938</v>
      </c>
      <c r="J1032" s="185" t="s">
        <v>6939</v>
      </c>
      <c r="K1032" s="185" t="s">
        <v>6934</v>
      </c>
      <c r="L1032" s="185" t="s">
        <v>49</v>
      </c>
      <c r="M1032" s="185" t="s">
        <v>723</v>
      </c>
      <c r="N1032" s="186" t="s">
        <v>6935</v>
      </c>
      <c r="O1032" s="185" t="s">
        <v>6936</v>
      </c>
      <c r="P1032" s="187">
        <v>0</v>
      </c>
      <c r="Q1032" s="185">
        <v>93401</v>
      </c>
      <c r="R1032" s="185" t="s">
        <v>6782</v>
      </c>
      <c r="S1032" s="188">
        <v>44034</v>
      </c>
      <c r="T1032" s="185">
        <v>7729</v>
      </c>
      <c r="U1032" s="185"/>
      <c r="V1032" s="191">
        <v>7561464</v>
      </c>
      <c r="W1032" s="191">
        <v>7561464</v>
      </c>
      <c r="X1032" s="195">
        <v>44347</v>
      </c>
      <c r="Y1032" s="188" t="s">
        <v>7732</v>
      </c>
      <c r="Z1032" s="187" t="s">
        <v>7733</v>
      </c>
      <c r="AA1032" s="187" t="s">
        <v>7936</v>
      </c>
      <c r="AB1032" s="11"/>
    </row>
    <row r="1033" spans="1:28" ht="24.75" customHeight="1" x14ac:dyDescent="0.2">
      <c r="A1033" s="183" t="s">
        <v>6931</v>
      </c>
      <c r="B1033" s="184">
        <v>651932017</v>
      </c>
      <c r="C1033" s="185">
        <v>0</v>
      </c>
      <c r="D1033" s="185" t="s">
        <v>8631</v>
      </c>
      <c r="E1033" s="185" t="s">
        <v>6933</v>
      </c>
      <c r="F1033" s="185" t="s">
        <v>6932</v>
      </c>
      <c r="G1033" s="185" t="s">
        <v>6937</v>
      </c>
      <c r="H1033" s="185" t="s">
        <v>1473</v>
      </c>
      <c r="I1033" s="185" t="s">
        <v>6938</v>
      </c>
      <c r="J1033" s="185" t="s">
        <v>6939</v>
      </c>
      <c r="K1033" s="185" t="s">
        <v>6934</v>
      </c>
      <c r="L1033" s="185" t="s">
        <v>49</v>
      </c>
      <c r="M1033" s="185" t="s">
        <v>723</v>
      </c>
      <c r="N1033" s="186" t="s">
        <v>6935</v>
      </c>
      <c r="O1033" s="185" t="s">
        <v>6936</v>
      </c>
      <c r="P1033" s="187">
        <v>0</v>
      </c>
      <c r="Q1033" s="185">
        <v>93401</v>
      </c>
      <c r="R1033" s="185" t="s">
        <v>6782</v>
      </c>
      <c r="S1033" s="188">
        <v>44034</v>
      </c>
      <c r="T1033" s="185">
        <v>7729</v>
      </c>
      <c r="U1033" s="185"/>
      <c r="V1033" s="191">
        <v>20756960</v>
      </c>
      <c r="W1033" s="191">
        <v>20756960</v>
      </c>
      <c r="X1033" s="195">
        <v>44347</v>
      </c>
      <c r="Y1033" s="188" t="s">
        <v>7732</v>
      </c>
      <c r="Z1033" s="187" t="s">
        <v>7733</v>
      </c>
      <c r="AA1033" s="187" t="s">
        <v>7842</v>
      </c>
      <c r="AB1033" s="11"/>
    </row>
    <row r="1034" spans="1:28" ht="24.75" customHeight="1" x14ac:dyDescent="0.2">
      <c r="A1034" s="183" t="s">
        <v>6931</v>
      </c>
      <c r="B1034" s="184">
        <v>651932017</v>
      </c>
      <c r="C1034" s="185">
        <v>0</v>
      </c>
      <c r="D1034" s="185" t="s">
        <v>8631</v>
      </c>
      <c r="E1034" s="185" t="s">
        <v>6933</v>
      </c>
      <c r="F1034" s="185" t="s">
        <v>6932</v>
      </c>
      <c r="G1034" s="185" t="s">
        <v>6937</v>
      </c>
      <c r="H1034" s="185" t="s">
        <v>1473</v>
      </c>
      <c r="I1034" s="185" t="s">
        <v>6938</v>
      </c>
      <c r="J1034" s="185" t="s">
        <v>6939</v>
      </c>
      <c r="K1034" s="185" t="s">
        <v>6934</v>
      </c>
      <c r="L1034" s="185" t="s">
        <v>49</v>
      </c>
      <c r="M1034" s="185" t="s">
        <v>723</v>
      </c>
      <c r="N1034" s="186" t="s">
        <v>6935</v>
      </c>
      <c r="O1034" s="185" t="s">
        <v>6936</v>
      </c>
      <c r="P1034" s="187">
        <v>0</v>
      </c>
      <c r="Q1034" s="185">
        <v>93401</v>
      </c>
      <c r="R1034" s="185" t="s">
        <v>6782</v>
      </c>
      <c r="S1034" s="188">
        <v>44034</v>
      </c>
      <c r="T1034" s="185">
        <v>7729</v>
      </c>
      <c r="U1034" s="185"/>
      <c r="V1034" s="191">
        <v>15122928</v>
      </c>
      <c r="W1034" s="191">
        <v>15122928</v>
      </c>
      <c r="X1034" s="195">
        <v>44347</v>
      </c>
      <c r="Y1034" s="188" t="s">
        <v>7732</v>
      </c>
      <c r="Z1034" s="187" t="s">
        <v>7733</v>
      </c>
      <c r="AA1034" s="187" t="s">
        <v>7789</v>
      </c>
      <c r="AB1034" s="11"/>
    </row>
    <row r="1035" spans="1:28" ht="24.75" customHeight="1" x14ac:dyDescent="0.2">
      <c r="A1035" s="183" t="s">
        <v>6837</v>
      </c>
      <c r="B1035" s="184">
        <v>651908876</v>
      </c>
      <c r="C1035" s="185">
        <v>0</v>
      </c>
      <c r="D1035" s="185" t="s">
        <v>8674</v>
      </c>
      <c r="E1035" s="185" t="s">
        <v>7178</v>
      </c>
      <c r="F1035" s="185" t="s">
        <v>6838</v>
      </c>
      <c r="G1035" s="185" t="s">
        <v>6839</v>
      </c>
      <c r="H1035" s="185" t="s">
        <v>6840</v>
      </c>
      <c r="I1035" s="185" t="s">
        <v>6841</v>
      </c>
      <c r="J1035" s="185" t="s">
        <v>6842</v>
      </c>
      <c r="K1035" s="185" t="s">
        <v>6843</v>
      </c>
      <c r="L1035" s="185" t="s">
        <v>214</v>
      </c>
      <c r="M1035" s="185" t="s">
        <v>6844</v>
      </c>
      <c r="N1035" s="186">
        <v>988397269</v>
      </c>
      <c r="O1035" s="185" t="s">
        <v>6845</v>
      </c>
      <c r="P1035" s="187">
        <v>0</v>
      </c>
      <c r="Q1035" s="185">
        <v>93401</v>
      </c>
      <c r="R1035" s="185" t="s">
        <v>6746</v>
      </c>
      <c r="S1035" s="188">
        <v>43934</v>
      </c>
      <c r="T1035" s="185">
        <v>7730</v>
      </c>
      <c r="U1035" s="185"/>
      <c r="V1035" s="191">
        <v>15182234</v>
      </c>
      <c r="W1035" s="191">
        <v>32641802</v>
      </c>
      <c r="X1035" s="195">
        <v>44347</v>
      </c>
      <c r="Y1035" s="188" t="s">
        <v>7732</v>
      </c>
      <c r="Z1035" s="187" t="s">
        <v>7733</v>
      </c>
      <c r="AA1035" s="187" t="s">
        <v>7753</v>
      </c>
      <c r="AB1035" s="11"/>
    </row>
    <row r="1036" spans="1:28" ht="24.75" customHeight="1" x14ac:dyDescent="0.2">
      <c r="A1036" s="183" t="s">
        <v>6696</v>
      </c>
      <c r="B1036" s="184">
        <v>732489002</v>
      </c>
      <c r="C1036" s="185">
        <v>0</v>
      </c>
      <c r="D1036" s="185" t="s">
        <v>8703</v>
      </c>
      <c r="E1036" s="185" t="s">
        <v>7599</v>
      </c>
      <c r="F1036" s="185" t="s">
        <v>6697</v>
      </c>
      <c r="G1036" s="185" t="s">
        <v>7601</v>
      </c>
      <c r="H1036" s="185" t="s">
        <v>4727</v>
      </c>
      <c r="I1036" s="185" t="s">
        <v>6698</v>
      </c>
      <c r="J1036" s="185" t="s">
        <v>6703</v>
      </c>
      <c r="K1036" s="185" t="s">
        <v>6699</v>
      </c>
      <c r="L1036" s="185" t="s">
        <v>6110</v>
      </c>
      <c r="M1036" s="185" t="s">
        <v>1005</v>
      </c>
      <c r="N1036" s="186">
        <v>985665102</v>
      </c>
      <c r="O1036" s="185" t="s">
        <v>7600</v>
      </c>
      <c r="P1036" s="187">
        <v>0</v>
      </c>
      <c r="Q1036" s="185">
        <v>93401</v>
      </c>
      <c r="R1036" s="185" t="s">
        <v>7644</v>
      </c>
      <c r="S1036" s="188">
        <v>43812</v>
      </c>
      <c r="T1036" s="185">
        <v>7731</v>
      </c>
      <c r="U1036" s="185" t="s">
        <v>8521</v>
      </c>
      <c r="V1036" s="191">
        <v>19274320</v>
      </c>
      <c r="W1036" s="191">
        <v>38548640</v>
      </c>
      <c r="X1036" s="195">
        <v>44347</v>
      </c>
      <c r="Y1036" s="188" t="s">
        <v>7732</v>
      </c>
      <c r="Z1036" s="187" t="s">
        <v>7733</v>
      </c>
      <c r="AA1036" s="187" t="s">
        <v>7767</v>
      </c>
      <c r="AB1036" s="11"/>
    </row>
    <row r="1037" spans="1:28" ht="24.75" customHeight="1" x14ac:dyDescent="0.2">
      <c r="A1037" s="183" t="s">
        <v>6696</v>
      </c>
      <c r="B1037" s="184">
        <v>732489002</v>
      </c>
      <c r="C1037" s="185">
        <v>0</v>
      </c>
      <c r="D1037" s="185" t="s">
        <v>8703</v>
      </c>
      <c r="E1037" s="185" t="s">
        <v>7599</v>
      </c>
      <c r="F1037" s="185" t="s">
        <v>6697</v>
      </c>
      <c r="G1037" s="185" t="s">
        <v>7601</v>
      </c>
      <c r="H1037" s="185" t="s">
        <v>4727</v>
      </c>
      <c r="I1037" s="185" t="s">
        <v>6698</v>
      </c>
      <c r="J1037" s="185" t="s">
        <v>6703</v>
      </c>
      <c r="K1037" s="185" t="s">
        <v>6699</v>
      </c>
      <c r="L1037" s="185" t="s">
        <v>6110</v>
      </c>
      <c r="M1037" s="185" t="s">
        <v>1005</v>
      </c>
      <c r="N1037" s="186">
        <v>985665102</v>
      </c>
      <c r="O1037" s="185" t="s">
        <v>7600</v>
      </c>
      <c r="P1037" s="187">
        <v>0</v>
      </c>
      <c r="Q1037" s="185">
        <v>93401</v>
      </c>
      <c r="R1037" s="185" t="s">
        <v>7644</v>
      </c>
      <c r="S1037" s="188">
        <v>43812</v>
      </c>
      <c r="T1037" s="185">
        <v>7731</v>
      </c>
      <c r="U1037" s="185" t="s">
        <v>8521</v>
      </c>
      <c r="V1037" s="191">
        <v>14826400</v>
      </c>
      <c r="W1037" s="191">
        <v>29652800</v>
      </c>
      <c r="X1037" s="195">
        <v>44347</v>
      </c>
      <c r="Y1037" s="188" t="s">
        <v>7732</v>
      </c>
      <c r="Z1037" s="187" t="s">
        <v>7733</v>
      </c>
      <c r="AA1037" s="187" t="s">
        <v>7846</v>
      </c>
      <c r="AB1037" s="11"/>
    </row>
    <row r="1038" spans="1:28" ht="24.75" customHeight="1" x14ac:dyDescent="0.2">
      <c r="A1038" s="183" t="s">
        <v>6696</v>
      </c>
      <c r="B1038" s="184">
        <v>732489002</v>
      </c>
      <c r="C1038" s="185">
        <v>0</v>
      </c>
      <c r="D1038" s="185" t="s">
        <v>8703</v>
      </c>
      <c r="E1038" s="185" t="s">
        <v>7599</v>
      </c>
      <c r="F1038" s="185" t="s">
        <v>6697</v>
      </c>
      <c r="G1038" s="185" t="s">
        <v>7601</v>
      </c>
      <c r="H1038" s="185" t="s">
        <v>4727</v>
      </c>
      <c r="I1038" s="185" t="s">
        <v>6698</v>
      </c>
      <c r="J1038" s="185" t="s">
        <v>6703</v>
      </c>
      <c r="K1038" s="185" t="s">
        <v>6699</v>
      </c>
      <c r="L1038" s="185" t="s">
        <v>6110</v>
      </c>
      <c r="M1038" s="185" t="s">
        <v>1005</v>
      </c>
      <c r="N1038" s="186">
        <v>985665102</v>
      </c>
      <c r="O1038" s="185" t="s">
        <v>7600</v>
      </c>
      <c r="P1038" s="187">
        <v>0</v>
      </c>
      <c r="Q1038" s="185">
        <v>93401</v>
      </c>
      <c r="R1038" s="185" t="s">
        <v>7644</v>
      </c>
      <c r="S1038" s="188">
        <v>43812</v>
      </c>
      <c r="T1038" s="185">
        <v>7731</v>
      </c>
      <c r="U1038" s="185" t="s">
        <v>8521</v>
      </c>
      <c r="V1038" s="191">
        <v>10675008</v>
      </c>
      <c r="W1038" s="191">
        <v>21350016</v>
      </c>
      <c r="X1038" s="195">
        <v>44347</v>
      </c>
      <c r="Y1038" s="188" t="s">
        <v>7732</v>
      </c>
      <c r="Z1038" s="187" t="s">
        <v>7733</v>
      </c>
      <c r="AA1038" s="187" t="s">
        <v>7752</v>
      </c>
      <c r="AB1038" s="11"/>
    </row>
    <row r="1039" spans="1:28" ht="24.75" customHeight="1" x14ac:dyDescent="0.2">
      <c r="A1039" s="183" t="s">
        <v>7988</v>
      </c>
      <c r="B1039" s="184">
        <v>651927862</v>
      </c>
      <c r="C1039" s="185">
        <v>0</v>
      </c>
      <c r="D1039" s="185" t="s">
        <v>8527</v>
      </c>
      <c r="E1039" s="185" t="s">
        <v>7989</v>
      </c>
      <c r="F1039" s="185" t="s">
        <v>7990</v>
      </c>
      <c r="G1039" s="185" t="s">
        <v>7991</v>
      </c>
      <c r="H1039" s="185" t="s">
        <v>1781</v>
      </c>
      <c r="I1039" s="185" t="s">
        <v>7992</v>
      </c>
      <c r="J1039" s="185" t="s">
        <v>7993</v>
      </c>
      <c r="K1039" s="185" t="s">
        <v>7994</v>
      </c>
      <c r="L1039" s="185" t="s">
        <v>339</v>
      </c>
      <c r="M1039" s="185" t="s">
        <v>3942</v>
      </c>
      <c r="N1039" s="186" t="s">
        <v>7995</v>
      </c>
      <c r="O1039" s="185" t="s">
        <v>7996</v>
      </c>
      <c r="P1039" s="187">
        <v>0</v>
      </c>
      <c r="Q1039" s="185">
        <v>93401</v>
      </c>
      <c r="R1039" s="185" t="s">
        <v>7997</v>
      </c>
      <c r="S1039" s="188">
        <v>44187</v>
      </c>
      <c r="T1039" s="185">
        <v>7745</v>
      </c>
      <c r="U1039" s="185"/>
      <c r="V1039" s="191">
        <v>26214282</v>
      </c>
      <c r="W1039" s="191">
        <v>26214282</v>
      </c>
      <c r="X1039" s="195">
        <v>44347</v>
      </c>
      <c r="Y1039" s="188" t="s">
        <v>7732</v>
      </c>
      <c r="Z1039" s="187" t="s">
        <v>7733</v>
      </c>
      <c r="AA1039" s="187" t="s">
        <v>7788</v>
      </c>
      <c r="AB1039" s="11"/>
    </row>
    <row r="1040" spans="1:28" ht="24.75" customHeight="1" x14ac:dyDescent="0.2">
      <c r="A1040" s="79" t="s">
        <v>91</v>
      </c>
      <c r="B1040" s="204" t="s">
        <v>8826</v>
      </c>
      <c r="C1040" s="79" t="s">
        <v>52</v>
      </c>
      <c r="D1040" s="79" t="s">
        <v>92</v>
      </c>
      <c r="E1040" s="79" t="s">
        <v>93</v>
      </c>
      <c r="F1040" s="79" t="s">
        <v>94</v>
      </c>
      <c r="G1040" s="79" t="s">
        <v>95</v>
      </c>
      <c r="H1040" s="79" t="s">
        <v>96</v>
      </c>
      <c r="I1040" s="205" t="s">
        <v>97</v>
      </c>
      <c r="J1040" s="79" t="s">
        <v>98</v>
      </c>
      <c r="K1040" s="79" t="s">
        <v>100</v>
      </c>
      <c r="L1040" s="79" t="s">
        <v>50</v>
      </c>
      <c r="M1040" s="79" t="s">
        <v>75</v>
      </c>
      <c r="N1040" s="204" t="s">
        <v>99</v>
      </c>
      <c r="O1040" s="79" t="s">
        <v>62</v>
      </c>
      <c r="P1040" s="79"/>
      <c r="Q1040" s="79" t="s">
        <v>47</v>
      </c>
      <c r="R1040" s="79" t="s">
        <v>101</v>
      </c>
      <c r="S1040" s="206">
        <v>37970</v>
      </c>
      <c r="T1040" s="79">
        <v>50</v>
      </c>
      <c r="U1040" s="79" t="s">
        <v>8521</v>
      </c>
      <c r="V1040" s="207"/>
      <c r="W1040" s="207"/>
      <c r="X1040" s="208"/>
      <c r="Y1040" s="91"/>
      <c r="Z1040" s="91"/>
      <c r="AA1040" s="91"/>
    </row>
    <row r="1041" spans="1:28" ht="24.75" customHeight="1" x14ac:dyDescent="0.2">
      <c r="A1041" s="79" t="s">
        <v>127</v>
      </c>
      <c r="B1041" s="204" t="s">
        <v>8827</v>
      </c>
      <c r="C1041" s="79" t="s">
        <v>78</v>
      </c>
      <c r="D1041" s="79" t="s">
        <v>128</v>
      </c>
      <c r="E1041" s="79" t="s">
        <v>129</v>
      </c>
      <c r="F1041" s="79" t="s">
        <v>130</v>
      </c>
      <c r="G1041" s="79" t="s">
        <v>131</v>
      </c>
      <c r="H1041" s="79" t="s">
        <v>132</v>
      </c>
      <c r="I1041" s="205" t="s">
        <v>133</v>
      </c>
      <c r="J1041" s="79" t="s">
        <v>134</v>
      </c>
      <c r="K1041" s="79" t="s">
        <v>135</v>
      </c>
      <c r="L1041" s="79" t="s">
        <v>891</v>
      </c>
      <c r="M1041" s="79" t="s">
        <v>136</v>
      </c>
      <c r="N1041" s="204" t="s">
        <v>62</v>
      </c>
      <c r="O1041" s="79" t="s">
        <v>62</v>
      </c>
      <c r="P1041" s="79"/>
      <c r="Q1041" s="79" t="s">
        <v>89</v>
      </c>
      <c r="R1041" s="79" t="s">
        <v>137</v>
      </c>
      <c r="S1041" s="206">
        <v>37970</v>
      </c>
      <c r="T1041" s="79">
        <v>25</v>
      </c>
      <c r="U1041" s="79" t="s">
        <v>8522</v>
      </c>
      <c r="V1041" s="207"/>
      <c r="W1041" s="207"/>
      <c r="X1041" s="208"/>
      <c r="Y1041" s="91"/>
      <c r="Z1041" s="91"/>
      <c r="AA1041" s="91"/>
    </row>
    <row r="1042" spans="1:28" ht="24.75" customHeight="1" x14ac:dyDescent="0.2">
      <c r="A1042" s="79" t="s">
        <v>2258</v>
      </c>
      <c r="B1042" s="204" t="s">
        <v>8828</v>
      </c>
      <c r="C1042" s="79" t="s">
        <v>1568</v>
      </c>
      <c r="D1042" s="79" t="s">
        <v>2259</v>
      </c>
      <c r="E1042" s="79" t="s">
        <v>6508</v>
      </c>
      <c r="F1042" s="79" t="s">
        <v>2260</v>
      </c>
      <c r="G1042" s="79" t="s">
        <v>2261</v>
      </c>
      <c r="H1042" s="79" t="s">
        <v>183</v>
      </c>
      <c r="I1042" s="205" t="s">
        <v>2264</v>
      </c>
      <c r="J1042" s="79" t="s">
        <v>2265</v>
      </c>
      <c r="K1042" s="79" t="s">
        <v>2262</v>
      </c>
      <c r="L1042" s="79" t="s">
        <v>6108</v>
      </c>
      <c r="M1042" s="79" t="s">
        <v>2266</v>
      </c>
      <c r="N1042" s="204" t="s">
        <v>2263</v>
      </c>
      <c r="O1042" s="79"/>
      <c r="P1042" s="79"/>
      <c r="Q1042" s="79">
        <v>93401</v>
      </c>
      <c r="R1042" s="79" t="s">
        <v>7450</v>
      </c>
      <c r="S1042" s="206">
        <v>37970</v>
      </c>
      <c r="T1042" s="79">
        <v>6862</v>
      </c>
      <c r="U1042" s="79" t="s">
        <v>8595</v>
      </c>
      <c r="V1042" s="207"/>
      <c r="W1042" s="207"/>
      <c r="X1042" s="208"/>
      <c r="Y1042" s="91"/>
      <c r="Z1042" s="91"/>
      <c r="AA1042" s="91"/>
    </row>
    <row r="1043" spans="1:28" ht="24.75" customHeight="1" x14ac:dyDescent="0.2">
      <c r="X1043" s="196"/>
      <c r="Y1043" s="12"/>
      <c r="AB1043" s="11"/>
    </row>
    <row r="1044" spans="1:28" ht="24.75" customHeight="1" x14ac:dyDescent="0.2">
      <c r="X1044" s="196"/>
      <c r="Y1044" s="12"/>
      <c r="AB1044" s="11"/>
    </row>
    <row r="1045" spans="1:28" ht="24.75" customHeight="1" x14ac:dyDescent="0.2">
      <c r="X1045" s="196"/>
      <c r="Y1045" s="12"/>
      <c r="AB1045" s="11"/>
    </row>
    <row r="1046" spans="1:28" ht="24.75" customHeight="1" x14ac:dyDescent="0.2">
      <c r="X1046" s="196"/>
      <c r="Y1046" s="12"/>
      <c r="AB1046" s="11"/>
    </row>
  </sheetData>
  <autoFilter ref="A6:AB104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0"/>
  <sheetViews>
    <sheetView workbookViewId="0">
      <selection activeCell="B8" sqref="B8:AA1040"/>
    </sheetView>
  </sheetViews>
  <sheetFormatPr baseColWidth="10" defaultRowHeight="15.75" customHeight="1" x14ac:dyDescent="0.2"/>
  <cols>
    <col min="1" max="1" width="11.5703125" style="80" bestFit="1" customWidth="1"/>
    <col min="2" max="2" width="54.140625" style="85" customWidth="1"/>
    <col min="3" max="3" width="17.5703125" style="87" customWidth="1"/>
    <col min="4" max="4" width="12.42578125" style="80" bestFit="1" customWidth="1"/>
    <col min="5" max="5" width="38.7109375" style="80" customWidth="1"/>
    <col min="6" max="9" width="11.42578125" style="80"/>
    <col min="10" max="10" width="45.5703125" style="82" customWidth="1"/>
    <col min="11" max="16" width="11.42578125" style="80"/>
    <col min="17" max="17" width="11.5703125" style="81" bestFit="1" customWidth="1"/>
    <col min="18" max="19" width="11.42578125" style="80"/>
    <col min="20" max="20" width="11.5703125" style="82" bestFit="1" customWidth="1"/>
    <col min="21" max="21" width="11.5703125" style="80" bestFit="1" customWidth="1"/>
    <col min="22" max="22" width="14.28515625" style="83" bestFit="1" customWidth="1"/>
    <col min="23" max="23" width="15.85546875" style="83" bestFit="1" customWidth="1"/>
    <col min="24" max="24" width="13.28515625" style="84" bestFit="1" customWidth="1"/>
    <col min="25" max="25" width="11.42578125" style="81"/>
    <col min="26" max="26" width="24.140625" style="81" customWidth="1"/>
    <col min="27" max="27" width="19.140625" style="81" customWidth="1"/>
    <col min="28" max="16384" width="11.42578125" style="80"/>
  </cols>
  <sheetData>
    <row r="1" spans="1:27" ht="15.75" customHeight="1" x14ac:dyDescent="0.2">
      <c r="B1" s="198" t="s">
        <v>1</v>
      </c>
      <c r="C1" s="199"/>
      <c r="D1" s="199"/>
      <c r="E1" s="198"/>
      <c r="F1" s="199"/>
      <c r="G1" s="198"/>
      <c r="H1" s="198"/>
      <c r="I1" s="198"/>
      <c r="J1" s="198"/>
      <c r="K1" s="198"/>
      <c r="L1" s="198"/>
      <c r="M1" s="198"/>
      <c r="N1" s="198"/>
      <c r="O1" s="198"/>
      <c r="P1" s="198"/>
    </row>
    <row r="2" spans="1:27" ht="15.75" customHeight="1" x14ac:dyDescent="0.2">
      <c r="B2" s="200" t="s">
        <v>6701</v>
      </c>
      <c r="C2" s="201"/>
      <c r="D2" s="201"/>
      <c r="E2" s="200"/>
      <c r="F2" s="201"/>
      <c r="G2" s="200"/>
      <c r="H2" s="200"/>
      <c r="I2" s="200"/>
      <c r="J2" s="200"/>
      <c r="K2" s="200"/>
      <c r="L2" s="200"/>
      <c r="M2" s="200"/>
      <c r="N2" s="200"/>
      <c r="O2" s="200"/>
      <c r="P2" s="200"/>
    </row>
    <row r="3" spans="1:27" ht="15.75" customHeight="1" x14ac:dyDescent="0.2">
      <c r="B3" s="200" t="s">
        <v>8487</v>
      </c>
      <c r="C3" s="201"/>
      <c r="D3" s="201"/>
      <c r="E3" s="200"/>
      <c r="F3" s="201"/>
      <c r="G3" s="200"/>
      <c r="H3" s="200"/>
      <c r="I3" s="200"/>
      <c r="J3" s="200"/>
      <c r="K3" s="200"/>
      <c r="L3" s="200"/>
      <c r="M3" s="200"/>
      <c r="N3" s="200"/>
      <c r="O3" s="200"/>
      <c r="P3" s="200"/>
    </row>
    <row r="4" spans="1:27" ht="15.75" customHeight="1" x14ac:dyDescent="0.2">
      <c r="B4" s="202" t="s">
        <v>7729</v>
      </c>
      <c r="C4" s="203"/>
      <c r="D4" s="203"/>
      <c r="E4" s="202"/>
      <c r="F4" s="203"/>
      <c r="G4" s="202"/>
      <c r="H4" s="202"/>
      <c r="I4" s="202"/>
      <c r="J4" s="202"/>
      <c r="K4" s="202"/>
      <c r="L4" s="202"/>
      <c r="M4" s="202"/>
      <c r="N4" s="202"/>
      <c r="O4" s="202"/>
      <c r="P4" s="202"/>
    </row>
    <row r="5" spans="1:27" ht="15.75" customHeight="1" x14ac:dyDescent="0.2">
      <c r="B5" s="85">
        <v>2</v>
      </c>
      <c r="C5" s="87">
        <v>3</v>
      </c>
      <c r="D5" s="85">
        <v>4</v>
      </c>
      <c r="E5" s="87">
        <v>5</v>
      </c>
      <c r="F5" s="85">
        <v>6</v>
      </c>
      <c r="G5" s="87">
        <v>7</v>
      </c>
      <c r="H5" s="85">
        <v>8</v>
      </c>
      <c r="I5" s="87">
        <v>9</v>
      </c>
      <c r="J5" s="87">
        <v>10</v>
      </c>
      <c r="K5" s="87">
        <v>11</v>
      </c>
      <c r="L5" s="85">
        <v>12</v>
      </c>
      <c r="M5" s="87">
        <v>13</v>
      </c>
      <c r="N5" s="85">
        <v>14</v>
      </c>
      <c r="O5" s="87">
        <v>15</v>
      </c>
      <c r="P5" s="85">
        <v>16</v>
      </c>
      <c r="Q5" s="86">
        <v>17</v>
      </c>
      <c r="R5" s="85">
        <v>18</v>
      </c>
      <c r="S5" s="87">
        <v>19</v>
      </c>
      <c r="T5" s="88">
        <v>20</v>
      </c>
    </row>
    <row r="6" spans="1:27" s="90" customFormat="1" ht="15.75" customHeight="1" x14ac:dyDescent="0.2">
      <c r="A6" s="89"/>
      <c r="B6" s="1" t="s">
        <v>2</v>
      </c>
      <c r="C6" s="92"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5" t="s">
        <v>8737</v>
      </c>
      <c r="W6" s="5" t="s">
        <v>7730</v>
      </c>
      <c r="X6" s="6" t="s">
        <v>19</v>
      </c>
      <c r="Y6" s="4" t="s">
        <v>20</v>
      </c>
      <c r="Z6" s="4" t="s">
        <v>21</v>
      </c>
      <c r="AA6" s="4" t="s">
        <v>7731</v>
      </c>
    </row>
    <row r="7" spans="1:27" s="147" customFormat="1" ht="15.75" customHeight="1" x14ac:dyDescent="0.2">
      <c r="A7" s="53" t="s">
        <v>8486</v>
      </c>
      <c r="B7" s="129" t="s">
        <v>4112</v>
      </c>
      <c r="C7" s="130">
        <v>700700003</v>
      </c>
      <c r="D7" s="131" t="s">
        <v>52</v>
      </c>
      <c r="E7" s="131" t="s">
        <v>4113</v>
      </c>
      <c r="F7" s="131" t="s">
        <v>4114</v>
      </c>
      <c r="G7" s="131" t="s">
        <v>4115</v>
      </c>
      <c r="H7" s="131" t="s">
        <v>6851</v>
      </c>
      <c r="I7" s="131" t="s">
        <v>96</v>
      </c>
      <c r="J7" s="132" t="s">
        <v>6852</v>
      </c>
      <c r="K7" s="131" t="s">
        <v>6853</v>
      </c>
      <c r="L7" s="131" t="s">
        <v>6168</v>
      </c>
      <c r="M7" s="131" t="s">
        <v>6105</v>
      </c>
      <c r="N7" s="131" t="s">
        <v>4118</v>
      </c>
      <c r="O7" s="131" t="s">
        <v>4117</v>
      </c>
      <c r="P7" s="131" t="s">
        <v>4116</v>
      </c>
      <c r="Q7" s="133">
        <v>0</v>
      </c>
      <c r="R7" s="131" t="s">
        <v>4119</v>
      </c>
      <c r="S7" s="131" t="s">
        <v>6865</v>
      </c>
      <c r="T7" s="132">
        <v>37970</v>
      </c>
      <c r="U7" s="131">
        <v>150</v>
      </c>
      <c r="V7" s="134">
        <v>40163042</v>
      </c>
      <c r="W7" s="134">
        <v>420526398</v>
      </c>
      <c r="X7" s="135">
        <v>44165</v>
      </c>
      <c r="Y7" s="133" t="s">
        <v>7732</v>
      </c>
      <c r="Z7" s="133" t="s">
        <v>7733</v>
      </c>
      <c r="AA7" s="133" t="s">
        <v>7734</v>
      </c>
    </row>
    <row r="8" spans="1:27" s="90" customFormat="1" ht="15.75" customHeight="1" x14ac:dyDescent="0.2">
      <c r="A8" s="125">
        <v>150</v>
      </c>
      <c r="B8" s="18" t="str">
        <f>VLOOKUP(A8,'BASE REGISTRO MAYO'!$A$1:$U$884,2,FALSE)</f>
        <v>Iglesia Evangélica Asamblea de Dios Osorno.</v>
      </c>
      <c r="C8" s="18">
        <f>VLOOKUP(A8,'BASE REGISTRO MAYO'!$A$1:$U$884,3,FALSE)</f>
        <v>700700003</v>
      </c>
      <c r="D8" s="18" t="str">
        <f>VLOOKUP(A8,'BASE REGISTRO MAYO'!$A$1:$U$884,4,FALSE)</f>
        <v>Corporación de Derecho Privado</v>
      </c>
      <c r="E8" s="18" t="str">
        <f>VLOOKUP(A8,'BASE REGISTRO MAYO'!$A$1:$U$884,5,FALSE)</f>
        <v>Otorgado por Decreto Supremo Nº 4.088, de fecha 6 de agosto de 1958, por el Ministerio de Justicia.</v>
      </c>
      <c r="F8" s="18" t="str">
        <f>VLOOKUP(A8,'BASE REGISTRO MAYO'!$A$1:$U$884,6,FALSE)</f>
        <v>Certificado de Vigencia de fecha 06 de mayo de 2015, emitido por el Servicio de Registro Civil e Identificación. Folio Nº 152063900</v>
      </c>
      <c r="G8" s="18" t="str">
        <f>VLOOKUP(A8,'BASE REGISTRO MAYO'!$A$1:$U$884,7,FALSE)</f>
        <v xml:space="preserve">Difundir todas las obras de predicación de acuerdo a los preceptos de la Iglesia.
El auxilio moral, espiritual y material a huérfanos, viudas y desamparados, dentro del límite de su posibilidad económica.
</v>
      </c>
      <c r="H8" s="18" t="str">
        <f>VLOOKUP(A8,'BASE REGISTRO MAYO'!$A$1:$U$884,8,FALSE)</f>
        <v xml:space="preserve">Presidente: Jenaro Bahamondes Urrutia, 
Vicepresidente: Pedro Maquehue Caniqueo, 
Secretario: Ricardo Ojeda Cea, 
Tesorero General: Claudio Andrade Agüero, 
Directores:
José Luis Arcos Castillo, 
Javier Gallegos Arteaga, 
Juan Nilian Nilian, </v>
      </c>
      <c r="I8" s="18" t="str">
        <f>VLOOKUP(A8,'BASE REGISTRO MAYO'!$A$1:$U$884,9,FALSE)</f>
        <v>un año.</v>
      </c>
      <c r="J8" s="18" t="str">
        <f>VLOOKUP(A8,'BASE REGISTRO MAYO'!$A$1:$U$884,10,FALSE)</f>
        <v>04 de enero de 2020</v>
      </c>
      <c r="K8" s="18" t="str">
        <f>VLOOKUP(A8,'BASE REGISTRO MAYO'!$A$1:$U$884,11,FALSE)</f>
        <v>Jenaro Segundo Bahamondes Urrutia      Poder especial: Claudio Bhamondes Sobarzo, RUT N 13.322.314-2 (Director Hogar El Alba)</v>
      </c>
      <c r="L8" s="18" t="str">
        <f>VLOOKUP(A8,'BASE REGISTRO MAYO'!$A$1:$U$884,12,FALSE)</f>
        <v xml:space="preserve">Los Carrera Nº 429, comuna y ciudad de Osorno,  
</v>
      </c>
      <c r="M8" s="18" t="str">
        <f>VLOOKUP(A8,'BASE REGISTRO MAYO'!$A$1:$U$884,13,FALSE)</f>
        <v>X</v>
      </c>
      <c r="N8" s="18" t="str">
        <f>VLOOKUP(A8,'BASE REGISTRO MAYO'!$A$1:$U$884,14,FALSE)</f>
        <v xml:space="preserve"> Osorno</v>
      </c>
      <c r="O8" s="18" t="str">
        <f>VLOOKUP(A8,'BASE REGISTRO MAYO'!$A$1:$U$884,15,FALSE)</f>
        <v>Teléfonos: (064) 234867 – 233314</v>
      </c>
      <c r="P8" s="18" t="str">
        <f>VLOOKUP(A8,'BASE REGISTRO MAYO'!$A$1:$U$884,16,FALSE)</f>
        <v>albahogar@yahoo.es</v>
      </c>
      <c r="Q8" s="18">
        <f>VLOOKUP(A8,'BASE REGISTRO MAYO'!$A$1:$U$884,17,FALSE)</f>
        <v>0</v>
      </c>
      <c r="R8" s="18" t="str">
        <f>VLOOKUP(A8,'BASE REGISTRO MAYO'!$A$1:$U$884,18,FALSE)</f>
        <v xml:space="preserve">93401: Instituciones de Asistencia Social.
</v>
      </c>
      <c r="S8" s="18" t="str">
        <f>VLOOKUP(A8,'BASE REGISTRO MAYO'!$A$1:$U$884,19,FALSE)</f>
        <v>Se acompaña antecedentes Financieros correspondiente al año 2019, aprobados por USUFI</v>
      </c>
      <c r="T8" s="148">
        <f>VLOOKUP(A8,'BASE REGISTRO MAYO'!$A$1:$U$884,20,FALSE)</f>
        <v>37970</v>
      </c>
      <c r="U8" s="125">
        <v>150</v>
      </c>
      <c r="V8" s="126">
        <v>2959453</v>
      </c>
      <c r="W8" s="126">
        <v>173770265</v>
      </c>
      <c r="X8" s="149">
        <v>44347</v>
      </c>
      <c r="Y8" s="133" t="s">
        <v>7732</v>
      </c>
      <c r="Z8" s="133" t="s">
        <v>7733</v>
      </c>
      <c r="AA8" s="125" t="s">
        <v>7734</v>
      </c>
    </row>
    <row r="9" spans="1:27" s="90" customFormat="1" ht="15.75" customHeight="1" x14ac:dyDescent="0.2">
      <c r="A9" s="125">
        <v>225</v>
      </c>
      <c r="B9" s="18" t="str">
        <f>VLOOKUP(A9,'BASE REGISTRO MAYO'!$A$1:$U$884,2,FALSE)</f>
        <v>Asociación Cristiana de Jóvenes de Antofagasta (ACJ Antofagasta)</v>
      </c>
      <c r="C9" s="18">
        <f>VLOOKUP(A9,'BASE REGISTRO MAYO'!$A$1:$U$884,3,FALSE)</f>
        <v>704164009</v>
      </c>
      <c r="D9" s="18" t="str">
        <f>VLOOKUP(A9,'BASE REGISTRO MAYO'!$A$1:$U$884,4,FALSE)</f>
        <v>Corporación de Derecho Privado</v>
      </c>
      <c r="E9" s="18" t="str">
        <f>VLOOKUP(A9,'BASE REGISTRO MAYO'!$A$1:$U$884,5,FALSE)</f>
        <v>Otorgado por Decreto Supremo Nº 1577, de 21 de agosto 1969, del Ministerio de Justicia.</v>
      </c>
      <c r="F9" s="18" t="str">
        <f>VLOOKUP(A9,'BASE REGISTRO MAYO'!$A$1:$U$884,6,FALSE)</f>
        <v xml:space="preserve">Certificado de Vigencia de Persona Jurídica Sin Fines de Lucro Folio N° 500356045987, emitido con 13 de noviembre de 2020, por el Servicio de Registro Civil e Identificación.
</v>
      </c>
      <c r="G9" s="18" t="str">
        <f>VLOOKUP(A9,'BASE REGISTRO MAYO'!$A$1:$U$884,7,FALSE)</f>
        <v>Otorgado por Decreto Supremo Nº 1577, de 21 de agosto 1969, del Ministerio de Justicia.</v>
      </c>
      <c r="H9" s="18" t="str">
        <f>VLOOKUP(A9,'BASE REGISTRO MAYO'!$A$1:$U$884,8,FALSE)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18" t="str">
        <f>VLOOKUP(A9,'BASE REGISTRO MAYO'!$A$1:$U$884,9,FALSE)</f>
        <v>: Durarán 2 años en sus cargos, renovándose por mitades cada año.</v>
      </c>
      <c r="J9" s="18" t="str">
        <f>VLOOKUP(A9,'BASE REGISTRO MAYO'!$A$1:$U$884,10,FALSE)</f>
        <v>Del 04.04.2019. Acompaña Ley N° 21.239, que prorroga mandatos a directores por COVI 19.</v>
      </c>
      <c r="K9" s="18" t="str">
        <f>VLOOKUP(A9,'BASE REGISTRO MAYO'!$A$1:$U$884,11,FALSE)</f>
        <v xml:space="preserve">Presidente: Karen Gallardo Barraza, 
En su ausencia, Roberto Rondon Villegas,  (Vice Presidente Primero)
Director Ejecutivo: 
Osvaldo Jesús Gallardo Gallardo, </v>
      </c>
      <c r="L9" s="18" t="str">
        <f>VLOOKUP(A9,'BASE REGISTRO MAYO'!$A$1:$U$884,12,FALSE)</f>
        <v xml:space="preserve">Copiapó Nº595, Antofagasta.
</v>
      </c>
      <c r="M9" s="18" t="str">
        <f>VLOOKUP(A9,'BASE REGISTRO MAYO'!$A$1:$U$884,13,FALSE)</f>
        <v>II</v>
      </c>
      <c r="N9" s="18" t="str">
        <f>VLOOKUP(A9,'BASE REGISTRO MAYO'!$A$1:$U$884,14,FALSE)</f>
        <v>Copiapó</v>
      </c>
      <c r="O9" s="18" t="str">
        <f>VLOOKUP(A9,'BASE REGISTRO MAYO'!$A$1:$U$884,15,FALSE)</f>
        <v xml:space="preserve">(55) 263040 </v>
      </c>
      <c r="P9" s="18">
        <f>VLOOKUP(A9,'BASE REGISTRO MAYO'!$A$1:$U$884,16,FALSE)</f>
        <v>0</v>
      </c>
      <c r="Q9" s="18">
        <f>VLOOKUP(A9,'BASE REGISTRO MAYO'!$A$1:$U$884,17,FALSE)</f>
        <v>0</v>
      </c>
      <c r="R9" s="18" t="str">
        <f>VLOOKUP(A9,'BASE REGISTRO MAYO'!$A$1:$U$884,18,FALSE)</f>
        <v>93509: Otras asociaciones.</v>
      </c>
      <c r="S9" s="18" t="str">
        <f>VLOOKUP(A9,'BASE REGISTRO MAYO'!$A$1:$U$884,19,FALSE)</f>
        <v>Antecedentes financieros correspondientes al año 2019, aprobados por el Subdepartamento de Supervisión Financiera.</v>
      </c>
      <c r="T9" s="148">
        <f>VLOOKUP(A9,'BASE REGISTRO MAYO'!$A$1:$U$884,20,FALSE)</f>
        <v>37970</v>
      </c>
      <c r="U9" s="125">
        <v>225</v>
      </c>
      <c r="V9" s="126">
        <v>7291002</v>
      </c>
      <c r="W9" s="126">
        <v>39189140</v>
      </c>
      <c r="X9" s="149">
        <v>44347</v>
      </c>
      <c r="Y9" s="133" t="s">
        <v>7732</v>
      </c>
      <c r="Z9" s="133" t="s">
        <v>7733</v>
      </c>
      <c r="AA9" s="125" t="s">
        <v>7735</v>
      </c>
    </row>
    <row r="10" spans="1:27" s="90" customFormat="1" ht="15.75" customHeight="1" x14ac:dyDescent="0.2">
      <c r="A10" s="125">
        <v>225</v>
      </c>
      <c r="B10" s="18" t="str">
        <f>VLOOKUP(A10,'BASE REGISTRO MAYO'!$A$1:$U$884,2,FALSE)</f>
        <v>Asociación Cristiana de Jóvenes de Antofagasta (ACJ Antofagasta)</v>
      </c>
      <c r="C10" s="18">
        <f>VLOOKUP(A10,'BASE REGISTRO MAYO'!$A$1:$U$884,3,FALSE)</f>
        <v>704164009</v>
      </c>
      <c r="D10" s="18" t="str">
        <f>VLOOKUP(A10,'BASE REGISTRO MAYO'!$A$1:$U$884,4,FALSE)</f>
        <v>Corporación de Derecho Privado</v>
      </c>
      <c r="E10" s="18" t="str">
        <f>VLOOKUP(A10,'BASE REGISTRO MAYO'!$A$1:$U$884,5,FALSE)</f>
        <v>Otorgado por Decreto Supremo Nº 1577, de 21 de agosto 1969, del Ministerio de Justicia.</v>
      </c>
      <c r="F10" s="18" t="str">
        <f>VLOOKUP(A10,'BASE REGISTRO MAYO'!$A$1:$U$884,6,FALSE)</f>
        <v xml:space="preserve">Certificado de Vigencia de Persona Jurídica Sin Fines de Lucro Folio N° 500356045987, emitido con 13 de noviembre de 2020, por el Servicio de Registro Civil e Identificación.
</v>
      </c>
      <c r="G10" s="18" t="str">
        <f>VLOOKUP(A10,'BASE REGISTRO MAYO'!$A$1:$U$884,7,FALSE)</f>
        <v>Otorgado por Decreto Supremo Nº 1577, de 21 de agosto 1969, del Ministerio de Justicia.</v>
      </c>
      <c r="H10" s="18" t="str">
        <f>VLOOKUP(A10,'BASE REGISTRO MAYO'!$A$1:$U$884,8,FALSE)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18" t="str">
        <f>VLOOKUP(A10,'BASE REGISTRO MAYO'!$A$1:$U$884,9,FALSE)</f>
        <v>: Durarán 2 años en sus cargos, renovándose por mitades cada año.</v>
      </c>
      <c r="J10" s="18" t="str">
        <f>VLOOKUP(A10,'BASE REGISTRO MAYO'!$A$1:$U$884,10,FALSE)</f>
        <v>Del 04.04.2019. Acompaña Ley N° 21.239, que prorroga mandatos a directores por COVI 19.</v>
      </c>
      <c r="K10" s="18" t="str">
        <f>VLOOKUP(A10,'BASE REGISTRO MAYO'!$A$1:$U$884,11,FALSE)</f>
        <v xml:space="preserve">Presidente: Karen Gallardo Barraza, 
En su ausencia, Roberto Rondon Villegas,  (Vice Presidente Primero)
Director Ejecutivo: 
Osvaldo Jesús Gallardo Gallardo, </v>
      </c>
      <c r="L10" s="18" t="str">
        <f>VLOOKUP(A10,'BASE REGISTRO MAYO'!$A$1:$U$884,12,FALSE)</f>
        <v xml:space="preserve">Copiapó Nº595, Antofagasta.
</v>
      </c>
      <c r="M10" s="18" t="str">
        <f>VLOOKUP(A10,'BASE REGISTRO MAYO'!$A$1:$U$884,13,FALSE)</f>
        <v>II</v>
      </c>
      <c r="N10" s="18" t="str">
        <f>VLOOKUP(A10,'BASE REGISTRO MAYO'!$A$1:$U$884,14,FALSE)</f>
        <v>Copiapó</v>
      </c>
      <c r="O10" s="18" t="str">
        <f>VLOOKUP(A10,'BASE REGISTRO MAYO'!$A$1:$U$884,15,FALSE)</f>
        <v xml:space="preserve">(55) 263040 </v>
      </c>
      <c r="P10" s="18">
        <f>VLOOKUP(A10,'BASE REGISTRO MAYO'!$A$1:$U$884,16,FALSE)</f>
        <v>0</v>
      </c>
      <c r="Q10" s="18">
        <f>VLOOKUP(A10,'BASE REGISTRO MAYO'!$A$1:$U$884,17,FALSE)</f>
        <v>0</v>
      </c>
      <c r="R10" s="18" t="str">
        <f>VLOOKUP(A10,'BASE REGISTRO MAYO'!$A$1:$U$884,18,FALSE)</f>
        <v>93509: Otras asociaciones.</v>
      </c>
      <c r="S10" s="18" t="str">
        <f>VLOOKUP(A10,'BASE REGISTRO MAYO'!$A$1:$U$884,19,FALSE)</f>
        <v>Antecedentes financieros correspondientes al año 2019, aprobados por el Subdepartamento de Supervisión Financiera.</v>
      </c>
      <c r="T10" s="148">
        <f>VLOOKUP(A10,'BASE REGISTRO MAYO'!$A$1:$U$884,20,FALSE)</f>
        <v>37970</v>
      </c>
      <c r="U10" s="125">
        <v>225</v>
      </c>
      <c r="V10" s="126">
        <v>3766429</v>
      </c>
      <c r="W10" s="126">
        <v>19466358</v>
      </c>
      <c r="X10" s="149">
        <v>44347</v>
      </c>
      <c r="Y10" s="133" t="s">
        <v>7732</v>
      </c>
      <c r="Z10" s="133" t="s">
        <v>7733</v>
      </c>
      <c r="AA10" s="125" t="s">
        <v>7736</v>
      </c>
    </row>
    <row r="11" spans="1:27" s="90" customFormat="1" ht="15.75" customHeight="1" x14ac:dyDescent="0.2">
      <c r="A11" s="125">
        <v>250</v>
      </c>
      <c r="B11" s="18" t="str">
        <f>VLOOKUP(A11,'BASE REGISTRO MAYO'!$A$1:$U$884,2,FALSE)</f>
        <v>Asociación Cristiana de Jóvenes de Valparaíso</v>
      </c>
      <c r="C11" s="18">
        <f>VLOOKUP(A11,'BASE REGISTRO MAYO'!$A$1:$U$884,3,FALSE)</f>
        <v>818329008</v>
      </c>
      <c r="D11" s="18" t="str">
        <f>VLOOKUP(A11,'BASE REGISTRO MAYO'!$A$1:$U$884,4,FALSE)</f>
        <v>Corporación de Derecho Privado.</v>
      </c>
      <c r="E11" s="18" t="str">
        <f>VLOOKUP(A11,'BASE REGISTRO MAYO'!$A$1:$U$884,5,FALSE)</f>
        <v xml:space="preserve">Otorgado por Decreto Supremo Nº 17755, de fecha 18 de octubre de 1915, por el Ministerio de Justicia.  </v>
      </c>
      <c r="F11" s="18" t="str">
        <f>VLOOKUP(A11,'BASE REGISTRO MAYO'!$A$1:$U$884,6,FALSE)</f>
        <v>Certificado de vigencia de persona jurídica sin fines de lucro, folio N° 5500343029755, emitido por el Servicio de Registro Civil e Identificación, con fecha 28 de agosto de 2020.</v>
      </c>
      <c r="G11" s="18" t="str">
        <f>VLOOKUP(A11,'BASE REGISTRO MAYO'!$A$1:$U$884,7,FALSE)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8" t="str">
        <f>VLOOKUP(A11,'BASE REGISTRO MAYO'!$A$1:$U$884,8,FALSE)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8" t="str">
        <f>VLOOKUP(A11,'BASE REGISTRO MAYO'!$A$1:$U$884,9,FALSE)</f>
        <v xml:space="preserve">Los directores duran tres años en sus cargos, pudiendo ser reelegidos por una sola vez y se renuevan anualmente por terceras partes.
</v>
      </c>
      <c r="J11" s="18" t="str">
        <f>VLOOKUP(A11,'BASE REGISTRO MAYO'!$A$1:$U$884,10,FALSE)</f>
        <v xml:space="preserve">Ultimo Directorio que consta escritura pública: Del período 2019-2020. 
</v>
      </c>
      <c r="K11" s="18" t="str">
        <f>VLOOKUP(A11,'BASE REGISTRO MAYO'!$A$1:$U$884,11,FALSE)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8" t="str">
        <f>VLOOKUP(A11,'BASE REGISTRO MAYO'!$A$1:$U$884,12,FALSE)</f>
        <v xml:space="preserve">Blanco Nº1117, Valparaíso.Blanco N° 1117, Valparaíso, Región de Valparaíso. 
</v>
      </c>
      <c r="M11" s="18" t="str">
        <f>VLOOKUP(A11,'BASE REGISTRO MAYO'!$A$1:$U$884,13,FALSE)</f>
        <v>V</v>
      </c>
      <c r="N11" s="18" t="str">
        <f>VLOOKUP(A11,'BASE REGISTRO MAYO'!$A$1:$U$884,14,FALSE)</f>
        <v>Valparaíso</v>
      </c>
      <c r="O11" s="18" t="str">
        <f>VLOOKUP(A11,'BASE REGISTRO MAYO'!$A$1:$U$884,15,FALSE)</f>
        <v>(32) 2156900</v>
      </c>
      <c r="P11" s="18" t="str">
        <f>VLOOKUP(A11,'BASE REGISTRO MAYO'!$A$1:$U$884,16,FALSE)</f>
        <v xml:space="preserve">acjvalpo@gmail.com
</v>
      </c>
      <c r="Q11" s="18">
        <f>VLOOKUP(A11,'BASE REGISTRO MAYO'!$A$1:$U$884,17,FALSE)</f>
        <v>0</v>
      </c>
      <c r="R11" s="18">
        <f>VLOOKUP(A11,'BASE REGISTRO MAYO'!$A$1:$U$884,18,FALSE)</f>
        <v>93401</v>
      </c>
      <c r="S11" s="18" t="str">
        <f>VLOOKUP(A11,'BASE REGISTRO MAYO'!$A$1:$U$884,19,FALSE)</f>
        <v xml:space="preserve">Certificado de Antecedentes Financieros, correspondientes al año 2019, aprobados por el Subdepartamento de Supervisión Financiera Nacional.                                                                                                                                                                                                                                                                                                                                                                                                                                                                                                                                                                                                                                                                                                                                                                                                                                                                                                                                                                                                                                                                                      
</v>
      </c>
      <c r="T11" s="148">
        <f>VLOOKUP(A11,'BASE REGISTRO MAYO'!$A$1:$U$884,20,FALSE)</f>
        <v>37970</v>
      </c>
      <c r="U11" s="125">
        <v>250</v>
      </c>
      <c r="V11" s="126">
        <v>4878920</v>
      </c>
      <c r="W11" s="126">
        <v>25760698</v>
      </c>
      <c r="X11" s="149">
        <v>44347</v>
      </c>
      <c r="Y11" s="133" t="s">
        <v>7732</v>
      </c>
      <c r="Z11" s="133" t="s">
        <v>7733</v>
      </c>
      <c r="AA11" s="125" t="s">
        <v>7737</v>
      </c>
    </row>
    <row r="12" spans="1:27" s="90" customFormat="1" ht="15.75" customHeight="1" x14ac:dyDescent="0.2">
      <c r="A12" s="125">
        <v>250</v>
      </c>
      <c r="B12" s="18" t="str">
        <f>VLOOKUP(A12,'BASE REGISTRO MAYO'!$A$1:$U$884,2,FALSE)</f>
        <v>Asociación Cristiana de Jóvenes de Valparaíso</v>
      </c>
      <c r="C12" s="18">
        <f>VLOOKUP(A12,'BASE REGISTRO MAYO'!$A$1:$U$884,3,FALSE)</f>
        <v>818329008</v>
      </c>
      <c r="D12" s="18" t="str">
        <f>VLOOKUP(A12,'BASE REGISTRO MAYO'!$A$1:$U$884,4,FALSE)</f>
        <v>Corporación de Derecho Privado.</v>
      </c>
      <c r="E12" s="18" t="str">
        <f>VLOOKUP(A12,'BASE REGISTRO MAYO'!$A$1:$U$884,5,FALSE)</f>
        <v xml:space="preserve">Otorgado por Decreto Supremo Nº 17755, de fecha 18 de octubre de 1915, por el Ministerio de Justicia.  </v>
      </c>
      <c r="F12" s="18" t="str">
        <f>VLOOKUP(A12,'BASE REGISTRO MAYO'!$A$1:$U$884,6,FALSE)</f>
        <v>Certificado de vigencia de persona jurídica sin fines de lucro, folio N° 5500343029755, emitido por el Servicio de Registro Civil e Identificación, con fecha 28 de agosto de 2020.</v>
      </c>
      <c r="G12" s="18" t="str">
        <f>VLOOKUP(A12,'BASE REGISTRO MAYO'!$A$1:$U$884,7,FALSE)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8" t="str">
        <f>VLOOKUP(A12,'BASE REGISTRO MAYO'!$A$1:$U$884,8,FALSE)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8" t="str">
        <f>VLOOKUP(A12,'BASE REGISTRO MAYO'!$A$1:$U$884,9,FALSE)</f>
        <v xml:space="preserve">Los directores duran tres años en sus cargos, pudiendo ser reelegidos por una sola vez y se renuevan anualmente por terceras partes.
</v>
      </c>
      <c r="J12" s="18" t="str">
        <f>VLOOKUP(A12,'BASE REGISTRO MAYO'!$A$1:$U$884,10,FALSE)</f>
        <v xml:space="preserve">Ultimo Directorio que consta escritura pública: Del período 2019-2020. 
</v>
      </c>
      <c r="K12" s="18" t="str">
        <f>VLOOKUP(A12,'BASE REGISTRO MAYO'!$A$1:$U$884,11,FALSE)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8" t="str">
        <f>VLOOKUP(A12,'BASE REGISTRO MAYO'!$A$1:$U$884,12,FALSE)</f>
        <v xml:space="preserve">Blanco Nº1117, Valparaíso.Blanco N° 1117, Valparaíso, Región de Valparaíso. 
</v>
      </c>
      <c r="M12" s="18" t="str">
        <f>VLOOKUP(A12,'BASE REGISTRO MAYO'!$A$1:$U$884,13,FALSE)</f>
        <v>V</v>
      </c>
      <c r="N12" s="18" t="str">
        <f>VLOOKUP(A12,'BASE REGISTRO MAYO'!$A$1:$U$884,14,FALSE)</f>
        <v>Valparaíso</v>
      </c>
      <c r="O12" s="18" t="str">
        <f>VLOOKUP(A12,'BASE REGISTRO MAYO'!$A$1:$U$884,15,FALSE)</f>
        <v>(32) 2156900</v>
      </c>
      <c r="P12" s="18" t="str">
        <f>VLOOKUP(A12,'BASE REGISTRO MAYO'!$A$1:$U$884,16,FALSE)</f>
        <v xml:space="preserve">acjvalpo@gmail.com
</v>
      </c>
      <c r="Q12" s="18">
        <f>VLOOKUP(A12,'BASE REGISTRO MAYO'!$A$1:$U$884,17,FALSE)</f>
        <v>0</v>
      </c>
      <c r="R12" s="18">
        <f>VLOOKUP(A12,'BASE REGISTRO MAYO'!$A$1:$U$884,18,FALSE)</f>
        <v>93401</v>
      </c>
      <c r="S12" s="18" t="str">
        <f>VLOOKUP(A12,'BASE REGISTRO MAYO'!$A$1:$U$884,19,FALSE)</f>
        <v xml:space="preserve">Certificado de Antecedentes Financieros, correspondientes al año 2019, aprobados por el Subdepartamento de Supervisión Financiera Nacional.                                                                                                                                                                                                                                                                                                                                                                                                                                                                                                                                                                                                                                                                                                                                                                                                                                                                                                                                                                                                                                                                                      
</v>
      </c>
      <c r="T12" s="148">
        <f>VLOOKUP(A12,'BASE REGISTRO MAYO'!$A$1:$U$884,20,FALSE)</f>
        <v>37970</v>
      </c>
      <c r="U12" s="125">
        <v>250</v>
      </c>
      <c r="V12" s="126">
        <v>16248682</v>
      </c>
      <c r="W12" s="126">
        <v>80942645</v>
      </c>
      <c r="X12" s="149">
        <v>44347</v>
      </c>
      <c r="Y12" s="133" t="s">
        <v>7732</v>
      </c>
      <c r="Z12" s="133" t="s">
        <v>7733</v>
      </c>
      <c r="AA12" s="125" t="s">
        <v>7738</v>
      </c>
    </row>
    <row r="13" spans="1:27" s="90" customFormat="1" ht="15.75" customHeight="1" x14ac:dyDescent="0.2">
      <c r="A13" s="125">
        <v>250</v>
      </c>
      <c r="B13" s="18" t="str">
        <f>VLOOKUP(A13,'BASE REGISTRO MAYO'!$A$1:$U$884,2,FALSE)</f>
        <v>Asociación Cristiana de Jóvenes de Valparaíso</v>
      </c>
      <c r="C13" s="18">
        <f>VLOOKUP(A13,'BASE REGISTRO MAYO'!$A$1:$U$884,3,FALSE)</f>
        <v>818329008</v>
      </c>
      <c r="D13" s="18" t="str">
        <f>VLOOKUP(A13,'BASE REGISTRO MAYO'!$A$1:$U$884,4,FALSE)</f>
        <v>Corporación de Derecho Privado.</v>
      </c>
      <c r="E13" s="18" t="str">
        <f>VLOOKUP(A13,'BASE REGISTRO MAYO'!$A$1:$U$884,5,FALSE)</f>
        <v xml:space="preserve">Otorgado por Decreto Supremo Nº 17755, de fecha 18 de octubre de 1915, por el Ministerio de Justicia.  </v>
      </c>
      <c r="F13" s="18" t="str">
        <f>VLOOKUP(A13,'BASE REGISTRO MAYO'!$A$1:$U$884,6,FALSE)</f>
        <v>Certificado de vigencia de persona jurídica sin fines de lucro, folio N° 5500343029755, emitido por el Servicio de Registro Civil e Identificación, con fecha 28 de agosto de 2020.</v>
      </c>
      <c r="G13" s="18" t="str">
        <f>VLOOKUP(A13,'BASE REGISTRO MAYO'!$A$1:$U$884,7,FALSE)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8" t="str">
        <f>VLOOKUP(A13,'BASE REGISTRO MAYO'!$A$1:$U$884,8,FALSE)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8" t="str">
        <f>VLOOKUP(A13,'BASE REGISTRO MAYO'!$A$1:$U$884,9,FALSE)</f>
        <v xml:space="preserve">Los directores duran tres años en sus cargos, pudiendo ser reelegidos por una sola vez y se renuevan anualmente por terceras partes.
</v>
      </c>
      <c r="J13" s="18" t="str">
        <f>VLOOKUP(A13,'BASE REGISTRO MAYO'!$A$1:$U$884,10,FALSE)</f>
        <v xml:space="preserve">Ultimo Directorio que consta escritura pública: Del período 2019-2020. 
</v>
      </c>
      <c r="K13" s="18" t="str">
        <f>VLOOKUP(A13,'BASE REGISTRO MAYO'!$A$1:$U$884,11,FALSE)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8" t="str">
        <f>VLOOKUP(A13,'BASE REGISTRO MAYO'!$A$1:$U$884,12,FALSE)</f>
        <v xml:space="preserve">Blanco Nº1117, Valparaíso.Blanco N° 1117, Valparaíso, Región de Valparaíso. 
</v>
      </c>
      <c r="M13" s="18" t="str">
        <f>VLOOKUP(A13,'BASE REGISTRO MAYO'!$A$1:$U$884,13,FALSE)</f>
        <v>V</v>
      </c>
      <c r="N13" s="18" t="str">
        <f>VLOOKUP(A13,'BASE REGISTRO MAYO'!$A$1:$U$884,14,FALSE)</f>
        <v>Valparaíso</v>
      </c>
      <c r="O13" s="18" t="str">
        <f>VLOOKUP(A13,'BASE REGISTRO MAYO'!$A$1:$U$884,15,FALSE)</f>
        <v>(32) 2156900</v>
      </c>
      <c r="P13" s="18" t="str">
        <f>VLOOKUP(A13,'BASE REGISTRO MAYO'!$A$1:$U$884,16,FALSE)</f>
        <v xml:space="preserve">acjvalpo@gmail.com
</v>
      </c>
      <c r="Q13" s="18">
        <f>VLOOKUP(A13,'BASE REGISTRO MAYO'!$A$1:$U$884,17,FALSE)</f>
        <v>0</v>
      </c>
      <c r="R13" s="18">
        <f>VLOOKUP(A13,'BASE REGISTRO MAYO'!$A$1:$U$884,18,FALSE)</f>
        <v>93401</v>
      </c>
      <c r="S13" s="18" t="str">
        <f>VLOOKUP(A13,'BASE REGISTRO MAYO'!$A$1:$U$884,19,FALSE)</f>
        <v xml:space="preserve">Certificado de Antecedentes Financieros, correspondientes al año 2019, aprobados por el Subdepartamento de Supervisión Financiera Nacional.                                                                                                                                                                                                                                                                                                                                                                                                                                                                                                                                                                                                                                                                                                                                                                                                                                                                                                                                                                                                                                                                                      
</v>
      </c>
      <c r="T13" s="148">
        <f>VLOOKUP(A13,'BASE REGISTRO MAYO'!$A$1:$U$884,20,FALSE)</f>
        <v>37970</v>
      </c>
      <c r="U13" s="125">
        <v>250</v>
      </c>
      <c r="V13" s="126">
        <v>796488</v>
      </c>
      <c r="W13" s="126">
        <v>4380684</v>
      </c>
      <c r="X13" s="149">
        <v>44347</v>
      </c>
      <c r="Y13" s="133" t="s">
        <v>7732</v>
      </c>
      <c r="Z13" s="133" t="s">
        <v>7733</v>
      </c>
      <c r="AA13" s="125" t="s">
        <v>7739</v>
      </c>
    </row>
    <row r="14" spans="1:27" s="90" customFormat="1" ht="15.75" customHeight="1" x14ac:dyDescent="0.2">
      <c r="A14" s="125">
        <v>250</v>
      </c>
      <c r="B14" s="18" t="str">
        <f>VLOOKUP(A14,'BASE REGISTRO MAYO'!$A$1:$U$884,2,FALSE)</f>
        <v>Asociación Cristiana de Jóvenes de Valparaíso</v>
      </c>
      <c r="C14" s="18">
        <f>VLOOKUP(A14,'BASE REGISTRO MAYO'!$A$1:$U$884,3,FALSE)</f>
        <v>818329008</v>
      </c>
      <c r="D14" s="18" t="str">
        <f>VLOOKUP(A14,'BASE REGISTRO MAYO'!$A$1:$U$884,4,FALSE)</f>
        <v>Corporación de Derecho Privado.</v>
      </c>
      <c r="E14" s="18" t="str">
        <f>VLOOKUP(A14,'BASE REGISTRO MAYO'!$A$1:$U$884,5,FALSE)</f>
        <v xml:space="preserve">Otorgado por Decreto Supremo Nº 17755, de fecha 18 de octubre de 1915, por el Ministerio de Justicia.  </v>
      </c>
      <c r="F14" s="18" t="str">
        <f>VLOOKUP(A14,'BASE REGISTRO MAYO'!$A$1:$U$884,6,FALSE)</f>
        <v>Certificado de vigencia de persona jurídica sin fines de lucro, folio N° 5500343029755, emitido por el Servicio de Registro Civil e Identificación, con fecha 28 de agosto de 2020.</v>
      </c>
      <c r="G14" s="18" t="str">
        <f>VLOOKUP(A14,'BASE REGISTRO MAYO'!$A$1:$U$884,7,FALSE)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8" t="str">
        <f>VLOOKUP(A14,'BASE REGISTRO MAYO'!$A$1:$U$884,8,FALSE)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8" t="str">
        <f>VLOOKUP(A14,'BASE REGISTRO MAYO'!$A$1:$U$884,9,FALSE)</f>
        <v xml:space="preserve">Los directores duran tres años en sus cargos, pudiendo ser reelegidos por una sola vez y se renuevan anualmente por terceras partes.
</v>
      </c>
      <c r="J14" s="18" t="str">
        <f>VLOOKUP(A14,'BASE REGISTRO MAYO'!$A$1:$U$884,10,FALSE)</f>
        <v xml:space="preserve">Ultimo Directorio que consta escritura pública: Del período 2019-2020. 
</v>
      </c>
      <c r="K14" s="18" t="str">
        <f>VLOOKUP(A14,'BASE REGISTRO MAYO'!$A$1:$U$884,11,FALSE)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8" t="str">
        <f>VLOOKUP(A14,'BASE REGISTRO MAYO'!$A$1:$U$884,12,FALSE)</f>
        <v xml:space="preserve">Blanco Nº1117, Valparaíso.Blanco N° 1117, Valparaíso, Región de Valparaíso. 
</v>
      </c>
      <c r="M14" s="18" t="str">
        <f>VLOOKUP(A14,'BASE REGISTRO MAYO'!$A$1:$U$884,13,FALSE)</f>
        <v>V</v>
      </c>
      <c r="N14" s="18" t="str">
        <f>VLOOKUP(A14,'BASE REGISTRO MAYO'!$A$1:$U$884,14,FALSE)</f>
        <v>Valparaíso</v>
      </c>
      <c r="O14" s="18" t="str">
        <f>VLOOKUP(A14,'BASE REGISTRO MAYO'!$A$1:$U$884,15,FALSE)</f>
        <v>(32) 2156900</v>
      </c>
      <c r="P14" s="18" t="str">
        <f>VLOOKUP(A14,'BASE REGISTRO MAYO'!$A$1:$U$884,16,FALSE)</f>
        <v xml:space="preserve">acjvalpo@gmail.com
</v>
      </c>
      <c r="Q14" s="18">
        <f>VLOOKUP(A14,'BASE REGISTRO MAYO'!$A$1:$U$884,17,FALSE)</f>
        <v>0</v>
      </c>
      <c r="R14" s="18">
        <f>VLOOKUP(A14,'BASE REGISTRO MAYO'!$A$1:$U$884,18,FALSE)</f>
        <v>93401</v>
      </c>
      <c r="S14" s="18" t="str">
        <f>VLOOKUP(A14,'BASE REGISTRO MAYO'!$A$1:$U$884,19,FALSE)</f>
        <v xml:space="preserve">Certificado de Antecedentes Financieros, correspondientes al año 2019, aprobados por el Subdepartamento de Supervisión Financiera Nacional.                                                                                                                                                                                                                                                                                                                                                                                                                                                                                                                                                                                                                                                                                                                                                                                                                                                                                                                                                                                                                                                                                      
</v>
      </c>
      <c r="T14" s="148">
        <f>VLOOKUP(A14,'BASE REGISTRO MAYO'!$A$1:$U$884,20,FALSE)</f>
        <v>37970</v>
      </c>
      <c r="U14" s="125">
        <v>250</v>
      </c>
      <c r="V14" s="126">
        <v>8314335</v>
      </c>
      <c r="W14" s="126">
        <v>45378956</v>
      </c>
      <c r="X14" s="149">
        <v>44347</v>
      </c>
      <c r="Y14" s="133" t="s">
        <v>7732</v>
      </c>
      <c r="Z14" s="133" t="s">
        <v>7733</v>
      </c>
      <c r="AA14" s="125" t="s">
        <v>7740</v>
      </c>
    </row>
    <row r="15" spans="1:27" s="90" customFormat="1" ht="15.75" customHeight="1" x14ac:dyDescent="0.2">
      <c r="A15" s="125">
        <v>250</v>
      </c>
      <c r="B15" s="18" t="str">
        <f>VLOOKUP(A15,'BASE REGISTRO MAYO'!$A$1:$U$884,2,FALSE)</f>
        <v>Asociación Cristiana de Jóvenes de Valparaíso</v>
      </c>
      <c r="C15" s="18">
        <f>VLOOKUP(A15,'BASE REGISTRO MAYO'!$A$1:$U$884,3,FALSE)</f>
        <v>818329008</v>
      </c>
      <c r="D15" s="18" t="str">
        <f>VLOOKUP(A15,'BASE REGISTRO MAYO'!$A$1:$U$884,4,FALSE)</f>
        <v>Corporación de Derecho Privado.</v>
      </c>
      <c r="E15" s="18" t="str">
        <f>VLOOKUP(A15,'BASE REGISTRO MAYO'!$A$1:$U$884,5,FALSE)</f>
        <v xml:space="preserve">Otorgado por Decreto Supremo Nº 17755, de fecha 18 de octubre de 1915, por el Ministerio de Justicia.  </v>
      </c>
      <c r="F15" s="18" t="str">
        <f>VLOOKUP(A15,'BASE REGISTRO MAYO'!$A$1:$U$884,6,FALSE)</f>
        <v>Certificado de vigencia de persona jurídica sin fines de lucro, folio N° 5500343029755, emitido por el Servicio de Registro Civil e Identificación, con fecha 28 de agosto de 2020.</v>
      </c>
      <c r="G15" s="18" t="str">
        <f>VLOOKUP(A15,'BASE REGISTRO MAYO'!$A$1:$U$884,7,FALSE)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8" t="str">
        <f>VLOOKUP(A15,'BASE REGISTRO MAYO'!$A$1:$U$884,8,FALSE)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8" t="str">
        <f>VLOOKUP(A15,'BASE REGISTRO MAYO'!$A$1:$U$884,9,FALSE)</f>
        <v xml:space="preserve">Los directores duran tres años en sus cargos, pudiendo ser reelegidos por una sola vez y se renuevan anualmente por terceras partes.
</v>
      </c>
      <c r="J15" s="18" t="str">
        <f>VLOOKUP(A15,'BASE REGISTRO MAYO'!$A$1:$U$884,10,FALSE)</f>
        <v xml:space="preserve">Ultimo Directorio que consta escritura pública: Del período 2019-2020. 
</v>
      </c>
      <c r="K15" s="18" t="str">
        <f>VLOOKUP(A15,'BASE REGISTRO MAYO'!$A$1:$U$884,11,FALSE)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8" t="str">
        <f>VLOOKUP(A15,'BASE REGISTRO MAYO'!$A$1:$U$884,12,FALSE)</f>
        <v xml:space="preserve">Blanco Nº1117, Valparaíso.Blanco N° 1117, Valparaíso, Región de Valparaíso. 
</v>
      </c>
      <c r="M15" s="18" t="str">
        <f>VLOOKUP(A15,'BASE REGISTRO MAYO'!$A$1:$U$884,13,FALSE)</f>
        <v>V</v>
      </c>
      <c r="N15" s="18" t="str">
        <f>VLOOKUP(A15,'BASE REGISTRO MAYO'!$A$1:$U$884,14,FALSE)</f>
        <v>Valparaíso</v>
      </c>
      <c r="O15" s="18" t="str">
        <f>VLOOKUP(A15,'BASE REGISTRO MAYO'!$A$1:$U$884,15,FALSE)</f>
        <v>(32) 2156900</v>
      </c>
      <c r="P15" s="18" t="str">
        <f>VLOOKUP(A15,'BASE REGISTRO MAYO'!$A$1:$U$884,16,FALSE)</f>
        <v xml:space="preserve">acjvalpo@gmail.com
</v>
      </c>
      <c r="Q15" s="18">
        <f>VLOOKUP(A15,'BASE REGISTRO MAYO'!$A$1:$U$884,17,FALSE)</f>
        <v>0</v>
      </c>
      <c r="R15" s="18">
        <f>VLOOKUP(A15,'BASE REGISTRO MAYO'!$A$1:$U$884,18,FALSE)</f>
        <v>93401</v>
      </c>
      <c r="S15" s="18" t="str">
        <f>VLOOKUP(A15,'BASE REGISTRO MAYO'!$A$1:$U$884,19,FALSE)</f>
        <v xml:space="preserve">Certificado de Antecedentes Financieros, correspondientes al año 2019, aprobados por el Subdepartamento de Supervisión Financiera Nacional.                                                                                                                                                                                                                                                                                                                                                                                                                                                                                                                                                                                                                                                                                                                                                                                                                                                                                                                                                                                                                                                                                      
</v>
      </c>
      <c r="T15" s="148">
        <f>VLOOKUP(A15,'BASE REGISTRO MAYO'!$A$1:$U$884,20,FALSE)</f>
        <v>37970</v>
      </c>
      <c r="U15" s="125">
        <v>250</v>
      </c>
      <c r="V15" s="126">
        <v>69316351</v>
      </c>
      <c r="W15" s="126">
        <v>350094534</v>
      </c>
      <c r="X15" s="149">
        <v>44347</v>
      </c>
      <c r="Y15" s="133" t="s">
        <v>7732</v>
      </c>
      <c r="Z15" s="133" t="s">
        <v>7733</v>
      </c>
      <c r="AA15" s="125" t="s">
        <v>7741</v>
      </c>
    </row>
    <row r="16" spans="1:27" s="90" customFormat="1" ht="15.75" customHeight="1" x14ac:dyDescent="0.2">
      <c r="A16" s="125">
        <v>250</v>
      </c>
      <c r="B16" s="18" t="str">
        <f>VLOOKUP(A16,'BASE REGISTRO MAYO'!$A$1:$U$884,2,FALSE)</f>
        <v>Asociación Cristiana de Jóvenes de Valparaíso</v>
      </c>
      <c r="C16" s="18">
        <f>VLOOKUP(A16,'BASE REGISTRO MAYO'!$A$1:$U$884,3,FALSE)</f>
        <v>818329008</v>
      </c>
      <c r="D16" s="18" t="str">
        <f>VLOOKUP(A16,'BASE REGISTRO MAYO'!$A$1:$U$884,4,FALSE)</f>
        <v>Corporación de Derecho Privado.</v>
      </c>
      <c r="E16" s="18" t="str">
        <f>VLOOKUP(A16,'BASE REGISTRO MAYO'!$A$1:$U$884,5,FALSE)</f>
        <v xml:space="preserve">Otorgado por Decreto Supremo Nº 17755, de fecha 18 de octubre de 1915, por el Ministerio de Justicia.  </v>
      </c>
      <c r="F16" s="18" t="str">
        <f>VLOOKUP(A16,'BASE REGISTRO MAYO'!$A$1:$U$884,6,FALSE)</f>
        <v>Certificado de vigencia de persona jurídica sin fines de lucro, folio N° 5500343029755, emitido por el Servicio de Registro Civil e Identificación, con fecha 28 de agosto de 2020.</v>
      </c>
      <c r="G16" s="18" t="str">
        <f>VLOOKUP(A16,'BASE REGISTRO MAYO'!$A$1:$U$884,7,FALSE)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8" t="str">
        <f>VLOOKUP(A16,'BASE REGISTRO MAYO'!$A$1:$U$884,8,FALSE)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8" t="str">
        <f>VLOOKUP(A16,'BASE REGISTRO MAYO'!$A$1:$U$884,9,FALSE)</f>
        <v xml:space="preserve">Los directores duran tres años en sus cargos, pudiendo ser reelegidos por una sola vez y se renuevan anualmente por terceras partes.
</v>
      </c>
      <c r="J16" s="18" t="str">
        <f>VLOOKUP(A16,'BASE REGISTRO MAYO'!$A$1:$U$884,10,FALSE)</f>
        <v xml:space="preserve">Ultimo Directorio que consta escritura pública: Del período 2019-2020. 
</v>
      </c>
      <c r="K16" s="18" t="str">
        <f>VLOOKUP(A16,'BASE REGISTRO MAYO'!$A$1:$U$884,11,FALSE)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8" t="str">
        <f>VLOOKUP(A16,'BASE REGISTRO MAYO'!$A$1:$U$884,12,FALSE)</f>
        <v xml:space="preserve">Blanco Nº1117, Valparaíso.Blanco N° 1117, Valparaíso, Región de Valparaíso. 
</v>
      </c>
      <c r="M16" s="18" t="str">
        <f>VLOOKUP(A16,'BASE REGISTRO MAYO'!$A$1:$U$884,13,FALSE)</f>
        <v>V</v>
      </c>
      <c r="N16" s="18" t="str">
        <f>VLOOKUP(A16,'BASE REGISTRO MAYO'!$A$1:$U$884,14,FALSE)</f>
        <v>Valparaíso</v>
      </c>
      <c r="O16" s="18" t="str">
        <f>VLOOKUP(A16,'BASE REGISTRO MAYO'!$A$1:$U$884,15,FALSE)</f>
        <v>(32) 2156900</v>
      </c>
      <c r="P16" s="18" t="str">
        <f>VLOOKUP(A16,'BASE REGISTRO MAYO'!$A$1:$U$884,16,FALSE)</f>
        <v xml:space="preserve">acjvalpo@gmail.com
</v>
      </c>
      <c r="Q16" s="18">
        <f>VLOOKUP(A16,'BASE REGISTRO MAYO'!$A$1:$U$884,17,FALSE)</f>
        <v>0</v>
      </c>
      <c r="R16" s="18">
        <f>VLOOKUP(A16,'BASE REGISTRO MAYO'!$A$1:$U$884,18,FALSE)</f>
        <v>93401</v>
      </c>
      <c r="S16" s="18" t="str">
        <f>VLOOKUP(A16,'BASE REGISTRO MAYO'!$A$1:$U$884,19,FALSE)</f>
        <v xml:space="preserve">Certificado de Antecedentes Financieros, correspondientes al año 2019, aprobados por el Subdepartamento de Supervisión Financiera Nacional.                                                                                                                                                                                                                                                                                                                                                                                                                                                                                                                                                                                                                                                                                                                                                                                                                                                                                                                                                                                                                                                                                      
</v>
      </c>
      <c r="T16" s="148">
        <f>VLOOKUP(A16,'BASE REGISTRO MAYO'!$A$1:$U$884,20,FALSE)</f>
        <v>37970</v>
      </c>
      <c r="U16" s="125">
        <v>250</v>
      </c>
      <c r="V16" s="126">
        <v>38808964</v>
      </c>
      <c r="W16" s="126">
        <v>181528925</v>
      </c>
      <c r="X16" s="149">
        <v>44347</v>
      </c>
      <c r="Y16" s="133" t="s">
        <v>7732</v>
      </c>
      <c r="Z16" s="133" t="s">
        <v>7733</v>
      </c>
      <c r="AA16" s="125" t="s">
        <v>7742</v>
      </c>
    </row>
    <row r="17" spans="1:27" s="90" customFormat="1" ht="15.75" customHeight="1" x14ac:dyDescent="0.2">
      <c r="A17" s="125">
        <v>400</v>
      </c>
      <c r="B17" s="18" t="str">
        <f>VLOOKUP(A17,'BASE REGISTRO MAYO'!$A$1:$U$884,2,FALSE)</f>
        <v>Asociación Hogar de Niños Arturo Prat</v>
      </c>
      <c r="C17" s="18">
        <f>VLOOKUP(A17,'BASE REGISTRO MAYO'!$A$1:$U$884,3,FALSE)</f>
        <v>700134407</v>
      </c>
      <c r="D17" s="18" t="str">
        <f>VLOOKUP(A17,'BASE REGISTRO MAYO'!$A$1:$U$884,4,FALSE)</f>
        <v>Corporación de Derecho Privado.</v>
      </c>
      <c r="E17" s="18" t="str">
        <f>VLOOKUP(A17,'BASE REGISTRO MAYO'!$A$1:$U$884,5,FALSE)</f>
        <v xml:space="preserve">Otorgado por Decreto Supremo Nº1033, de fecha 22 de agosto de 1922, por el Ministerio de Justicia.  </v>
      </c>
      <c r="F17" s="18" t="str">
        <f>VLOOKUP(A17,'BASE REGISTRO MAYO'!$A$1:$U$884,6,FALSE)</f>
        <v>Certificado de Vigencia de Persona Jurídica sin Fines de Lucro Folio N° 500237858010, de fecha 8 de julio de 2019, emitido por el Servicio de Registro Civil e Identificación.</v>
      </c>
      <c r="G17" s="18" t="str">
        <f>VLOOKUP(A17,'BASE REGISTRO MAYO'!$A$1:$U$884,7,FALSE)</f>
        <v>Mantener, sostener o colaborar en el funcionamiento de internados para niños.</v>
      </c>
      <c r="H17" s="18" t="str">
        <f>VLOOKUP(A17,'BASE REGISTRO MAYO'!$A$1:$U$884,8,FALSE)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8" t="str">
        <f>VLOOKUP(A17,'BASE REGISTRO MAYO'!$A$1:$U$884,9,FALSE)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8" t="str">
        <f>VLOOKUP(A17,'BASE REGISTRO MAYO'!$A$1:$U$884,10,FALSE)</f>
        <v>Del 23 de abril de 2019 al 23 de abril de 2020</v>
      </c>
      <c r="K17" s="18" t="str">
        <f>VLOOKUP(A17,'BASE REGISTRO MAYO'!$A$1:$U$884,11,FALSE)</f>
        <v xml:space="preserve">Carlos Alberto Ruiz Artigas, 
Mandato general otorgado a don Oscar Manzano Soko, 
El mandatario Oscar Manzano Soko, podrá delegar su  mandato con las mismas facultades a don Victor González Risopatrón. 
</v>
      </c>
      <c r="L17" s="18" t="str">
        <f>VLOOKUP(A17,'BASE REGISTRO MAYO'!$A$1:$U$884,12,FALSE)</f>
        <v xml:space="preserve">Blanco Nº1623, oficina Nº403, Valparaíso.
</v>
      </c>
      <c r="M17" s="18" t="str">
        <f>VLOOKUP(A17,'BASE REGISTRO MAYO'!$A$1:$U$884,13,FALSE)</f>
        <v>V</v>
      </c>
      <c r="N17" s="18" t="str">
        <f>VLOOKUP(A17,'BASE REGISTRO MAYO'!$A$1:$U$884,14,FALSE)</f>
        <v>Valparaíso</v>
      </c>
      <c r="O17" s="18" t="str">
        <f>VLOOKUP(A17,'BASE REGISTRO MAYO'!$A$1:$U$884,15,FALSE)</f>
        <v>32- 2541480</v>
      </c>
      <c r="P17" s="18" t="str">
        <f>VLOOKUP(A17,'BASE REGISTRO MAYO'!$A$1:$U$884,16,FALSE)</f>
        <v xml:space="preserve">asistentegerencia@haprat.cl </v>
      </c>
      <c r="Q17" s="18">
        <f>VLOOKUP(A17,'BASE REGISTRO MAYO'!$A$1:$U$884,17,FALSE)</f>
        <v>0</v>
      </c>
      <c r="R17" s="18">
        <f>VLOOKUP(A17,'BASE REGISTRO MAYO'!$A$1:$U$884,18,FALSE)</f>
        <v>93401</v>
      </c>
      <c r="S17" s="18" t="str">
        <f>VLOOKUP(A17,'BASE REGISTRO MAYO'!$A$1:$U$884,19,FALSE)</f>
        <v>Certificado de Antecedentes Financieros correspondiente al año 2019, aprobados por el Subdepartamento de Supervisión Financiera Nacional.</v>
      </c>
      <c r="T17" s="148">
        <f>VLOOKUP(A17,'BASE REGISTRO MAYO'!$A$1:$U$884,20,FALSE)</f>
        <v>37970</v>
      </c>
      <c r="U17" s="125">
        <v>400</v>
      </c>
      <c r="V17" s="126">
        <v>29725553</v>
      </c>
      <c r="W17" s="126">
        <v>131214614</v>
      </c>
      <c r="X17" s="149">
        <v>44347</v>
      </c>
      <c r="Y17" s="133" t="s">
        <v>7732</v>
      </c>
      <c r="Z17" s="133" t="s">
        <v>7733</v>
      </c>
      <c r="AA17" s="125" t="s">
        <v>7741</v>
      </c>
    </row>
    <row r="18" spans="1:27" s="90" customFormat="1" ht="15.75" customHeight="1" x14ac:dyDescent="0.2">
      <c r="A18" s="125">
        <v>1050</v>
      </c>
      <c r="B18" s="18" t="str">
        <f>VLOOKUP(A18,'BASE REGISTRO MAYO'!$A$1:$U$884,2,FALSE)</f>
        <v xml:space="preserve">Congregación del Buen Pastor </v>
      </c>
      <c r="C18" s="18">
        <f>VLOOKUP(A18,'BASE REGISTRO MAYO'!$A$1:$U$884,3,FALSE)</f>
        <v>700006700</v>
      </c>
      <c r="D18" s="18" t="str">
        <f>VLOOKUP(A18,'BASE REGISTRO MAYO'!$A$1:$U$884,4,FALSE)</f>
        <v>Organización Religiosa</v>
      </c>
      <c r="E18" s="18" t="str">
        <f>VLOOKUP(A18,'BASE REGISTRO MAYO'!$A$1:$U$884,5,FALSE)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18" t="str">
        <f>VLOOKUP(A18,'BASE REGISTRO MAYO'!$A$1:$U$884,6,FALSE)</f>
        <v>Indefinida.</v>
      </c>
      <c r="G18" s="18" t="str">
        <f>VLOOKUP(A18,'BASE REGISTRO MAYO'!$A$1:$U$884,7,FALSE)</f>
        <v>Actividades Religiosas.</v>
      </c>
      <c r="H18" s="18" t="str">
        <f>VLOOKUP(A18,'BASE REGISTRO MAYO'!$A$1:$U$884,8,FALSE)</f>
        <v>no tiene</v>
      </c>
      <c r="I18" s="18">
        <f>VLOOKUP(A18,'BASE REGISTRO MAYO'!$A$1:$U$884,9,FALSE)</f>
        <v>0</v>
      </c>
      <c r="J18" s="18">
        <f>VLOOKUP(A18,'BASE REGISTRO MAYO'!$A$1:$U$884,10,FALSE)</f>
        <v>0</v>
      </c>
      <c r="K18" s="18" t="str">
        <f>VLOOKUP(A18,'BASE REGISTRO MAYO'!$A$1:$U$884,11,FALSE)</f>
        <v>Sandra Bertha Suárez Cordero</v>
      </c>
      <c r="L18" s="18" t="str">
        <f>VLOOKUP(A18,'BASE REGISTRO MAYO'!$A$1:$U$884,12,FALSE)</f>
        <v xml:space="preserve">Mac – Iver Nº702, Santiago. 
</v>
      </c>
      <c r="M18" s="18" t="str">
        <f>VLOOKUP(A18,'BASE REGISTRO MAYO'!$A$1:$U$884,13,FALSE)</f>
        <v>XIII</v>
      </c>
      <c r="N18" s="18" t="str">
        <f>VLOOKUP(A18,'BASE REGISTRO MAYO'!$A$1:$U$884,14,FALSE)</f>
        <v>SANTIAGO</v>
      </c>
      <c r="O18" s="18" t="str">
        <f>VLOOKUP(A18,'BASE REGISTRO MAYO'!$A$1:$U$884,15,FALSE)</f>
        <v>Fono 6325682, fax 6385213.</v>
      </c>
      <c r="P18" s="18" t="str">
        <f>VLOOKUP(A18,'BASE REGISTRO MAYO'!$A$1:$U$884,16,FALSE)</f>
        <v>Mail: adelarey@gmail.com</v>
      </c>
      <c r="Q18" s="18" t="str">
        <f>VLOOKUP(A18,'BASE REGISTRO MAYO'!$A$1:$U$884,17,FALSE)</f>
        <v xml:space="preserve">Casilla 51.918 </v>
      </c>
      <c r="R18" s="18" t="str">
        <f>VLOOKUP(A18,'BASE REGISTRO MAYO'!$A$1:$U$884,18,FALSE)</f>
        <v>93910: Organizaciones  Religiosas.</v>
      </c>
      <c r="S18" s="18" t="str">
        <f>VLOOKUP(A18,'BASE REGISTRO MAYO'!$A$1:$U$884,19,FALSE)</f>
        <v>Se remite Certificado de Antecedentes Financieros correspondientes al año 2019, aprobados por el al Subdepartamento de Supervisión Financiera Nacional</v>
      </c>
      <c r="T18" s="148">
        <f>VLOOKUP(A18,'BASE REGISTRO MAYO'!$A$1:$U$884,20,FALSE)</f>
        <v>37970</v>
      </c>
      <c r="U18" s="125">
        <v>1050</v>
      </c>
      <c r="V18" s="126">
        <v>41529321</v>
      </c>
      <c r="W18" s="126">
        <v>206684920</v>
      </c>
      <c r="X18" s="149">
        <v>44347</v>
      </c>
      <c r="Y18" s="133" t="s">
        <v>7732</v>
      </c>
      <c r="Z18" s="133" t="s">
        <v>7733</v>
      </c>
      <c r="AA18" s="125" t="s">
        <v>159</v>
      </c>
    </row>
    <row r="19" spans="1:27" s="90" customFormat="1" ht="15.75" customHeight="1" x14ac:dyDescent="0.2">
      <c r="A19" s="125">
        <v>1050</v>
      </c>
      <c r="B19" s="18" t="str">
        <f>VLOOKUP(A19,'BASE REGISTRO MAYO'!$A$1:$U$884,2,FALSE)</f>
        <v xml:space="preserve">Congregación del Buen Pastor </v>
      </c>
      <c r="C19" s="18">
        <f>VLOOKUP(A19,'BASE REGISTRO MAYO'!$A$1:$U$884,3,FALSE)</f>
        <v>700006700</v>
      </c>
      <c r="D19" s="18" t="str">
        <f>VLOOKUP(A19,'BASE REGISTRO MAYO'!$A$1:$U$884,4,FALSE)</f>
        <v>Organización Religiosa</v>
      </c>
      <c r="E19" s="18" t="str">
        <f>VLOOKUP(A19,'BASE REGISTRO MAYO'!$A$1:$U$884,5,FALSE)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8" t="str">
        <f>VLOOKUP(A19,'BASE REGISTRO MAYO'!$A$1:$U$884,6,FALSE)</f>
        <v>Indefinida.</v>
      </c>
      <c r="G19" s="18" t="str">
        <f>VLOOKUP(A19,'BASE REGISTRO MAYO'!$A$1:$U$884,7,FALSE)</f>
        <v>Actividades Religiosas.</v>
      </c>
      <c r="H19" s="18" t="str">
        <f>VLOOKUP(A19,'BASE REGISTRO MAYO'!$A$1:$U$884,8,FALSE)</f>
        <v>no tiene</v>
      </c>
      <c r="I19" s="18">
        <f>VLOOKUP(A19,'BASE REGISTRO MAYO'!$A$1:$U$884,9,FALSE)</f>
        <v>0</v>
      </c>
      <c r="J19" s="18">
        <f>VLOOKUP(A19,'BASE REGISTRO MAYO'!$A$1:$U$884,10,FALSE)</f>
        <v>0</v>
      </c>
      <c r="K19" s="18" t="str">
        <f>VLOOKUP(A19,'BASE REGISTRO MAYO'!$A$1:$U$884,11,FALSE)</f>
        <v>Sandra Bertha Suárez Cordero</v>
      </c>
      <c r="L19" s="18" t="str">
        <f>VLOOKUP(A19,'BASE REGISTRO MAYO'!$A$1:$U$884,12,FALSE)</f>
        <v xml:space="preserve">Mac – Iver Nº702, Santiago. 
</v>
      </c>
      <c r="M19" s="18" t="str">
        <f>VLOOKUP(A19,'BASE REGISTRO MAYO'!$A$1:$U$884,13,FALSE)</f>
        <v>XIII</v>
      </c>
      <c r="N19" s="18" t="str">
        <f>VLOOKUP(A19,'BASE REGISTRO MAYO'!$A$1:$U$884,14,FALSE)</f>
        <v>SANTIAGO</v>
      </c>
      <c r="O19" s="18" t="str">
        <f>VLOOKUP(A19,'BASE REGISTRO MAYO'!$A$1:$U$884,15,FALSE)</f>
        <v>Fono 6325682, fax 6385213.</v>
      </c>
      <c r="P19" s="18" t="str">
        <f>VLOOKUP(A19,'BASE REGISTRO MAYO'!$A$1:$U$884,16,FALSE)</f>
        <v>Mail: adelarey@gmail.com</v>
      </c>
      <c r="Q19" s="18" t="str">
        <f>VLOOKUP(A19,'BASE REGISTRO MAYO'!$A$1:$U$884,17,FALSE)</f>
        <v xml:space="preserve">Casilla 51.918 </v>
      </c>
      <c r="R19" s="18" t="str">
        <f>VLOOKUP(A19,'BASE REGISTRO MAYO'!$A$1:$U$884,18,FALSE)</f>
        <v>93910: Organizaciones  Religiosas.</v>
      </c>
      <c r="S19" s="18" t="str">
        <f>VLOOKUP(A19,'BASE REGISTRO MAYO'!$A$1:$U$884,19,FALSE)</f>
        <v>Se remite Certificado de Antecedentes Financieros correspondientes al año 2019, aprobados por el al Subdepartamento de Supervisión Financiera Nacional</v>
      </c>
      <c r="T19" s="148">
        <f>VLOOKUP(A19,'BASE REGISTRO MAYO'!$A$1:$U$884,20,FALSE)</f>
        <v>37970</v>
      </c>
      <c r="U19" s="125">
        <v>1050</v>
      </c>
      <c r="V19" s="126">
        <v>25011792</v>
      </c>
      <c r="W19" s="126">
        <v>98443848</v>
      </c>
      <c r="X19" s="149">
        <v>44347</v>
      </c>
      <c r="Y19" s="133" t="s">
        <v>7732</v>
      </c>
      <c r="Z19" s="133" t="s">
        <v>7733</v>
      </c>
      <c r="AA19" s="125" t="s">
        <v>7744</v>
      </c>
    </row>
    <row r="20" spans="1:27" s="90" customFormat="1" ht="15.75" customHeight="1" x14ac:dyDescent="0.2">
      <c r="A20" s="125">
        <v>1150</v>
      </c>
      <c r="B20" s="18" t="str">
        <f>VLOOKUP(A20,'BASE REGISTRO MAYO'!$A$1:$U$884,2,FALSE)</f>
        <v xml:space="preserve">
Congregación Hermanas Franciscanas Misioneras de Jesús
</v>
      </c>
      <c r="C20" s="18">
        <f>VLOOKUP(A20,'BASE REGISTRO MAYO'!$A$1:$U$884,3,FALSE)</f>
        <v>706724001</v>
      </c>
      <c r="D20" s="18" t="str">
        <f>VLOOKUP(A20,'BASE REGISTRO MAYO'!$A$1:$U$884,4,FALSE)</f>
        <v>Organización Religiosa.</v>
      </c>
      <c r="E20" s="18" t="str">
        <f>VLOOKUP(A20,'BASE REGISTRO MAYO'!$A$1:$U$884,5,FALSE)</f>
        <v>Decreto Eclesiástico de la Arquidiócesis de la Serena  de 25 de noviembre de 2003.</v>
      </c>
      <c r="F20" s="18" t="str">
        <f>VLOOKUP(A20,'BASE REGISTRO MAYO'!$A$1:$U$884,6,FALSE)</f>
        <v>Indefinida.</v>
      </c>
      <c r="G20" s="18" t="str">
        <f>VLOOKUP(A20,'BASE REGISTRO MAYO'!$A$1:$U$884,7,FALSE)</f>
        <v>Actividades Religiosas.</v>
      </c>
      <c r="H20" s="18" t="str">
        <f>VLOOKUP(A20,'BASE REGISTRO MAYO'!$A$1:$U$884,8,FALSE)</f>
        <v>no tiene</v>
      </c>
      <c r="I20" s="18">
        <f>VLOOKUP(A20,'BASE REGISTRO MAYO'!$A$1:$U$884,9,FALSE)</f>
        <v>0</v>
      </c>
      <c r="J20" s="18">
        <f>VLOOKUP(A20,'BASE REGISTRO MAYO'!$A$1:$U$884,10,FALSE)</f>
        <v>0</v>
      </c>
      <c r="K20" s="18" t="str">
        <f>VLOOKUP(A20,'BASE REGISTRO MAYO'!$A$1:$U$884,11,FALSE)</f>
        <v xml:space="preserve">Superiora General Hna. Verónica del Carmen Collao Aguirre, </v>
      </c>
      <c r="L20" s="18" t="str">
        <f>VLOOKUP(A20,'BASE REGISTRO MAYO'!$A$1:$U$884,12,FALSE)</f>
        <v xml:space="preserve">Domicilio: Calle Padre Hurtado Nº 911, Comuna de Coquimbo.
</v>
      </c>
      <c r="M20" s="18" t="str">
        <f>VLOOKUP(A20,'BASE REGISTRO MAYO'!$A$1:$U$884,13,FALSE)</f>
        <v>IV</v>
      </c>
      <c r="N20" s="18" t="str">
        <f>VLOOKUP(A20,'BASE REGISTRO MAYO'!$A$1:$U$884,14,FALSE)</f>
        <v>coquimbo</v>
      </c>
      <c r="O20" s="18" t="str">
        <f>VLOOKUP(A20,'BASE REGISTRO MAYO'!$A$1:$U$884,15,FALSE)</f>
        <v>Fono (51) 223268 – 313444</v>
      </c>
      <c r="P20" s="18">
        <f>VLOOKUP(A20,'BASE REGISTRO MAYO'!$A$1:$U$884,16,FALSE)</f>
        <v>0</v>
      </c>
      <c r="Q20" s="18">
        <f>VLOOKUP(A20,'BASE REGISTRO MAYO'!$A$1:$U$884,17,FALSE)</f>
        <v>0</v>
      </c>
      <c r="R20" s="18">
        <f>VLOOKUP(A20,'BASE REGISTRO MAYO'!$A$1:$U$884,18,FALSE)</f>
        <v>93910</v>
      </c>
      <c r="S20" s="18" t="str">
        <f>VLOOKUP(A20,'BASE REGISTRO MAYO'!$A$1:$U$884,19,FALSE)</f>
        <v>Se acompaña Certificado de Antecedentes Financieros correspondiente al año 2019, aporbado por el  Subdepartamento de Supervisión Financiera Nacional.</v>
      </c>
      <c r="T20" s="148">
        <f>VLOOKUP(A20,'BASE REGISTRO MAYO'!$A$1:$U$884,20,FALSE)</f>
        <v>37970</v>
      </c>
      <c r="U20" s="125">
        <v>1150</v>
      </c>
      <c r="V20" s="126">
        <v>29059281</v>
      </c>
      <c r="W20" s="126">
        <v>142208447</v>
      </c>
      <c r="X20" s="149">
        <v>44347</v>
      </c>
      <c r="Y20" s="133" t="s">
        <v>7732</v>
      </c>
      <c r="Z20" s="133" t="s">
        <v>7733</v>
      </c>
      <c r="AA20" s="125" t="s">
        <v>7745</v>
      </c>
    </row>
    <row r="21" spans="1:27" s="90" customFormat="1" ht="15.75" customHeight="1" x14ac:dyDescent="0.2">
      <c r="A21" s="125">
        <v>1200</v>
      </c>
      <c r="B21" s="18" t="str">
        <f>VLOOKUP(A21,'BASE REGISTRO MAYO'!$A$1:$U$884,2,FALSE)</f>
        <v>Compañía de las Hijas de la Caridad de San Vicente de Paul</v>
      </c>
      <c r="C21" s="18">
        <f>VLOOKUP(A21,'BASE REGISTRO MAYO'!$A$1:$U$884,3,FALSE)</f>
        <v>702002001</v>
      </c>
      <c r="D21" s="18" t="str">
        <f>VLOOKUP(A21,'BASE REGISTRO MAYO'!$A$1:$U$884,4,FALSE)</f>
        <v>Organización Religiosa.</v>
      </c>
      <c r="E21" s="18" t="str">
        <f>VLOOKUP(A21,'BASE REGISTRO MAYO'!$A$1:$U$884,5,FALSE)</f>
        <v>Erigida de acuerdo al Derecho Canónico, en la Arquidiócesis de Santiago.</v>
      </c>
      <c r="F21" s="18" t="str">
        <f>VLOOKUP(A21,'BASE REGISTRO MAYO'!$A$1:$U$884,6,FALSE)</f>
        <v>Indefinida.</v>
      </c>
      <c r="G21" s="18" t="str">
        <f>VLOOKUP(A21,'BASE REGISTRO MAYO'!$A$1:$U$884,7,FALSE)</f>
        <v>Actividades Religiosas.</v>
      </c>
      <c r="H21" s="18" t="str">
        <f>VLOOKUP(A21,'BASE REGISTRO MAYO'!$A$1:$U$884,8,FALSE)</f>
        <v>no tiene</v>
      </c>
      <c r="I21" s="18" t="str">
        <f>VLOOKUP(A21,'BASE REGISTRO MAYO'!$A$1:$U$884,9,FALSE)</f>
        <v>no tiene</v>
      </c>
      <c r="J21" s="18" t="str">
        <f>VLOOKUP(A21,'BASE REGISTRO MAYO'!$A$1:$U$884,10,FALSE)</f>
        <v>no tiene</v>
      </c>
      <c r="K21" s="18" t="str">
        <f>VLOOKUP(A21,'BASE REGISTRO MAYO'!$A$1:$U$884,11,FALSE)</f>
        <v>Hna. Rosana Cortés Castillo, (Ecónoma Provincial)</v>
      </c>
      <c r="L21" s="18" t="str">
        <f>VLOOKUP(A21,'BASE REGISTRO MAYO'!$A$1:$U$884,12,FALSE)</f>
        <v xml:space="preserve">Venecia Nº1640 C, comuna Independencia.
</v>
      </c>
      <c r="M21" s="18" t="str">
        <f>VLOOKUP(A21,'BASE REGISTRO MAYO'!$A$1:$U$884,13,FALSE)</f>
        <v>XIII</v>
      </c>
      <c r="N21" s="18" t="str">
        <f>VLOOKUP(A21,'BASE REGISTRO MAYO'!$A$1:$U$884,14,FALSE)</f>
        <v>INDEPENDENCIA</v>
      </c>
      <c r="O21" s="18" t="str">
        <f>VLOOKUP(A21,'BASE REGISTRO MAYO'!$A$1:$U$884,15,FALSE)</f>
        <v>Teléfonos: 2-27370395 – 27376415</v>
      </c>
      <c r="P21" s="18" t="str">
        <f>VLOOKUP(A21,'BASE REGISTRO MAYO'!$A$1:$U$884,16,FALSE)</f>
        <v>Correo: enlacechile@hijasdelacaridad.net</v>
      </c>
      <c r="Q21" s="18">
        <f>VLOOKUP(A21,'BASE REGISTRO MAYO'!$A$1:$U$884,17,FALSE)</f>
        <v>0</v>
      </c>
      <c r="R21" s="18" t="str">
        <f>VLOOKUP(A21,'BASE REGISTRO MAYO'!$A$1:$U$884,18,FALSE)</f>
        <v>93910: Organizaciones Religiosas</v>
      </c>
      <c r="S21" s="18" t="str">
        <f>VLOOKUP(A21,'BASE REGISTRO MAYO'!$A$1:$U$884,19,FALSE)</f>
        <v xml:space="preserve">Certificado de antecedentes financieros correspondientes al año 2019 aprobados por el Subdepartamento de Supervisión Financiera Nacional </v>
      </c>
      <c r="T21" s="148">
        <f>VLOOKUP(A21,'BASE REGISTRO MAYO'!$A$1:$U$884,20,FALSE)</f>
        <v>37956</v>
      </c>
      <c r="U21" s="125">
        <v>1200</v>
      </c>
      <c r="V21" s="126">
        <v>30435668</v>
      </c>
      <c r="W21" s="126">
        <v>133585826</v>
      </c>
      <c r="X21" s="149">
        <v>44347</v>
      </c>
      <c r="Y21" s="133" t="s">
        <v>7732</v>
      </c>
      <c r="Z21" s="133" t="s">
        <v>7733</v>
      </c>
      <c r="AA21" s="125" t="s">
        <v>7746</v>
      </c>
    </row>
    <row r="22" spans="1:27" s="90" customFormat="1" ht="15.75" customHeight="1" x14ac:dyDescent="0.2">
      <c r="A22" s="125">
        <v>1250</v>
      </c>
      <c r="B22" s="18" t="str">
        <f>VLOOKUP(A22,'BASE REGISTRO MAYO'!$A$1:$U$884,2,FALSE)</f>
        <v>Congregación Hijas de San José Protectoras de la Infancia</v>
      </c>
      <c r="C22" s="18">
        <f>VLOOKUP(A22,'BASE REGISTRO MAYO'!$A$1:$U$884,3,FALSE)</f>
        <v>826902000</v>
      </c>
      <c r="D22" s="18" t="str">
        <f>VLOOKUP(A22,'BASE REGISTRO MAYO'!$A$1:$U$884,4,FALSE)</f>
        <v>Organización Religiosa.</v>
      </c>
      <c r="E22" s="18" t="str">
        <f>VLOOKUP(A22,'BASE REGISTRO MAYO'!$A$1:$U$884,5,FALSE)</f>
        <v xml:space="preserve">Erigida de acuerdo al derecho Canónico, en la Arquidiócesis de Santiago.  </v>
      </c>
      <c r="F22" s="18" t="str">
        <f>VLOOKUP(A22,'BASE REGISTRO MAYO'!$A$1:$U$884,6,FALSE)</f>
        <v>Indefinida.</v>
      </c>
      <c r="G22" s="18" t="str">
        <f>VLOOKUP(A22,'BASE REGISTRO MAYO'!$A$1:$U$884,7,FALSE)</f>
        <v>Actividades Religiosas.</v>
      </c>
      <c r="H22" s="18" t="str">
        <f>VLOOKUP(A22,'BASE REGISTRO MAYO'!$A$1:$U$884,8,FALSE)</f>
        <v>no tiene</v>
      </c>
      <c r="I22" s="18">
        <f>VLOOKUP(A22,'BASE REGISTRO MAYO'!$A$1:$U$884,9,FALSE)</f>
        <v>0</v>
      </c>
      <c r="J22" s="18">
        <f>VLOOKUP(A22,'BASE REGISTRO MAYO'!$A$1:$U$884,10,FALSE)</f>
        <v>0</v>
      </c>
      <c r="K22" s="18" t="str">
        <f>VLOOKUP(A22,'BASE REGISTRO MAYO'!$A$1:$U$884,11,FALSE)</f>
        <v xml:space="preserve">Hna. Rosa Elena Bahamonde Rosas, </v>
      </c>
      <c r="L22" s="18" t="str">
        <f>VLOOKUP(A22,'BASE REGISTRO MAYO'!$A$1:$U$884,12,FALSE)</f>
        <v xml:space="preserve">Agustinas Nº2874, Santiago.
</v>
      </c>
      <c r="M22" s="18" t="str">
        <f>VLOOKUP(A22,'BASE REGISTRO MAYO'!$A$1:$U$884,13,FALSE)</f>
        <v>XIII</v>
      </c>
      <c r="N22" s="18" t="str">
        <f>VLOOKUP(A22,'BASE REGISTRO MAYO'!$A$1:$U$884,14,FALSE)</f>
        <v>santiago</v>
      </c>
      <c r="O22" s="18" t="str">
        <f>VLOOKUP(A22,'BASE REGISTRO MAYO'!$A$1:$U$884,15,FALSE)</f>
        <v>Fono 226815658/984450893</v>
      </c>
      <c r="P22" s="18" t="str">
        <f>VLOOKUP(A22,'BASE REGISTRO MAYO'!$A$1:$U$884,16,FALSE)</f>
        <v xml:space="preserve"> conghsj@gmail.com
  rosabahamonde@gmail.com</v>
      </c>
      <c r="Q22" s="18">
        <f>VLOOKUP(A22,'BASE REGISTRO MAYO'!$A$1:$U$884,17,FALSE)</f>
        <v>0</v>
      </c>
      <c r="R22" s="18">
        <f>VLOOKUP(A22,'BASE REGISTRO MAYO'!$A$1:$U$884,18,FALSE)</f>
        <v>93910</v>
      </c>
      <c r="S22" s="18" t="str">
        <f>VLOOKUP(A22,'BASE REGISTRO MAYO'!$A$1:$U$884,19,FALSE)</f>
        <v xml:space="preserve">Antecedentes Financiero correspondientes al año 2019, aprobados por el Subdepartamento de Supervisión Financiera Nacional. </v>
      </c>
      <c r="T22" s="148">
        <f>VLOOKUP(A22,'BASE REGISTRO MAYO'!$A$1:$U$884,20,FALSE)</f>
        <v>37970</v>
      </c>
      <c r="U22" s="125">
        <v>1250</v>
      </c>
      <c r="V22" s="126">
        <v>39006707</v>
      </c>
      <c r="W22" s="126">
        <v>183818883</v>
      </c>
      <c r="X22" s="149">
        <v>44347</v>
      </c>
      <c r="Y22" s="133" t="s">
        <v>7732</v>
      </c>
      <c r="Z22" s="133" t="s">
        <v>7733</v>
      </c>
      <c r="AA22" s="125" t="s">
        <v>7747</v>
      </c>
    </row>
    <row r="23" spans="1:27" s="90" customFormat="1" ht="15.75" customHeight="1" x14ac:dyDescent="0.2">
      <c r="A23" s="125">
        <v>1450</v>
      </c>
      <c r="B23" s="18" t="str">
        <f>VLOOKUP(A23,'BASE REGISTRO MAYO'!$A$1:$U$884,2,FALSE)</f>
        <v xml:space="preserve">Congregación Pequeñas Hermanas Misioneras de la Caridad-Don Orione </v>
      </c>
      <c r="C23" s="18">
        <f>VLOOKUP(A23,'BASE REGISTRO MAYO'!$A$1:$U$884,3,FALSE)</f>
        <v>700813002</v>
      </c>
      <c r="D23" s="18" t="str">
        <f>VLOOKUP(A23,'BASE REGISTRO MAYO'!$A$1:$U$884,4,FALSE)</f>
        <v>Organización Religiosa.</v>
      </c>
      <c r="E23" s="18" t="str">
        <f>VLOOKUP(A23,'BASE REGISTRO MAYO'!$A$1:$U$884,5,FALSE)</f>
        <v xml:space="preserve">Erigida de acuerdo al Derecho Canónico.  </v>
      </c>
      <c r="F23" s="18" t="str">
        <f>VLOOKUP(A23,'BASE REGISTRO MAYO'!$A$1:$U$884,6,FALSE)</f>
        <v>Indefinida.Consta en el Certificado C/1324/2020, emitido por doña Marcela Arriaza Morales, Notaria del Arzobispado de Santiago, con fecha 13 de noviembre de 2020</v>
      </c>
      <c r="G23" s="18" t="str">
        <f>VLOOKUP(A23,'BASE REGISTRO MAYO'!$A$1:$U$884,7,FALSE)</f>
        <v>Actividades Religiosas.</v>
      </c>
      <c r="H23" s="18" t="str">
        <f>VLOOKUP(A23,'BASE REGISTRO MAYO'!$A$1:$U$884,8,FALSE)</f>
        <v>no tiene</v>
      </c>
      <c r="I23" s="18">
        <f>VLOOKUP(A23,'BASE REGISTRO MAYO'!$A$1:$U$884,9,FALSE)</f>
        <v>0</v>
      </c>
      <c r="J23" s="18">
        <f>VLOOKUP(A23,'BASE REGISTRO MAYO'!$A$1:$U$884,10,FALSE)</f>
        <v>0</v>
      </c>
      <c r="K23" s="18" t="str">
        <f>VLOOKUP(A23,'BASE REGISTRO MAYO'!$A$1:$U$884,11,FALSE)</f>
        <v>Hna. Mónica Izquierdo Yáñez        Mónica Izquierdo Yáñez (Representante legal del “Hogar Casa de Caridad Don Orione).</v>
      </c>
      <c r="L23" s="18" t="str">
        <f>VLOOKUP(A23,'BASE REGISTRO MAYO'!$A$1:$U$884,12,FALSE)</f>
        <v xml:space="preserve">El Almendro Nº533, comuna de Cerrillos. 
</v>
      </c>
      <c r="M23" s="18" t="str">
        <f>VLOOKUP(A23,'BASE REGISTRO MAYO'!$A$1:$U$884,13,FALSE)</f>
        <v>XIII</v>
      </c>
      <c r="N23" s="18" t="str">
        <f>VLOOKUP(A23,'BASE REGISTRO MAYO'!$A$1:$U$884,14,FALSE)</f>
        <v>cerrillos</v>
      </c>
      <c r="O23" s="18" t="str">
        <f>VLOOKUP(A23,'BASE REGISTRO MAYO'!$A$1:$U$884,15,FALSE)</f>
        <v>Fono 5571330.</v>
      </c>
      <c r="P23" s="18">
        <f>VLOOKUP(A23,'BASE REGISTRO MAYO'!$A$1:$U$884,16,FALSE)</f>
        <v>0</v>
      </c>
      <c r="Q23" s="18">
        <f>VLOOKUP(A23,'BASE REGISTRO MAYO'!$A$1:$U$884,17,FALSE)</f>
        <v>0</v>
      </c>
      <c r="R23" s="18" t="str">
        <f>VLOOKUP(A23,'BASE REGISTRO MAYO'!$A$1:$U$884,18,FALSE)</f>
        <v>93910: Organizaciones Religiosas</v>
      </c>
      <c r="S23" s="18" t="str">
        <f>VLOOKUP(A23,'BASE REGISTRO MAYO'!$A$1:$U$884,19,FALSE)</f>
        <v>Se acompaña Certificado de Antecedentes Financieros correspondiente al año 2019, aprobados por el Subdepartamento de Supervisión Financiera Nacional.</v>
      </c>
      <c r="T23" s="148">
        <f>VLOOKUP(A23,'BASE REGISTRO MAYO'!$A$1:$U$884,20,FALSE)</f>
        <v>37970</v>
      </c>
      <c r="U23" s="125">
        <v>1450</v>
      </c>
      <c r="V23" s="126">
        <v>19226393</v>
      </c>
      <c r="W23" s="126">
        <v>95295771</v>
      </c>
      <c r="X23" s="149">
        <v>44347</v>
      </c>
      <c r="Y23" s="133" t="s">
        <v>7732</v>
      </c>
      <c r="Z23" s="133" t="s">
        <v>7733</v>
      </c>
      <c r="AA23" s="125" t="s">
        <v>7748</v>
      </c>
    </row>
    <row r="24" spans="1:27" s="90" customFormat="1" ht="15.75" customHeight="1" x14ac:dyDescent="0.2">
      <c r="A24" s="125">
        <v>1500</v>
      </c>
      <c r="B24" s="18" t="str">
        <f>VLOOKUP(A24,'BASE REGISTRO MAYO'!$A$1:$U$884,2,FALSE)</f>
        <v>Congregación Pequeña Obra de la Divina Providencia</v>
      </c>
      <c r="C24" s="18">
        <f>VLOOKUP(A24,'BASE REGISTRO MAYO'!$A$1:$U$884,3,FALSE)</f>
        <v>821567009</v>
      </c>
      <c r="D24" s="18" t="str">
        <f>VLOOKUP(A24,'BASE REGISTRO MAYO'!$A$1:$U$884,4,FALSE)</f>
        <v>Organización Religiosa</v>
      </c>
      <c r="E24" s="18" t="str">
        <f>VLOOKUP(A24,'BASE REGISTRO MAYO'!$A$1:$U$884,5,FALSE)</f>
        <v>Erigida de acuerdo al Derecho Canónico, en la Arquidiócesis de Santiago.</v>
      </c>
      <c r="F24" s="18" t="str">
        <f>VLOOKUP(A24,'BASE REGISTRO MAYO'!$A$1:$U$884,6,FALSE)</f>
        <v xml:space="preserve">Indefinida. Consta en los Certificados C/1303/2020 y 1302/2020, ambos de fecha 10 de noviembre de 2020, autorizado por doña Marcela Arriaza Morales, Notaria del Arzobispado de Santiago.
</v>
      </c>
      <c r="G24" s="18" t="str">
        <f>VLOOKUP(A24,'BASE REGISTRO MAYO'!$A$1:$U$884,7,FALSE)</f>
        <v>Actividades Religiosas.</v>
      </c>
      <c r="H24" s="18" t="str">
        <f>VLOOKUP(A24,'BASE REGISTRO MAYO'!$A$1:$U$884,8,FALSE)</f>
        <v xml:space="preserve">R.P. Sergio Felipe Valenzuela Ramos, Superior Provincial en Chile de la Congregación, 
R.P. Giacomo Valenza Vicario,
Hno. Juan Alberto Daza Jara, Consejero,
RP Álvaro Olivares Fernández, Ecónomo, </v>
      </c>
      <c r="I24" s="18">
        <f>VLOOKUP(A24,'BASE REGISTRO MAYO'!$A$1:$U$884,9,FALSE)</f>
        <v>0</v>
      </c>
      <c r="J24" s="18">
        <f>VLOOKUP(A24,'BASE REGISTRO MAYO'!$A$1:$U$884,10,FALSE)</f>
        <v>0</v>
      </c>
      <c r="K24" s="18" t="str">
        <f>VLOOKUP(A24,'BASE REGISTRO MAYO'!$A$1:$U$884,11,FALSE)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4" s="18" t="str">
        <f>VLOOKUP(A24,'BASE REGISTRO MAYO'!$A$1:$U$884,12,FALSE)</f>
        <v>Don Orione N° 7306</v>
      </c>
      <c r="M24" s="18" t="str">
        <f>VLOOKUP(A24,'BASE REGISTRO MAYO'!$A$1:$U$884,13,FALSE)</f>
        <v>XIII</v>
      </c>
      <c r="N24" s="18" t="str">
        <f>VLOOKUP(A24,'BASE REGISTRO MAYO'!$A$1:$U$884,14,FALSE)</f>
        <v>cerrillos</v>
      </c>
      <c r="O24" s="18" t="str">
        <f>VLOOKUP(A24,'BASE REGISTRO MAYO'!$A$1:$U$884,15,FALSE)</f>
        <v>5570495, 5575387099</v>
      </c>
      <c r="P24" s="18">
        <f>VLOOKUP(A24,'BASE REGISTRO MAYO'!$A$1:$U$884,16,FALSE)</f>
        <v>0</v>
      </c>
      <c r="Q24" s="18">
        <f>VLOOKUP(A24,'BASE REGISTRO MAYO'!$A$1:$U$884,17,FALSE)</f>
        <v>0</v>
      </c>
      <c r="R24" s="18" t="str">
        <f>VLOOKUP(A24,'BASE REGISTRO MAYO'!$A$1:$U$884,18,FALSE)</f>
        <v>93910: Organizaciones Religiosas</v>
      </c>
      <c r="S24" s="18" t="str">
        <f>VLOOKUP(A24,'BASE REGISTRO MAYO'!$A$1:$U$884,19,FALSE)</f>
        <v>Se acompaña Certificado de  Antecedentes Financieros, correspondiente al año 2019, raprobados  del Subdepartamento de Supervisión Financiera.</v>
      </c>
      <c r="T24" s="148" t="str">
        <f>VLOOKUP(A24,'BASE REGISTRO MAYO'!$A$1:$U$884,20,FALSE)</f>
        <v>15 de diciembre de 2003.</v>
      </c>
      <c r="U24" s="125">
        <v>1500</v>
      </c>
      <c r="V24" s="126">
        <v>30028244</v>
      </c>
      <c r="W24" s="126">
        <v>155505411</v>
      </c>
      <c r="X24" s="149">
        <v>44347</v>
      </c>
      <c r="Y24" s="133" t="s">
        <v>7732</v>
      </c>
      <c r="Z24" s="133" t="s">
        <v>7733</v>
      </c>
      <c r="AA24" s="125" t="s">
        <v>7749</v>
      </c>
    </row>
    <row r="25" spans="1:27" s="90" customFormat="1" ht="15.75" customHeight="1" x14ac:dyDescent="0.2">
      <c r="A25" s="125">
        <v>1500</v>
      </c>
      <c r="B25" s="18" t="str">
        <f>VLOOKUP(A25,'BASE REGISTRO MAYO'!$A$1:$U$884,2,FALSE)</f>
        <v>Congregación Pequeña Obra de la Divina Providencia</v>
      </c>
      <c r="C25" s="18">
        <f>VLOOKUP(A25,'BASE REGISTRO MAYO'!$A$1:$U$884,3,FALSE)</f>
        <v>821567009</v>
      </c>
      <c r="D25" s="18" t="str">
        <f>VLOOKUP(A25,'BASE REGISTRO MAYO'!$A$1:$U$884,4,FALSE)</f>
        <v>Organización Religiosa</v>
      </c>
      <c r="E25" s="18" t="str">
        <f>VLOOKUP(A25,'BASE REGISTRO MAYO'!$A$1:$U$884,5,FALSE)</f>
        <v>Erigida de acuerdo al Derecho Canónico, en la Arquidiócesis de Santiago.</v>
      </c>
      <c r="F25" s="18" t="str">
        <f>VLOOKUP(A25,'BASE REGISTRO MAYO'!$A$1:$U$884,6,FALSE)</f>
        <v xml:space="preserve">Indefinida. Consta en los Certificados C/1303/2020 y 1302/2020, ambos de fecha 10 de noviembre de 2020, autorizado por doña Marcela Arriaza Morales, Notaria del Arzobispado de Santiago.
</v>
      </c>
      <c r="G25" s="18" t="str">
        <f>VLOOKUP(A25,'BASE REGISTRO MAYO'!$A$1:$U$884,7,FALSE)</f>
        <v>Actividades Religiosas.</v>
      </c>
      <c r="H25" s="18" t="str">
        <f>VLOOKUP(A25,'BASE REGISTRO MAYO'!$A$1:$U$884,8,FALSE)</f>
        <v xml:space="preserve">R.P. Sergio Felipe Valenzuela Ramos, Superior Provincial en Chile de la Congregación, 
R.P. Giacomo Valenza Vicario,
Hno. Juan Alberto Daza Jara, Consejero,
RP Álvaro Olivares Fernández, Ecónomo, </v>
      </c>
      <c r="I25" s="18">
        <f>VLOOKUP(A25,'BASE REGISTRO MAYO'!$A$1:$U$884,9,FALSE)</f>
        <v>0</v>
      </c>
      <c r="J25" s="18">
        <f>VLOOKUP(A25,'BASE REGISTRO MAYO'!$A$1:$U$884,10,FALSE)</f>
        <v>0</v>
      </c>
      <c r="K25" s="18" t="str">
        <f>VLOOKUP(A25,'BASE REGISTRO MAYO'!$A$1:$U$884,11,FALSE)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5" s="18" t="str">
        <f>VLOOKUP(A25,'BASE REGISTRO MAYO'!$A$1:$U$884,12,FALSE)</f>
        <v>Don Orione N° 7306</v>
      </c>
      <c r="M25" s="18" t="str">
        <f>VLOOKUP(A25,'BASE REGISTRO MAYO'!$A$1:$U$884,13,FALSE)</f>
        <v>XIII</v>
      </c>
      <c r="N25" s="18" t="str">
        <f>VLOOKUP(A25,'BASE REGISTRO MAYO'!$A$1:$U$884,14,FALSE)</f>
        <v>cerrillos</v>
      </c>
      <c r="O25" s="18" t="str">
        <f>VLOOKUP(A25,'BASE REGISTRO MAYO'!$A$1:$U$884,15,FALSE)</f>
        <v>5570495, 5575387099</v>
      </c>
      <c r="P25" s="18">
        <f>VLOOKUP(A25,'BASE REGISTRO MAYO'!$A$1:$U$884,16,FALSE)</f>
        <v>0</v>
      </c>
      <c r="Q25" s="18">
        <f>VLOOKUP(A25,'BASE REGISTRO MAYO'!$A$1:$U$884,17,FALSE)</f>
        <v>0</v>
      </c>
      <c r="R25" s="18" t="str">
        <f>VLOOKUP(A25,'BASE REGISTRO MAYO'!$A$1:$U$884,18,FALSE)</f>
        <v>93910: Organizaciones Religiosas</v>
      </c>
      <c r="S25" s="18" t="str">
        <f>VLOOKUP(A25,'BASE REGISTRO MAYO'!$A$1:$U$884,19,FALSE)</f>
        <v>Se acompaña Certificado de  Antecedentes Financieros, correspondiente al año 2019, raprobados  del Subdepartamento de Supervisión Financiera.</v>
      </c>
      <c r="T25" s="148" t="str">
        <f>VLOOKUP(A25,'BASE REGISTRO MAYO'!$A$1:$U$884,20,FALSE)</f>
        <v>15 de diciembre de 2003.</v>
      </c>
      <c r="U25" s="125">
        <v>1500</v>
      </c>
      <c r="V25" s="126">
        <v>50796380</v>
      </c>
      <c r="W25" s="126">
        <v>166532257</v>
      </c>
      <c r="X25" s="149">
        <v>44347</v>
      </c>
      <c r="Y25" s="133" t="s">
        <v>7732</v>
      </c>
      <c r="Z25" s="133" t="s">
        <v>7733</v>
      </c>
      <c r="AA25" s="125" t="s">
        <v>7751</v>
      </c>
    </row>
    <row r="26" spans="1:27" s="90" customFormat="1" ht="15.75" customHeight="1" x14ac:dyDescent="0.2">
      <c r="A26" s="125">
        <v>1550</v>
      </c>
      <c r="B26" s="18" t="str">
        <f>VLOOKUP(A26,'BASE REGISTRO MAYO'!$A$1:$U$884,2,FALSE)</f>
        <v xml:space="preserve">Congregación de Religiosas Adoratrices Esclavas del Santísimo Sacramento y de la Caridad. </v>
      </c>
      <c r="C26" s="18">
        <f>VLOOKUP(A26,'BASE REGISTRO MAYO'!$A$1:$U$884,3,FALSE)</f>
        <v>700230201</v>
      </c>
      <c r="D26" s="18" t="str">
        <f>VLOOKUP(A26,'BASE REGISTRO MAYO'!$A$1:$U$884,4,FALSE)</f>
        <v>Organización Religiosa.</v>
      </c>
      <c r="E26" s="18" t="str">
        <f>VLOOKUP(A26,'BASE REGISTRO MAYO'!$A$1:$U$884,5,FALSE)</f>
        <v xml:space="preserve">Erigida de acuerdo al Derecho Canónico, del Arzobispado de Santiago. 
Asimismo, se otorgó personalidad jurídica por Decreto Supremo Nº419, del  11 de abril de 1922, del Ministerio de Justicia.  
</v>
      </c>
      <c r="F26" s="18" t="str">
        <f>VLOOKUP(A26,'BASE REGISTRO MAYO'!$A$1:$U$884,6,FALSE)</f>
        <v>Indefinida.</v>
      </c>
      <c r="G26" s="18" t="str">
        <f>VLOOKUP(A26,'BASE REGISTRO MAYO'!$A$1:$U$884,7,FALSE)</f>
        <v>Actividades Religiosas.</v>
      </c>
      <c r="H26" s="18" t="str">
        <f>VLOOKUP(A26,'BASE REGISTRO MAYO'!$A$1:$U$884,8,FALSE)</f>
        <v>no tiene</v>
      </c>
      <c r="I26" s="18">
        <f>VLOOKUP(A26,'BASE REGISTRO MAYO'!$A$1:$U$884,9,FALSE)</f>
        <v>0</v>
      </c>
      <c r="J26" s="18">
        <f>VLOOKUP(A26,'BASE REGISTRO MAYO'!$A$1:$U$884,10,FALSE)</f>
        <v>0</v>
      </c>
      <c r="K26" s="18" t="str">
        <f>VLOOKUP(A26,'BASE REGISTRO MAYO'!$A$1:$U$884,11,FALSE)</f>
        <v xml:space="preserve">Margarita Fabiola Sais Monserrat, 
</v>
      </c>
      <c r="L26" s="18" t="str">
        <f>VLOOKUP(A26,'BASE REGISTRO MAYO'!$A$1:$U$884,12,FALSE)</f>
        <v xml:space="preserve">Obispo Manuel Umaña Nº1356, comuna de Estación Central.
</v>
      </c>
      <c r="M26" s="18" t="str">
        <f>VLOOKUP(A26,'BASE REGISTRO MAYO'!$A$1:$U$884,13,FALSE)</f>
        <v>XIII</v>
      </c>
      <c r="N26" s="18" t="str">
        <f>VLOOKUP(A26,'BASE REGISTRO MAYO'!$A$1:$U$884,14,FALSE)</f>
        <v>estacion central</v>
      </c>
      <c r="O26" s="18" t="str">
        <f>VLOOKUP(A26,'BASE REGISTRO MAYO'!$A$1:$U$884,15,FALSE)</f>
        <v>226834204 
71 - 2215375</v>
      </c>
      <c r="P26" s="18" t="str">
        <f>VLOOKUP(A26,'BASE REGISTRO MAYO'!$A$1:$U$884,16,FALSE)</f>
        <v>ppfmicaeliano@gmail.com</v>
      </c>
      <c r="Q26" s="18">
        <f>VLOOKUP(A26,'BASE REGISTRO MAYO'!$A$1:$U$884,17,FALSE)</f>
        <v>0</v>
      </c>
      <c r="R26" s="18" t="str">
        <f>VLOOKUP(A26,'BASE REGISTRO MAYO'!$A$1:$U$884,18,FALSE)</f>
        <v>93910: Organización Religiosa.</v>
      </c>
      <c r="S26" s="18" t="str">
        <f>VLOOKUP(A26,'BASE REGISTRO MAYO'!$A$1:$U$884,19,FALSE)</f>
        <v>Certificado de Antecedentes Financieros correspondientes al año 2019, aprobados por el Subdepartamento de Supervisión Financiera Nacional.</v>
      </c>
      <c r="T26" s="148">
        <f>VLOOKUP(A26,'BASE REGISTRO MAYO'!$A$1:$U$884,20,FALSE)</f>
        <v>37970</v>
      </c>
      <c r="U26" s="125">
        <v>1550</v>
      </c>
      <c r="V26" s="126">
        <v>7758000</v>
      </c>
      <c r="W26" s="126">
        <v>47986200</v>
      </c>
      <c r="X26" s="149">
        <v>44347</v>
      </c>
      <c r="Y26" s="133" t="s">
        <v>7732</v>
      </c>
      <c r="Z26" s="133" t="s">
        <v>7733</v>
      </c>
      <c r="AA26" s="125" t="s">
        <v>7752</v>
      </c>
    </row>
    <row r="27" spans="1:27" s="90" customFormat="1" ht="15.75" customHeight="1" x14ac:dyDescent="0.2">
      <c r="A27" s="125">
        <v>1750</v>
      </c>
      <c r="B27" s="18" t="str">
        <f>VLOOKUP(A27,'BASE REGISTRO MAYO'!$A$1:$U$884,2,FALSE)</f>
        <v>Congregación Religiosos Terciarios Capuchinos de Nuestra Señora de los Dolores</v>
      </c>
      <c r="C27" s="18">
        <f>VLOOKUP(A27,'BASE REGISTRO MAYO'!$A$1:$U$884,3,FALSE)</f>
        <v>817951724</v>
      </c>
      <c r="D27" s="18" t="str">
        <f>VLOOKUP(A27,'BASE REGISTRO MAYO'!$A$1:$U$884,4,FALSE)</f>
        <v>Organización Religiosa.</v>
      </c>
      <c r="E27" s="18" t="str">
        <f>VLOOKUP(A27,'BASE REGISTRO MAYO'!$A$1:$U$884,5,FALSE)</f>
        <v>Erigida de acuerdo al Derecho Canónico, según consta en Certificado Nº722/2003, emitido por doña Sara Rodríguez Silva, Notario Eclesiástico del Obispado de Valparaíso, con fecha 17 de noviembre del 2003.</v>
      </c>
      <c r="F27" s="18" t="str">
        <f>VLOOKUP(A27,'BASE REGISTRO MAYO'!$A$1:$U$884,6,FALSE)</f>
        <v>Indefinida.</v>
      </c>
      <c r="G27" s="18" t="str">
        <f>VLOOKUP(A27,'BASE REGISTRO MAYO'!$A$1:$U$884,7,FALSE)</f>
        <v>Actividades Religiosas.</v>
      </c>
      <c r="H27" s="18" t="str">
        <f>VLOOKUP(A27,'BASE REGISTRO MAYO'!$A$1:$U$884,8,FALSE)</f>
        <v>no tiene</v>
      </c>
      <c r="I27" s="18">
        <f>VLOOKUP(A27,'BASE REGISTRO MAYO'!$A$1:$U$884,9,FALSE)</f>
        <v>0</v>
      </c>
      <c r="J27" s="18">
        <f>VLOOKUP(A27,'BASE REGISTRO MAYO'!$A$1:$U$884,10,FALSE)</f>
        <v>0</v>
      </c>
      <c r="K27" s="18" t="str">
        <f>VLOOKUP(A27,'BASE REGISTRO MAYO'!$A$1:$U$884,11,FALSE)</f>
        <v>Fray Rubén Eduardo Gutiérrez Quiñones,</v>
      </c>
      <c r="L27" s="18" t="str">
        <f>VLOOKUP(A27,'BASE REGISTRO MAYO'!$A$1:$U$884,12,FALSE)</f>
        <v xml:space="preserve">Barros Arana N° 162, Oficina 101, Concepción, Región del Biobío. 
Teléfonos: 412767056
Celular: +56974305923
</v>
      </c>
      <c r="M27" s="18" t="str">
        <f>VLOOKUP(A27,'BASE REGISTRO MAYO'!$A$1:$U$884,13,FALSE)</f>
        <v>VIII</v>
      </c>
      <c r="N27" s="18" t="str">
        <f>VLOOKUP(A27,'BASE REGISTRO MAYO'!$A$1:$U$884,14,FALSE)</f>
        <v>Concepción</v>
      </c>
      <c r="O27" s="18" t="str">
        <f>VLOOKUP(A27,'BASE REGISTRO MAYO'!$A$1:$U$884,15,FALSE)</f>
        <v>Teléfonos: 412767056
Celular: +56974305923</v>
      </c>
      <c r="P27" s="18" t="str">
        <f>VLOOKUP(A27,'BASE REGISTRO MAYO'!$A$1:$U$884,16,FALSE)</f>
        <v xml:space="preserve">Correos electrónicos: eduardo.gut@gmail.com
                                        paula.quilodran@programasamigo.cl
</v>
      </c>
      <c r="Q27" s="18">
        <f>VLOOKUP(A27,'BASE REGISTRO MAYO'!$A$1:$U$884,17,FALSE)</f>
        <v>0</v>
      </c>
      <c r="R27" s="18" t="str">
        <f>VLOOKUP(A27,'BASE REGISTRO MAYO'!$A$1:$U$884,18,FALSE)</f>
        <v>93910: Organizaciones Religiosas.</v>
      </c>
      <c r="S27" s="18" t="str">
        <f>VLOOKUP(A27,'BASE REGISTRO MAYO'!$A$1:$U$884,19,FALSE)</f>
        <v xml:space="preserve">Certificado de antecedentes financieros, correspondientes al año 2019, aprobados por el Subdepartamento de Supervisión Financiera Nacional. </v>
      </c>
      <c r="T27" s="148">
        <f>VLOOKUP(A27,'BASE REGISTRO MAYO'!$A$1:$U$884,20,FALSE)</f>
        <v>37970</v>
      </c>
      <c r="U27" s="125">
        <v>1750</v>
      </c>
      <c r="V27" s="126">
        <v>7499486</v>
      </c>
      <c r="W27" s="126">
        <v>65450379</v>
      </c>
      <c r="X27" s="149">
        <v>44347</v>
      </c>
      <c r="Y27" s="133" t="s">
        <v>7732</v>
      </c>
      <c r="Z27" s="133" t="s">
        <v>7733</v>
      </c>
      <c r="AA27" s="125" t="s">
        <v>7753</v>
      </c>
    </row>
    <row r="28" spans="1:27" s="90" customFormat="1" ht="15.75" customHeight="1" x14ac:dyDescent="0.2">
      <c r="A28" s="125">
        <v>1750</v>
      </c>
      <c r="B28" s="18" t="str">
        <f>VLOOKUP(A28,'BASE REGISTRO MAYO'!$A$1:$U$884,2,FALSE)</f>
        <v>Congregación Religiosos Terciarios Capuchinos de Nuestra Señora de los Dolores</v>
      </c>
      <c r="C28" s="18">
        <f>VLOOKUP(A28,'BASE REGISTRO MAYO'!$A$1:$U$884,3,FALSE)</f>
        <v>817951724</v>
      </c>
      <c r="D28" s="18" t="str">
        <f>VLOOKUP(A28,'BASE REGISTRO MAYO'!$A$1:$U$884,4,FALSE)</f>
        <v>Organización Religiosa.</v>
      </c>
      <c r="E28" s="18" t="str">
        <f>VLOOKUP(A28,'BASE REGISTRO MAYO'!$A$1:$U$884,5,FALSE)</f>
        <v>Erigida de acuerdo al Derecho Canónico, según consta en Certificado Nº722/2003, emitido por doña Sara Rodríguez Silva, Notario Eclesiástico del Obispado de Valparaíso, con fecha 17 de noviembre del 2003.</v>
      </c>
      <c r="F28" s="18" t="str">
        <f>VLOOKUP(A28,'BASE REGISTRO MAYO'!$A$1:$U$884,6,FALSE)</f>
        <v>Indefinida.</v>
      </c>
      <c r="G28" s="18" t="str">
        <f>VLOOKUP(A28,'BASE REGISTRO MAYO'!$A$1:$U$884,7,FALSE)</f>
        <v>Actividades Religiosas.</v>
      </c>
      <c r="H28" s="18" t="str">
        <f>VLOOKUP(A28,'BASE REGISTRO MAYO'!$A$1:$U$884,8,FALSE)</f>
        <v>no tiene</v>
      </c>
      <c r="I28" s="18">
        <f>VLOOKUP(A28,'BASE REGISTRO MAYO'!$A$1:$U$884,9,FALSE)</f>
        <v>0</v>
      </c>
      <c r="J28" s="18">
        <f>VLOOKUP(A28,'BASE REGISTRO MAYO'!$A$1:$U$884,10,FALSE)</f>
        <v>0</v>
      </c>
      <c r="K28" s="18" t="str">
        <f>VLOOKUP(A28,'BASE REGISTRO MAYO'!$A$1:$U$884,11,FALSE)</f>
        <v>Fray Rubén Eduardo Gutiérrez Quiñones,</v>
      </c>
      <c r="L28" s="18" t="str">
        <f>VLOOKUP(A28,'BASE REGISTRO MAYO'!$A$1:$U$884,12,FALSE)</f>
        <v xml:space="preserve">Barros Arana N° 162, Oficina 101, Concepción, Región del Biobío. 
Teléfonos: 412767056
Celular: +56974305923
</v>
      </c>
      <c r="M28" s="18" t="str">
        <f>VLOOKUP(A28,'BASE REGISTRO MAYO'!$A$1:$U$884,13,FALSE)</f>
        <v>VIII</v>
      </c>
      <c r="N28" s="18" t="str">
        <f>VLOOKUP(A28,'BASE REGISTRO MAYO'!$A$1:$U$884,14,FALSE)</f>
        <v>Concepción</v>
      </c>
      <c r="O28" s="18" t="str">
        <f>VLOOKUP(A28,'BASE REGISTRO MAYO'!$A$1:$U$884,15,FALSE)</f>
        <v>Teléfonos: 412767056
Celular: +56974305923</v>
      </c>
      <c r="P28" s="18" t="str">
        <f>VLOOKUP(A28,'BASE REGISTRO MAYO'!$A$1:$U$884,16,FALSE)</f>
        <v xml:space="preserve">Correos electrónicos: eduardo.gut@gmail.com
                                        paula.quilodran@programasamigo.cl
</v>
      </c>
      <c r="Q28" s="18">
        <f>VLOOKUP(A28,'BASE REGISTRO MAYO'!$A$1:$U$884,17,FALSE)</f>
        <v>0</v>
      </c>
      <c r="R28" s="18" t="str">
        <f>VLOOKUP(A28,'BASE REGISTRO MAYO'!$A$1:$U$884,18,FALSE)</f>
        <v>93910: Organizaciones Religiosas.</v>
      </c>
      <c r="S28" s="18" t="str">
        <f>VLOOKUP(A28,'BASE REGISTRO MAYO'!$A$1:$U$884,19,FALSE)</f>
        <v xml:space="preserve">Certificado de antecedentes financieros, correspondientes al año 2019, aprobados por el Subdepartamento de Supervisión Financiera Nacional. </v>
      </c>
      <c r="T28" s="148">
        <f>VLOOKUP(A28,'BASE REGISTRO MAYO'!$A$1:$U$884,20,FALSE)</f>
        <v>37970</v>
      </c>
      <c r="U28" s="125">
        <v>1750</v>
      </c>
      <c r="V28" s="126">
        <v>12818671</v>
      </c>
      <c r="W28" s="126">
        <v>97731434</v>
      </c>
      <c r="X28" s="149">
        <v>44347</v>
      </c>
      <c r="Y28" s="133" t="s">
        <v>7732</v>
      </c>
      <c r="Z28" s="133" t="s">
        <v>7733</v>
      </c>
      <c r="AA28" s="125" t="s">
        <v>7754</v>
      </c>
    </row>
    <row r="29" spans="1:27" s="90" customFormat="1" ht="15.75" customHeight="1" x14ac:dyDescent="0.2">
      <c r="A29" s="125">
        <v>1750</v>
      </c>
      <c r="B29" s="18" t="str">
        <f>VLOOKUP(A29,'BASE REGISTRO MAYO'!$A$1:$U$884,2,FALSE)</f>
        <v>Congregación Religiosos Terciarios Capuchinos de Nuestra Señora de los Dolores</v>
      </c>
      <c r="C29" s="18">
        <f>VLOOKUP(A29,'BASE REGISTRO MAYO'!$A$1:$U$884,3,FALSE)</f>
        <v>817951724</v>
      </c>
      <c r="D29" s="18" t="str">
        <f>VLOOKUP(A29,'BASE REGISTRO MAYO'!$A$1:$U$884,4,FALSE)</f>
        <v>Organización Religiosa.</v>
      </c>
      <c r="E29" s="18" t="str">
        <f>VLOOKUP(A29,'BASE REGISTRO MAYO'!$A$1:$U$884,5,FALSE)</f>
        <v>Erigida de acuerdo al Derecho Canónico, según consta en Certificado Nº722/2003, emitido por doña Sara Rodríguez Silva, Notario Eclesiástico del Obispado de Valparaíso, con fecha 17 de noviembre del 2003.</v>
      </c>
      <c r="F29" s="18" t="str">
        <f>VLOOKUP(A29,'BASE REGISTRO MAYO'!$A$1:$U$884,6,FALSE)</f>
        <v>Indefinida.</v>
      </c>
      <c r="G29" s="18" t="str">
        <f>VLOOKUP(A29,'BASE REGISTRO MAYO'!$A$1:$U$884,7,FALSE)</f>
        <v>Actividades Religiosas.</v>
      </c>
      <c r="H29" s="18" t="str">
        <f>VLOOKUP(A29,'BASE REGISTRO MAYO'!$A$1:$U$884,8,FALSE)</f>
        <v>no tiene</v>
      </c>
      <c r="I29" s="18">
        <f>VLOOKUP(A29,'BASE REGISTRO MAYO'!$A$1:$U$884,9,FALSE)</f>
        <v>0</v>
      </c>
      <c r="J29" s="18">
        <f>VLOOKUP(A29,'BASE REGISTRO MAYO'!$A$1:$U$884,10,FALSE)</f>
        <v>0</v>
      </c>
      <c r="K29" s="18" t="str">
        <f>VLOOKUP(A29,'BASE REGISTRO MAYO'!$A$1:$U$884,11,FALSE)</f>
        <v>Fray Rubén Eduardo Gutiérrez Quiñones,</v>
      </c>
      <c r="L29" s="18" t="str">
        <f>VLOOKUP(A29,'BASE REGISTRO MAYO'!$A$1:$U$884,12,FALSE)</f>
        <v xml:space="preserve">Barros Arana N° 162, Oficina 101, Concepción, Región del Biobío. 
Teléfonos: 412767056
Celular: +56974305923
</v>
      </c>
      <c r="M29" s="18" t="str">
        <f>VLOOKUP(A29,'BASE REGISTRO MAYO'!$A$1:$U$884,13,FALSE)</f>
        <v>VIII</v>
      </c>
      <c r="N29" s="18" t="str">
        <f>VLOOKUP(A29,'BASE REGISTRO MAYO'!$A$1:$U$884,14,FALSE)</f>
        <v>Concepción</v>
      </c>
      <c r="O29" s="18" t="str">
        <f>VLOOKUP(A29,'BASE REGISTRO MAYO'!$A$1:$U$884,15,FALSE)</f>
        <v>Teléfonos: 412767056
Celular: +56974305923</v>
      </c>
      <c r="P29" s="18" t="str">
        <f>VLOOKUP(A29,'BASE REGISTRO MAYO'!$A$1:$U$884,16,FALSE)</f>
        <v xml:space="preserve">Correos electrónicos: eduardo.gut@gmail.com
                                        paula.quilodran@programasamigo.cl
</v>
      </c>
      <c r="Q29" s="18">
        <f>VLOOKUP(A29,'BASE REGISTRO MAYO'!$A$1:$U$884,17,FALSE)</f>
        <v>0</v>
      </c>
      <c r="R29" s="18" t="str">
        <f>VLOOKUP(A29,'BASE REGISTRO MAYO'!$A$1:$U$884,18,FALSE)</f>
        <v>93910: Organizaciones Religiosas.</v>
      </c>
      <c r="S29" s="18" t="str">
        <f>VLOOKUP(A29,'BASE REGISTRO MAYO'!$A$1:$U$884,19,FALSE)</f>
        <v xml:space="preserve">Certificado de antecedentes financieros, correspondientes al año 2019, aprobados por el Subdepartamento de Supervisión Financiera Nacional. </v>
      </c>
      <c r="T29" s="148">
        <f>VLOOKUP(A29,'BASE REGISTRO MAYO'!$A$1:$U$884,20,FALSE)</f>
        <v>37970</v>
      </c>
      <c r="U29" s="125">
        <v>1750</v>
      </c>
      <c r="V29" s="126">
        <v>14307200</v>
      </c>
      <c r="W29" s="126">
        <v>86319483</v>
      </c>
      <c r="X29" s="149">
        <v>44347</v>
      </c>
      <c r="Y29" s="133" t="s">
        <v>7732</v>
      </c>
      <c r="Z29" s="133" t="s">
        <v>7733</v>
      </c>
      <c r="AA29" s="125" t="s">
        <v>7755</v>
      </c>
    </row>
    <row r="30" spans="1:27" s="90" customFormat="1" ht="15.75" customHeight="1" x14ac:dyDescent="0.2">
      <c r="A30" s="125">
        <v>1750</v>
      </c>
      <c r="B30" s="18" t="str">
        <f>VLOOKUP(A30,'BASE REGISTRO MAYO'!$A$1:$U$884,2,FALSE)</f>
        <v>Congregación Religiosos Terciarios Capuchinos de Nuestra Señora de los Dolores</v>
      </c>
      <c r="C30" s="18">
        <f>VLOOKUP(A30,'BASE REGISTRO MAYO'!$A$1:$U$884,3,FALSE)</f>
        <v>817951724</v>
      </c>
      <c r="D30" s="18" t="str">
        <f>VLOOKUP(A30,'BASE REGISTRO MAYO'!$A$1:$U$884,4,FALSE)</f>
        <v>Organización Religiosa.</v>
      </c>
      <c r="E30" s="18" t="str">
        <f>VLOOKUP(A30,'BASE REGISTRO MAYO'!$A$1:$U$884,5,FALSE)</f>
        <v>Erigida de acuerdo al Derecho Canónico, según consta en Certificado Nº722/2003, emitido por doña Sara Rodríguez Silva, Notario Eclesiástico del Obispado de Valparaíso, con fecha 17 de noviembre del 2003.</v>
      </c>
      <c r="F30" s="18" t="str">
        <f>VLOOKUP(A30,'BASE REGISTRO MAYO'!$A$1:$U$884,6,FALSE)</f>
        <v>Indefinida.</v>
      </c>
      <c r="G30" s="18" t="str">
        <f>VLOOKUP(A30,'BASE REGISTRO MAYO'!$A$1:$U$884,7,FALSE)</f>
        <v>Actividades Religiosas.</v>
      </c>
      <c r="H30" s="18" t="str">
        <f>VLOOKUP(A30,'BASE REGISTRO MAYO'!$A$1:$U$884,8,FALSE)</f>
        <v>no tiene</v>
      </c>
      <c r="I30" s="18">
        <f>VLOOKUP(A30,'BASE REGISTRO MAYO'!$A$1:$U$884,9,FALSE)</f>
        <v>0</v>
      </c>
      <c r="J30" s="18">
        <f>VLOOKUP(A30,'BASE REGISTRO MAYO'!$A$1:$U$884,10,FALSE)</f>
        <v>0</v>
      </c>
      <c r="K30" s="18" t="str">
        <f>VLOOKUP(A30,'BASE REGISTRO MAYO'!$A$1:$U$884,11,FALSE)</f>
        <v>Fray Rubén Eduardo Gutiérrez Quiñones,</v>
      </c>
      <c r="L30" s="18" t="str">
        <f>VLOOKUP(A30,'BASE REGISTRO MAYO'!$A$1:$U$884,12,FALSE)</f>
        <v xml:space="preserve">Barros Arana N° 162, Oficina 101, Concepción, Región del Biobío. 
Teléfonos: 412767056
Celular: +56974305923
</v>
      </c>
      <c r="M30" s="18" t="str">
        <f>VLOOKUP(A30,'BASE REGISTRO MAYO'!$A$1:$U$884,13,FALSE)</f>
        <v>VIII</v>
      </c>
      <c r="N30" s="18" t="str">
        <f>VLOOKUP(A30,'BASE REGISTRO MAYO'!$A$1:$U$884,14,FALSE)</f>
        <v>Concepción</v>
      </c>
      <c r="O30" s="18" t="str">
        <f>VLOOKUP(A30,'BASE REGISTRO MAYO'!$A$1:$U$884,15,FALSE)</f>
        <v>Teléfonos: 412767056
Celular: +56974305923</v>
      </c>
      <c r="P30" s="18" t="str">
        <f>VLOOKUP(A30,'BASE REGISTRO MAYO'!$A$1:$U$884,16,FALSE)</f>
        <v xml:space="preserve">Correos electrónicos: eduardo.gut@gmail.com
                                        paula.quilodran@programasamigo.cl
</v>
      </c>
      <c r="Q30" s="18">
        <f>VLOOKUP(A30,'BASE REGISTRO MAYO'!$A$1:$U$884,17,FALSE)</f>
        <v>0</v>
      </c>
      <c r="R30" s="18" t="str">
        <f>VLOOKUP(A30,'BASE REGISTRO MAYO'!$A$1:$U$884,18,FALSE)</f>
        <v>93910: Organizaciones Religiosas.</v>
      </c>
      <c r="S30" s="18" t="str">
        <f>VLOOKUP(A30,'BASE REGISTRO MAYO'!$A$1:$U$884,19,FALSE)</f>
        <v xml:space="preserve">Certificado de antecedentes financieros, correspondientes al año 2019, aprobados por el Subdepartamento de Supervisión Financiera Nacional. </v>
      </c>
      <c r="T30" s="148">
        <f>VLOOKUP(A30,'BASE REGISTRO MAYO'!$A$1:$U$884,20,FALSE)</f>
        <v>37970</v>
      </c>
      <c r="U30" s="125">
        <v>1750</v>
      </c>
      <c r="V30" s="126">
        <v>3474363</v>
      </c>
      <c r="W30" s="126">
        <v>18861166</v>
      </c>
      <c r="X30" s="149">
        <v>44347</v>
      </c>
      <c r="Y30" s="133" t="s">
        <v>7732</v>
      </c>
      <c r="Z30" s="133" t="s">
        <v>7733</v>
      </c>
      <c r="AA30" s="125" t="s">
        <v>159</v>
      </c>
    </row>
    <row r="31" spans="1:27" s="90" customFormat="1" ht="15.75" customHeight="1" x14ac:dyDescent="0.2">
      <c r="A31" s="125">
        <v>1750</v>
      </c>
      <c r="B31" s="18" t="str">
        <f>VLOOKUP(A31,'BASE REGISTRO MAYO'!$A$1:$U$884,2,FALSE)</f>
        <v>Congregación Religiosos Terciarios Capuchinos de Nuestra Señora de los Dolores</v>
      </c>
      <c r="C31" s="18">
        <f>VLOOKUP(A31,'BASE REGISTRO MAYO'!$A$1:$U$884,3,FALSE)</f>
        <v>817951724</v>
      </c>
      <c r="D31" s="18" t="str">
        <f>VLOOKUP(A31,'BASE REGISTRO MAYO'!$A$1:$U$884,4,FALSE)</f>
        <v>Organización Religiosa.</v>
      </c>
      <c r="E31" s="18" t="str">
        <f>VLOOKUP(A31,'BASE REGISTRO MAYO'!$A$1:$U$884,5,FALSE)</f>
        <v>Erigida de acuerdo al Derecho Canónico, según consta en Certificado Nº722/2003, emitido por doña Sara Rodríguez Silva, Notario Eclesiástico del Obispado de Valparaíso, con fecha 17 de noviembre del 2003.</v>
      </c>
      <c r="F31" s="18" t="str">
        <f>VLOOKUP(A31,'BASE REGISTRO MAYO'!$A$1:$U$884,6,FALSE)</f>
        <v>Indefinida.</v>
      </c>
      <c r="G31" s="18" t="str">
        <f>VLOOKUP(A31,'BASE REGISTRO MAYO'!$A$1:$U$884,7,FALSE)</f>
        <v>Actividades Religiosas.</v>
      </c>
      <c r="H31" s="18" t="str">
        <f>VLOOKUP(A31,'BASE REGISTRO MAYO'!$A$1:$U$884,8,FALSE)</f>
        <v>no tiene</v>
      </c>
      <c r="I31" s="18">
        <f>VLOOKUP(A31,'BASE REGISTRO MAYO'!$A$1:$U$884,9,FALSE)</f>
        <v>0</v>
      </c>
      <c r="J31" s="18">
        <f>VLOOKUP(A31,'BASE REGISTRO MAYO'!$A$1:$U$884,10,FALSE)</f>
        <v>0</v>
      </c>
      <c r="K31" s="18" t="str">
        <f>VLOOKUP(A31,'BASE REGISTRO MAYO'!$A$1:$U$884,11,FALSE)</f>
        <v>Fray Rubén Eduardo Gutiérrez Quiñones,</v>
      </c>
      <c r="L31" s="18" t="str">
        <f>VLOOKUP(A31,'BASE REGISTRO MAYO'!$A$1:$U$884,12,FALSE)</f>
        <v xml:space="preserve">Barros Arana N° 162, Oficina 101, Concepción, Región del Biobío. 
Teléfonos: 412767056
Celular: +56974305923
</v>
      </c>
      <c r="M31" s="18" t="str">
        <f>VLOOKUP(A31,'BASE REGISTRO MAYO'!$A$1:$U$884,13,FALSE)</f>
        <v>VIII</v>
      </c>
      <c r="N31" s="18" t="str">
        <f>VLOOKUP(A31,'BASE REGISTRO MAYO'!$A$1:$U$884,14,FALSE)</f>
        <v>Concepción</v>
      </c>
      <c r="O31" s="18" t="str">
        <f>VLOOKUP(A31,'BASE REGISTRO MAYO'!$A$1:$U$884,15,FALSE)</f>
        <v>Teléfonos: 412767056
Celular: +56974305923</v>
      </c>
      <c r="P31" s="18" t="str">
        <f>VLOOKUP(A31,'BASE REGISTRO MAYO'!$A$1:$U$884,16,FALSE)</f>
        <v xml:space="preserve">Correos electrónicos: eduardo.gut@gmail.com
                                        paula.quilodran@programasamigo.cl
</v>
      </c>
      <c r="Q31" s="18">
        <f>VLOOKUP(A31,'BASE REGISTRO MAYO'!$A$1:$U$884,17,FALSE)</f>
        <v>0</v>
      </c>
      <c r="R31" s="18" t="str">
        <f>VLOOKUP(A31,'BASE REGISTRO MAYO'!$A$1:$U$884,18,FALSE)</f>
        <v>93910: Organizaciones Religiosas.</v>
      </c>
      <c r="S31" s="18" t="str">
        <f>VLOOKUP(A31,'BASE REGISTRO MAYO'!$A$1:$U$884,19,FALSE)</f>
        <v xml:space="preserve">Certificado de antecedentes financieros, correspondientes al año 2019, aprobados por el Subdepartamento de Supervisión Financiera Nacional. </v>
      </c>
      <c r="T31" s="148">
        <f>VLOOKUP(A31,'BASE REGISTRO MAYO'!$A$1:$U$884,20,FALSE)</f>
        <v>37970</v>
      </c>
      <c r="U31" s="125">
        <v>1750</v>
      </c>
      <c r="V31" s="126">
        <v>28466275</v>
      </c>
      <c r="W31" s="126">
        <v>107764628</v>
      </c>
      <c r="X31" s="149">
        <v>44347</v>
      </c>
      <c r="Y31" s="133" t="s">
        <v>7732</v>
      </c>
      <c r="Z31" s="133" t="s">
        <v>7733</v>
      </c>
      <c r="AA31" s="125" t="s">
        <v>7756</v>
      </c>
    </row>
    <row r="32" spans="1:27" s="90" customFormat="1" ht="15.75" customHeight="1" x14ac:dyDescent="0.2">
      <c r="A32" s="125">
        <v>1750</v>
      </c>
      <c r="B32" s="18" t="str">
        <f>VLOOKUP(A32,'BASE REGISTRO MAYO'!$A$1:$U$884,2,FALSE)</f>
        <v>Congregación Religiosos Terciarios Capuchinos de Nuestra Señora de los Dolores</v>
      </c>
      <c r="C32" s="18">
        <f>VLOOKUP(A32,'BASE REGISTRO MAYO'!$A$1:$U$884,3,FALSE)</f>
        <v>817951724</v>
      </c>
      <c r="D32" s="18" t="str">
        <f>VLOOKUP(A32,'BASE REGISTRO MAYO'!$A$1:$U$884,4,FALSE)</f>
        <v>Organización Religiosa.</v>
      </c>
      <c r="E32" s="18" t="str">
        <f>VLOOKUP(A32,'BASE REGISTRO MAYO'!$A$1:$U$884,5,FALSE)</f>
        <v>Erigida de acuerdo al Derecho Canónico, según consta en Certificado Nº722/2003, emitido por doña Sara Rodríguez Silva, Notario Eclesiástico del Obispado de Valparaíso, con fecha 17 de noviembre del 2003.</v>
      </c>
      <c r="F32" s="18" t="str">
        <f>VLOOKUP(A32,'BASE REGISTRO MAYO'!$A$1:$U$884,6,FALSE)</f>
        <v>Indefinida.</v>
      </c>
      <c r="G32" s="18" t="str">
        <f>VLOOKUP(A32,'BASE REGISTRO MAYO'!$A$1:$U$884,7,FALSE)</f>
        <v>Actividades Religiosas.</v>
      </c>
      <c r="H32" s="18" t="str">
        <f>VLOOKUP(A32,'BASE REGISTRO MAYO'!$A$1:$U$884,8,FALSE)</f>
        <v>no tiene</v>
      </c>
      <c r="I32" s="18">
        <f>VLOOKUP(A32,'BASE REGISTRO MAYO'!$A$1:$U$884,9,FALSE)</f>
        <v>0</v>
      </c>
      <c r="J32" s="18">
        <f>VLOOKUP(A32,'BASE REGISTRO MAYO'!$A$1:$U$884,10,FALSE)</f>
        <v>0</v>
      </c>
      <c r="K32" s="18" t="str">
        <f>VLOOKUP(A32,'BASE REGISTRO MAYO'!$A$1:$U$884,11,FALSE)</f>
        <v>Fray Rubén Eduardo Gutiérrez Quiñones,</v>
      </c>
      <c r="L32" s="18" t="str">
        <f>VLOOKUP(A32,'BASE REGISTRO MAYO'!$A$1:$U$884,12,FALSE)</f>
        <v xml:space="preserve">Barros Arana N° 162, Oficina 101, Concepción, Región del Biobío. 
Teléfonos: 412767056
Celular: +56974305923
</v>
      </c>
      <c r="M32" s="18" t="str">
        <f>VLOOKUP(A32,'BASE REGISTRO MAYO'!$A$1:$U$884,13,FALSE)</f>
        <v>VIII</v>
      </c>
      <c r="N32" s="18" t="str">
        <f>VLOOKUP(A32,'BASE REGISTRO MAYO'!$A$1:$U$884,14,FALSE)</f>
        <v>Concepción</v>
      </c>
      <c r="O32" s="18" t="str">
        <f>VLOOKUP(A32,'BASE REGISTRO MAYO'!$A$1:$U$884,15,FALSE)</f>
        <v>Teléfonos: 412767056
Celular: +56974305923</v>
      </c>
      <c r="P32" s="18" t="str">
        <f>VLOOKUP(A32,'BASE REGISTRO MAYO'!$A$1:$U$884,16,FALSE)</f>
        <v xml:space="preserve">Correos electrónicos: eduardo.gut@gmail.com
                                        paula.quilodran@programasamigo.cl
</v>
      </c>
      <c r="Q32" s="18">
        <f>VLOOKUP(A32,'BASE REGISTRO MAYO'!$A$1:$U$884,17,FALSE)</f>
        <v>0</v>
      </c>
      <c r="R32" s="18" t="str">
        <f>VLOOKUP(A32,'BASE REGISTRO MAYO'!$A$1:$U$884,18,FALSE)</f>
        <v>93910: Organizaciones Religiosas.</v>
      </c>
      <c r="S32" s="18" t="str">
        <f>VLOOKUP(A32,'BASE REGISTRO MAYO'!$A$1:$U$884,19,FALSE)</f>
        <v xml:space="preserve">Certificado de antecedentes financieros, correspondientes al año 2019, aprobados por el Subdepartamento de Supervisión Financiera Nacional. </v>
      </c>
      <c r="T32" s="148">
        <f>VLOOKUP(A32,'BASE REGISTRO MAYO'!$A$1:$U$884,20,FALSE)</f>
        <v>37970</v>
      </c>
      <c r="U32" s="125">
        <v>1750</v>
      </c>
      <c r="V32" s="126">
        <v>2667924</v>
      </c>
      <c r="W32" s="126">
        <v>13339620</v>
      </c>
      <c r="X32" s="149">
        <v>44347</v>
      </c>
      <c r="Y32" s="133" t="s">
        <v>7732</v>
      </c>
      <c r="Z32" s="133" t="s">
        <v>7733</v>
      </c>
      <c r="AA32" s="125" t="s">
        <v>184</v>
      </c>
    </row>
    <row r="33" spans="1:27" s="90" customFormat="1" ht="15.75" customHeight="1" x14ac:dyDescent="0.2">
      <c r="A33" s="125">
        <v>1750</v>
      </c>
      <c r="B33" s="18" t="str">
        <f>VLOOKUP(A33,'BASE REGISTRO MAYO'!$A$1:$U$884,2,FALSE)</f>
        <v>Congregación Religiosos Terciarios Capuchinos de Nuestra Señora de los Dolores</v>
      </c>
      <c r="C33" s="18">
        <f>VLOOKUP(A33,'BASE REGISTRO MAYO'!$A$1:$U$884,3,FALSE)</f>
        <v>817951724</v>
      </c>
      <c r="D33" s="18" t="str">
        <f>VLOOKUP(A33,'BASE REGISTRO MAYO'!$A$1:$U$884,4,FALSE)</f>
        <v>Organización Religiosa.</v>
      </c>
      <c r="E33" s="18" t="str">
        <f>VLOOKUP(A33,'BASE REGISTRO MAYO'!$A$1:$U$884,5,FALSE)</f>
        <v>Erigida de acuerdo al Derecho Canónico, según consta en Certificado Nº722/2003, emitido por doña Sara Rodríguez Silva, Notario Eclesiástico del Obispado de Valparaíso, con fecha 17 de noviembre del 2003.</v>
      </c>
      <c r="F33" s="18" t="str">
        <f>VLOOKUP(A33,'BASE REGISTRO MAYO'!$A$1:$U$884,6,FALSE)</f>
        <v>Indefinida.</v>
      </c>
      <c r="G33" s="18" t="str">
        <f>VLOOKUP(A33,'BASE REGISTRO MAYO'!$A$1:$U$884,7,FALSE)</f>
        <v>Actividades Religiosas.</v>
      </c>
      <c r="H33" s="18" t="str">
        <f>VLOOKUP(A33,'BASE REGISTRO MAYO'!$A$1:$U$884,8,FALSE)</f>
        <v>no tiene</v>
      </c>
      <c r="I33" s="18">
        <f>VLOOKUP(A33,'BASE REGISTRO MAYO'!$A$1:$U$884,9,FALSE)</f>
        <v>0</v>
      </c>
      <c r="J33" s="18">
        <f>VLOOKUP(A33,'BASE REGISTRO MAYO'!$A$1:$U$884,10,FALSE)</f>
        <v>0</v>
      </c>
      <c r="K33" s="18" t="str">
        <f>VLOOKUP(A33,'BASE REGISTRO MAYO'!$A$1:$U$884,11,FALSE)</f>
        <v>Fray Rubén Eduardo Gutiérrez Quiñones,</v>
      </c>
      <c r="L33" s="18" t="str">
        <f>VLOOKUP(A33,'BASE REGISTRO MAYO'!$A$1:$U$884,12,FALSE)</f>
        <v xml:space="preserve">Barros Arana N° 162, Oficina 101, Concepción, Región del Biobío. 
Teléfonos: 412767056
Celular: +56974305923
</v>
      </c>
      <c r="M33" s="18" t="str">
        <f>VLOOKUP(A33,'BASE REGISTRO MAYO'!$A$1:$U$884,13,FALSE)</f>
        <v>VIII</v>
      </c>
      <c r="N33" s="18" t="str">
        <f>VLOOKUP(A33,'BASE REGISTRO MAYO'!$A$1:$U$884,14,FALSE)</f>
        <v>Concepción</v>
      </c>
      <c r="O33" s="18" t="str">
        <f>VLOOKUP(A33,'BASE REGISTRO MAYO'!$A$1:$U$884,15,FALSE)</f>
        <v>Teléfonos: 412767056
Celular: +56974305923</v>
      </c>
      <c r="P33" s="18" t="str">
        <f>VLOOKUP(A33,'BASE REGISTRO MAYO'!$A$1:$U$884,16,FALSE)</f>
        <v xml:space="preserve">Correos electrónicos: eduardo.gut@gmail.com
                                        paula.quilodran@programasamigo.cl
</v>
      </c>
      <c r="Q33" s="18">
        <f>VLOOKUP(A33,'BASE REGISTRO MAYO'!$A$1:$U$884,17,FALSE)</f>
        <v>0</v>
      </c>
      <c r="R33" s="18" t="str">
        <f>VLOOKUP(A33,'BASE REGISTRO MAYO'!$A$1:$U$884,18,FALSE)</f>
        <v>93910: Organizaciones Religiosas.</v>
      </c>
      <c r="S33" s="18" t="str">
        <f>VLOOKUP(A33,'BASE REGISTRO MAYO'!$A$1:$U$884,19,FALSE)</f>
        <v xml:space="preserve">Certificado de antecedentes financieros, correspondientes al año 2019, aprobados por el Subdepartamento de Supervisión Financiera Nacional. </v>
      </c>
      <c r="T33" s="148">
        <f>VLOOKUP(A33,'BASE REGISTRO MAYO'!$A$1:$U$884,20,FALSE)</f>
        <v>37970</v>
      </c>
      <c r="U33" s="125">
        <v>1750</v>
      </c>
      <c r="V33" s="126">
        <v>38166774</v>
      </c>
      <c r="W33" s="126">
        <v>118676712</v>
      </c>
      <c r="X33" s="149">
        <v>44347</v>
      </c>
      <c r="Y33" s="133" t="s">
        <v>7732</v>
      </c>
      <c r="Z33" s="133" t="s">
        <v>7733</v>
      </c>
      <c r="AA33" s="125" t="s">
        <v>7757</v>
      </c>
    </row>
    <row r="34" spans="1:27" s="90" customFormat="1" ht="15.75" customHeight="1" x14ac:dyDescent="0.2">
      <c r="A34" s="125">
        <v>1750</v>
      </c>
      <c r="B34" s="18" t="str">
        <f>VLOOKUP(A34,'BASE REGISTRO MAYO'!$A$1:$U$884,2,FALSE)</f>
        <v>Congregación Religiosos Terciarios Capuchinos de Nuestra Señora de los Dolores</v>
      </c>
      <c r="C34" s="18">
        <f>VLOOKUP(A34,'BASE REGISTRO MAYO'!$A$1:$U$884,3,FALSE)</f>
        <v>817951724</v>
      </c>
      <c r="D34" s="18" t="str">
        <f>VLOOKUP(A34,'BASE REGISTRO MAYO'!$A$1:$U$884,4,FALSE)</f>
        <v>Organización Religiosa.</v>
      </c>
      <c r="E34" s="18" t="str">
        <f>VLOOKUP(A34,'BASE REGISTRO MAYO'!$A$1:$U$884,5,FALSE)</f>
        <v>Erigida de acuerdo al Derecho Canónico, según consta en Certificado Nº722/2003, emitido por doña Sara Rodríguez Silva, Notario Eclesiástico del Obispado de Valparaíso, con fecha 17 de noviembre del 2003.</v>
      </c>
      <c r="F34" s="18" t="str">
        <f>VLOOKUP(A34,'BASE REGISTRO MAYO'!$A$1:$U$884,6,FALSE)</f>
        <v>Indefinida.</v>
      </c>
      <c r="G34" s="18" t="str">
        <f>VLOOKUP(A34,'BASE REGISTRO MAYO'!$A$1:$U$884,7,FALSE)</f>
        <v>Actividades Religiosas.</v>
      </c>
      <c r="H34" s="18" t="str">
        <f>VLOOKUP(A34,'BASE REGISTRO MAYO'!$A$1:$U$884,8,FALSE)</f>
        <v>no tiene</v>
      </c>
      <c r="I34" s="18">
        <f>VLOOKUP(A34,'BASE REGISTRO MAYO'!$A$1:$U$884,9,FALSE)</f>
        <v>0</v>
      </c>
      <c r="J34" s="18">
        <f>VLOOKUP(A34,'BASE REGISTRO MAYO'!$A$1:$U$884,10,FALSE)</f>
        <v>0</v>
      </c>
      <c r="K34" s="18" t="str">
        <f>VLOOKUP(A34,'BASE REGISTRO MAYO'!$A$1:$U$884,11,FALSE)</f>
        <v>Fray Rubén Eduardo Gutiérrez Quiñones,</v>
      </c>
      <c r="L34" s="18" t="str">
        <f>VLOOKUP(A34,'BASE REGISTRO MAYO'!$A$1:$U$884,12,FALSE)</f>
        <v xml:space="preserve">Barros Arana N° 162, Oficina 101, Concepción, Región del Biobío. 
Teléfonos: 412767056
Celular: +56974305923
</v>
      </c>
      <c r="M34" s="18" t="str">
        <f>VLOOKUP(A34,'BASE REGISTRO MAYO'!$A$1:$U$884,13,FALSE)</f>
        <v>VIII</v>
      </c>
      <c r="N34" s="18" t="str">
        <f>VLOOKUP(A34,'BASE REGISTRO MAYO'!$A$1:$U$884,14,FALSE)</f>
        <v>Concepción</v>
      </c>
      <c r="O34" s="18" t="str">
        <f>VLOOKUP(A34,'BASE REGISTRO MAYO'!$A$1:$U$884,15,FALSE)</f>
        <v>Teléfonos: 412767056
Celular: +56974305923</v>
      </c>
      <c r="P34" s="18" t="str">
        <f>VLOOKUP(A34,'BASE REGISTRO MAYO'!$A$1:$U$884,16,FALSE)</f>
        <v xml:space="preserve">Correos electrónicos: eduardo.gut@gmail.com
                                        paula.quilodran@programasamigo.cl
</v>
      </c>
      <c r="Q34" s="18">
        <f>VLOOKUP(A34,'BASE REGISTRO MAYO'!$A$1:$U$884,17,FALSE)</f>
        <v>0</v>
      </c>
      <c r="R34" s="18" t="str">
        <f>VLOOKUP(A34,'BASE REGISTRO MAYO'!$A$1:$U$884,18,FALSE)</f>
        <v>93910: Organizaciones Religiosas.</v>
      </c>
      <c r="S34" s="18" t="str">
        <f>VLOOKUP(A34,'BASE REGISTRO MAYO'!$A$1:$U$884,19,FALSE)</f>
        <v xml:space="preserve">Certificado de antecedentes financieros, correspondientes al año 2019, aprobados por el Subdepartamento de Supervisión Financiera Nacional. </v>
      </c>
      <c r="T34" s="148">
        <f>VLOOKUP(A34,'BASE REGISTRO MAYO'!$A$1:$U$884,20,FALSE)</f>
        <v>37970</v>
      </c>
      <c r="U34" s="125">
        <v>1750</v>
      </c>
      <c r="V34" s="126">
        <v>8142797</v>
      </c>
      <c r="W34" s="126">
        <v>40018868</v>
      </c>
      <c r="X34" s="149">
        <v>44347</v>
      </c>
      <c r="Y34" s="133" t="s">
        <v>7732</v>
      </c>
      <c r="Z34" s="133" t="s">
        <v>7733</v>
      </c>
      <c r="AA34" s="125" t="s">
        <v>7758</v>
      </c>
    </row>
    <row r="35" spans="1:27" s="90" customFormat="1" ht="15.75" customHeight="1" x14ac:dyDescent="0.2">
      <c r="A35" s="125">
        <v>1750</v>
      </c>
      <c r="B35" s="18" t="str">
        <f>VLOOKUP(A35,'BASE REGISTRO MAYO'!$A$1:$U$884,2,FALSE)</f>
        <v>Congregación Religiosos Terciarios Capuchinos de Nuestra Señora de los Dolores</v>
      </c>
      <c r="C35" s="18">
        <f>VLOOKUP(A35,'BASE REGISTRO MAYO'!$A$1:$U$884,3,FALSE)</f>
        <v>817951724</v>
      </c>
      <c r="D35" s="18" t="str">
        <f>VLOOKUP(A35,'BASE REGISTRO MAYO'!$A$1:$U$884,4,FALSE)</f>
        <v>Organización Religiosa.</v>
      </c>
      <c r="E35" s="18" t="str">
        <f>VLOOKUP(A35,'BASE REGISTRO MAYO'!$A$1:$U$884,5,FALSE)</f>
        <v>Erigida de acuerdo al Derecho Canónico, según consta en Certificado Nº722/2003, emitido por doña Sara Rodríguez Silva, Notario Eclesiástico del Obispado de Valparaíso, con fecha 17 de noviembre del 2003.</v>
      </c>
      <c r="F35" s="18" t="str">
        <f>VLOOKUP(A35,'BASE REGISTRO MAYO'!$A$1:$U$884,6,FALSE)</f>
        <v>Indefinida.</v>
      </c>
      <c r="G35" s="18" t="str">
        <f>VLOOKUP(A35,'BASE REGISTRO MAYO'!$A$1:$U$884,7,FALSE)</f>
        <v>Actividades Religiosas.</v>
      </c>
      <c r="H35" s="18" t="str">
        <f>VLOOKUP(A35,'BASE REGISTRO MAYO'!$A$1:$U$884,8,FALSE)</f>
        <v>no tiene</v>
      </c>
      <c r="I35" s="18">
        <f>VLOOKUP(A35,'BASE REGISTRO MAYO'!$A$1:$U$884,9,FALSE)</f>
        <v>0</v>
      </c>
      <c r="J35" s="18">
        <f>VLOOKUP(A35,'BASE REGISTRO MAYO'!$A$1:$U$884,10,FALSE)</f>
        <v>0</v>
      </c>
      <c r="K35" s="18" t="str">
        <f>VLOOKUP(A35,'BASE REGISTRO MAYO'!$A$1:$U$884,11,FALSE)</f>
        <v>Fray Rubén Eduardo Gutiérrez Quiñones,</v>
      </c>
      <c r="L35" s="18" t="str">
        <f>VLOOKUP(A35,'BASE REGISTRO MAYO'!$A$1:$U$884,12,FALSE)</f>
        <v xml:space="preserve">Barros Arana N° 162, Oficina 101, Concepción, Región del Biobío. 
Teléfonos: 412767056
Celular: +56974305923
</v>
      </c>
      <c r="M35" s="18" t="str">
        <f>VLOOKUP(A35,'BASE REGISTRO MAYO'!$A$1:$U$884,13,FALSE)</f>
        <v>VIII</v>
      </c>
      <c r="N35" s="18" t="str">
        <f>VLOOKUP(A35,'BASE REGISTRO MAYO'!$A$1:$U$884,14,FALSE)</f>
        <v>Concepción</v>
      </c>
      <c r="O35" s="18" t="str">
        <f>VLOOKUP(A35,'BASE REGISTRO MAYO'!$A$1:$U$884,15,FALSE)</f>
        <v>Teléfonos: 412767056
Celular: +56974305923</v>
      </c>
      <c r="P35" s="18" t="str">
        <f>VLOOKUP(A35,'BASE REGISTRO MAYO'!$A$1:$U$884,16,FALSE)</f>
        <v xml:space="preserve">Correos electrónicos: eduardo.gut@gmail.com
                                        paula.quilodran@programasamigo.cl
</v>
      </c>
      <c r="Q35" s="18">
        <f>VLOOKUP(A35,'BASE REGISTRO MAYO'!$A$1:$U$884,17,FALSE)</f>
        <v>0</v>
      </c>
      <c r="R35" s="18" t="str">
        <f>VLOOKUP(A35,'BASE REGISTRO MAYO'!$A$1:$U$884,18,FALSE)</f>
        <v>93910: Organizaciones Religiosas.</v>
      </c>
      <c r="S35" s="18" t="str">
        <f>VLOOKUP(A35,'BASE REGISTRO MAYO'!$A$1:$U$884,19,FALSE)</f>
        <v xml:space="preserve">Certificado de antecedentes financieros, correspondientes al año 2019, aprobados por el Subdepartamento de Supervisión Financiera Nacional. </v>
      </c>
      <c r="T35" s="148">
        <f>VLOOKUP(A35,'BASE REGISTRO MAYO'!$A$1:$U$884,20,FALSE)</f>
        <v>37970</v>
      </c>
      <c r="U35" s="125">
        <v>1750</v>
      </c>
      <c r="V35" s="126">
        <v>35981604</v>
      </c>
      <c r="W35" s="126">
        <v>109915166</v>
      </c>
      <c r="X35" s="149">
        <v>44347</v>
      </c>
      <c r="Y35" s="133" t="s">
        <v>7732</v>
      </c>
      <c r="Z35" s="133" t="s">
        <v>7733</v>
      </c>
      <c r="AA35" s="125" t="s">
        <v>7738</v>
      </c>
    </row>
    <row r="36" spans="1:27" s="90" customFormat="1" ht="15.75" customHeight="1" x14ac:dyDescent="0.2">
      <c r="A36" s="125">
        <v>1750</v>
      </c>
      <c r="B36" s="18" t="str">
        <f>VLOOKUP(A36,'BASE REGISTRO MAYO'!$A$1:$U$884,2,FALSE)</f>
        <v>Congregación Religiosos Terciarios Capuchinos de Nuestra Señora de los Dolores</v>
      </c>
      <c r="C36" s="18">
        <f>VLOOKUP(A36,'BASE REGISTRO MAYO'!$A$1:$U$884,3,FALSE)</f>
        <v>817951724</v>
      </c>
      <c r="D36" s="18" t="str">
        <f>VLOOKUP(A36,'BASE REGISTRO MAYO'!$A$1:$U$884,4,FALSE)</f>
        <v>Organización Religiosa.</v>
      </c>
      <c r="E36" s="18" t="str">
        <f>VLOOKUP(A36,'BASE REGISTRO MAYO'!$A$1:$U$884,5,FALSE)</f>
        <v>Erigida de acuerdo al Derecho Canónico, según consta en Certificado Nº722/2003, emitido por doña Sara Rodríguez Silva, Notario Eclesiástico del Obispado de Valparaíso, con fecha 17 de noviembre del 2003.</v>
      </c>
      <c r="F36" s="18" t="str">
        <f>VLOOKUP(A36,'BASE REGISTRO MAYO'!$A$1:$U$884,6,FALSE)</f>
        <v>Indefinida.</v>
      </c>
      <c r="G36" s="18" t="str">
        <f>VLOOKUP(A36,'BASE REGISTRO MAYO'!$A$1:$U$884,7,FALSE)</f>
        <v>Actividades Religiosas.</v>
      </c>
      <c r="H36" s="18" t="str">
        <f>VLOOKUP(A36,'BASE REGISTRO MAYO'!$A$1:$U$884,8,FALSE)</f>
        <v>no tiene</v>
      </c>
      <c r="I36" s="18">
        <f>VLOOKUP(A36,'BASE REGISTRO MAYO'!$A$1:$U$884,9,FALSE)</f>
        <v>0</v>
      </c>
      <c r="J36" s="18">
        <f>VLOOKUP(A36,'BASE REGISTRO MAYO'!$A$1:$U$884,10,FALSE)</f>
        <v>0</v>
      </c>
      <c r="K36" s="18" t="str">
        <f>VLOOKUP(A36,'BASE REGISTRO MAYO'!$A$1:$U$884,11,FALSE)</f>
        <v>Fray Rubén Eduardo Gutiérrez Quiñones,</v>
      </c>
      <c r="L36" s="18" t="str">
        <f>VLOOKUP(A36,'BASE REGISTRO MAYO'!$A$1:$U$884,12,FALSE)</f>
        <v xml:space="preserve">Barros Arana N° 162, Oficina 101, Concepción, Región del Biobío. 
Teléfonos: 412767056
Celular: +56974305923
</v>
      </c>
      <c r="M36" s="18" t="str">
        <f>VLOOKUP(A36,'BASE REGISTRO MAYO'!$A$1:$U$884,13,FALSE)</f>
        <v>VIII</v>
      </c>
      <c r="N36" s="18" t="str">
        <f>VLOOKUP(A36,'BASE REGISTRO MAYO'!$A$1:$U$884,14,FALSE)</f>
        <v>Concepción</v>
      </c>
      <c r="O36" s="18" t="str">
        <f>VLOOKUP(A36,'BASE REGISTRO MAYO'!$A$1:$U$884,15,FALSE)</f>
        <v>Teléfonos: 412767056
Celular: +56974305923</v>
      </c>
      <c r="P36" s="18" t="str">
        <f>VLOOKUP(A36,'BASE REGISTRO MAYO'!$A$1:$U$884,16,FALSE)</f>
        <v xml:space="preserve">Correos electrónicos: eduardo.gut@gmail.com
                                        paula.quilodran@programasamigo.cl
</v>
      </c>
      <c r="Q36" s="18">
        <f>VLOOKUP(A36,'BASE REGISTRO MAYO'!$A$1:$U$884,17,FALSE)</f>
        <v>0</v>
      </c>
      <c r="R36" s="18" t="str">
        <f>VLOOKUP(A36,'BASE REGISTRO MAYO'!$A$1:$U$884,18,FALSE)</f>
        <v>93910: Organizaciones Religiosas.</v>
      </c>
      <c r="S36" s="18" t="str">
        <f>VLOOKUP(A36,'BASE REGISTRO MAYO'!$A$1:$U$884,19,FALSE)</f>
        <v xml:space="preserve">Certificado de antecedentes financieros, correspondientes al año 2019, aprobados por el Subdepartamento de Supervisión Financiera Nacional. </v>
      </c>
      <c r="T36" s="148">
        <f>VLOOKUP(A36,'BASE REGISTRO MAYO'!$A$1:$U$884,20,FALSE)</f>
        <v>37970</v>
      </c>
      <c r="U36" s="125">
        <v>1750</v>
      </c>
      <c r="V36" s="126">
        <v>28345870</v>
      </c>
      <c r="W36" s="126">
        <v>143665953</v>
      </c>
      <c r="X36" s="149">
        <v>44347</v>
      </c>
      <c r="Y36" s="133" t="s">
        <v>7732</v>
      </c>
      <c r="Z36" s="133" t="s">
        <v>7733</v>
      </c>
      <c r="AA36" s="125" t="s">
        <v>7759</v>
      </c>
    </row>
    <row r="37" spans="1:27" s="90" customFormat="1" ht="15.75" customHeight="1" x14ac:dyDescent="0.2">
      <c r="A37" s="125">
        <v>1800</v>
      </c>
      <c r="B37" s="18" t="str">
        <f>VLOOKUP(A37,'BASE REGISTRO MAYO'!$A$1:$U$884,2,FALSE)</f>
        <v>Fundación Ciudad del Niño</v>
      </c>
      <c r="C37" s="18">
        <f>VLOOKUP(A37,'BASE REGISTRO MAYO'!$A$1:$U$884,3,FALSE)</f>
        <v>700376001</v>
      </c>
      <c r="D37" s="18" t="str">
        <f>VLOOKUP(A37,'BASE REGISTRO MAYO'!$A$1:$U$884,4,FALSE)</f>
        <v>Fundación de Derecho Privado</v>
      </c>
      <c r="E37" s="18" t="str">
        <f>VLOOKUP(A37,'BASE REGISTRO MAYO'!$A$1:$U$884,5,FALSE)</f>
        <v>Otorgada por Decreto Supremo N° 629, de fecha 14 de febrero de 1938, del Ministerio de Justicia.</v>
      </c>
      <c r="F37" s="18" t="str">
        <f>VLOOKUP(A37,'BASE REGISTRO MAYO'!$A$1:$U$884,6,FALSE)</f>
        <v xml:space="preserve">Certificado de Vigencia de persona jurídica sin fines de lucro Folio N° 500345686181, emitido con fecha 14 de septiembre de 2020, del Servicio de Registro Civil e Identificación. </v>
      </c>
      <c r="G37" s="18" t="str">
        <f>VLOOKUP(A37,'BASE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7" s="18" t="str">
        <f>VLOOKUP(A37,'BASE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7" s="18" t="str">
        <f>VLOOKUP(A37,'BASE REGISTRO MAYO'!$A$1:$U$884,9,FALSE)</f>
        <v>: 3 años.</v>
      </c>
      <c r="J37" s="18" t="str">
        <f>VLOOKUP(A37,'BASE REGISTRO MAYO'!$A$1:$U$884,10,FALSE)</f>
        <v>07-01-2021 hasta el 07-01-2024.</v>
      </c>
      <c r="K37" s="18" t="str">
        <f>VLOOKUP(A37,'BASE REGISTRO MAYO'!$A$1:$U$884,11,FALSE)</f>
        <v xml:space="preserve">José Pedro Silva Prado, 
Edmundo Crespo Pisano,
</v>
      </c>
      <c r="L37" s="18" t="str">
        <f>VLOOKUP(A37,'BASE REGISTRO MAYO'!$A$1:$U$884,12,FALSE)</f>
        <v xml:space="preserve">Paseo Pdte. Errázuriz Echaurren N° 2631, 5° piso, comuna de Providencia, Santiago, Región Metropolitana.
</v>
      </c>
      <c r="M37" s="18" t="str">
        <f>VLOOKUP(A37,'BASE REGISTRO MAYO'!$A$1:$U$884,13,FALSE)</f>
        <v>XIII</v>
      </c>
      <c r="N37" s="18" t="str">
        <f>VLOOKUP(A37,'BASE REGISTRO MAYO'!$A$1:$U$884,14,FALSE)</f>
        <v>Providencia</v>
      </c>
      <c r="O37" s="18" t="str">
        <f>VLOOKUP(A37,'BASE REGISTRO MAYO'!$A$1:$U$884,15,FALSE)</f>
        <v>228737900 - 228737980</v>
      </c>
      <c r="P37" s="18" t="str">
        <f>VLOOKUP(A37,'BASE REGISTRO MAYO'!$A$1:$U$884,16,FALSE)</f>
        <v>http://www.ciudaddelnino.cl</v>
      </c>
      <c r="Q37" s="18">
        <f>VLOOKUP(A37,'BASE REGISTRO MAYO'!$A$1:$U$884,17,FALSE)</f>
        <v>0</v>
      </c>
      <c r="R37" s="18" t="str">
        <f>VLOOKUP(A37,'BASE REGISTRO MAYO'!$A$1:$U$884,18,FALSE)</f>
        <v>93401: Instituciones de Asistencia Social</v>
      </c>
      <c r="S37" s="18" t="str">
        <f>VLOOKUP(A37,'BASE REGISTRO MAYO'!$A$1:$U$884,19,FALSE)</f>
        <v xml:space="preserve">Se acompaña certificado de antecedentes financieros, correspondientes al año 2019,  aprobados por el Subdepartamento de Supervisión Financiera Nacional.  </v>
      </c>
      <c r="T37" s="148">
        <f>VLOOKUP(A37,'BASE REGISTRO MAYO'!$A$1:$U$884,20,FALSE)</f>
        <v>37970</v>
      </c>
      <c r="U37" s="125">
        <v>1800</v>
      </c>
      <c r="V37" s="126">
        <v>17854572</v>
      </c>
      <c r="W37" s="126">
        <v>81787003</v>
      </c>
      <c r="X37" s="149">
        <v>44347</v>
      </c>
      <c r="Y37" s="133" t="s">
        <v>7732</v>
      </c>
      <c r="Z37" s="133" t="s">
        <v>7733</v>
      </c>
      <c r="AA37" s="125" t="s">
        <v>7760</v>
      </c>
    </row>
    <row r="38" spans="1:27" s="90" customFormat="1" ht="15.75" customHeight="1" x14ac:dyDescent="0.2">
      <c r="A38" s="125">
        <v>1800</v>
      </c>
      <c r="B38" s="18" t="str">
        <f>VLOOKUP(A38,'BASE REGISTRO MAYO'!$A$1:$U$884,2,FALSE)</f>
        <v>Fundación Ciudad del Niño</v>
      </c>
      <c r="C38" s="18">
        <f>VLOOKUP(A38,'BASE REGISTRO MAYO'!$A$1:$U$884,3,FALSE)</f>
        <v>700376001</v>
      </c>
      <c r="D38" s="18" t="str">
        <f>VLOOKUP(A38,'BASE REGISTRO MAYO'!$A$1:$U$884,4,FALSE)</f>
        <v>Fundación de Derecho Privado</v>
      </c>
      <c r="E38" s="18" t="str">
        <f>VLOOKUP(A38,'BASE REGISTRO MAYO'!$A$1:$U$884,5,FALSE)</f>
        <v>Otorgada por Decreto Supremo N° 629, de fecha 14 de febrero de 1938, del Ministerio de Justicia.</v>
      </c>
      <c r="F38" s="18" t="str">
        <f>VLOOKUP(A38,'BASE REGISTRO MAYO'!$A$1:$U$884,6,FALSE)</f>
        <v xml:space="preserve">Certificado de Vigencia de persona jurídica sin fines de lucro Folio N° 500345686181, emitido con fecha 14 de septiembre de 2020, del Servicio de Registro Civil e Identificación. </v>
      </c>
      <c r="G38" s="18" t="str">
        <f>VLOOKUP(A38,'BASE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18" t="str">
        <f>VLOOKUP(A38,'BASE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8" s="18" t="str">
        <f>VLOOKUP(A38,'BASE REGISTRO MAYO'!$A$1:$U$884,9,FALSE)</f>
        <v>: 3 años.</v>
      </c>
      <c r="J38" s="18" t="str">
        <f>VLOOKUP(A38,'BASE REGISTRO MAYO'!$A$1:$U$884,10,FALSE)</f>
        <v>07-01-2021 hasta el 07-01-2024.</v>
      </c>
      <c r="K38" s="18" t="str">
        <f>VLOOKUP(A38,'BASE REGISTRO MAYO'!$A$1:$U$884,11,FALSE)</f>
        <v xml:space="preserve">José Pedro Silva Prado, 
Edmundo Crespo Pisano,
</v>
      </c>
      <c r="L38" s="18" t="str">
        <f>VLOOKUP(A38,'BASE REGISTRO MAYO'!$A$1:$U$884,12,FALSE)</f>
        <v xml:space="preserve">Paseo Pdte. Errázuriz Echaurren N° 2631, 5° piso, comuna de Providencia, Santiago, Región Metropolitana.
</v>
      </c>
      <c r="M38" s="18" t="str">
        <f>VLOOKUP(A38,'BASE REGISTRO MAYO'!$A$1:$U$884,13,FALSE)</f>
        <v>XIII</v>
      </c>
      <c r="N38" s="18" t="str">
        <f>VLOOKUP(A38,'BASE REGISTRO MAYO'!$A$1:$U$884,14,FALSE)</f>
        <v>Providencia</v>
      </c>
      <c r="O38" s="18" t="str">
        <f>VLOOKUP(A38,'BASE REGISTRO MAYO'!$A$1:$U$884,15,FALSE)</f>
        <v>228737900 - 228737980</v>
      </c>
      <c r="P38" s="18" t="str">
        <f>VLOOKUP(A38,'BASE REGISTRO MAYO'!$A$1:$U$884,16,FALSE)</f>
        <v>http://www.ciudaddelnino.cl</v>
      </c>
      <c r="Q38" s="18">
        <f>VLOOKUP(A38,'BASE REGISTRO MAYO'!$A$1:$U$884,17,FALSE)</f>
        <v>0</v>
      </c>
      <c r="R38" s="18" t="str">
        <f>VLOOKUP(A38,'BASE REGISTRO MAYO'!$A$1:$U$884,18,FALSE)</f>
        <v>93401: Instituciones de Asistencia Social</v>
      </c>
      <c r="S38" s="18" t="str">
        <f>VLOOKUP(A38,'BASE REGISTRO MAYO'!$A$1:$U$884,19,FALSE)</f>
        <v xml:space="preserve">Se acompaña certificado de antecedentes financieros, correspondientes al año 2019,  aprobados por el Subdepartamento de Supervisión Financiera Nacional.  </v>
      </c>
      <c r="T38" s="148">
        <f>VLOOKUP(A38,'BASE REGISTRO MAYO'!$A$1:$U$884,20,FALSE)</f>
        <v>37970</v>
      </c>
      <c r="U38" s="125">
        <v>1800</v>
      </c>
      <c r="V38" s="126">
        <v>54405095</v>
      </c>
      <c r="W38" s="126">
        <v>309915736</v>
      </c>
      <c r="X38" s="149">
        <v>44347</v>
      </c>
      <c r="Y38" s="133" t="s">
        <v>7732</v>
      </c>
      <c r="Z38" s="133" t="s">
        <v>7733</v>
      </c>
      <c r="AA38" s="125" t="s">
        <v>227</v>
      </c>
    </row>
    <row r="39" spans="1:27" s="90" customFormat="1" ht="15.75" customHeight="1" x14ac:dyDescent="0.2">
      <c r="A39" s="125">
        <v>1800</v>
      </c>
      <c r="B39" s="18" t="str">
        <f>VLOOKUP(A39,'BASE REGISTRO MAYO'!$A$1:$U$884,2,FALSE)</f>
        <v>Fundación Ciudad del Niño</v>
      </c>
      <c r="C39" s="18">
        <f>VLOOKUP(A39,'BASE REGISTRO MAYO'!$A$1:$U$884,3,FALSE)</f>
        <v>700376001</v>
      </c>
      <c r="D39" s="18" t="str">
        <f>VLOOKUP(A39,'BASE REGISTRO MAYO'!$A$1:$U$884,4,FALSE)</f>
        <v>Fundación de Derecho Privado</v>
      </c>
      <c r="E39" s="18" t="str">
        <f>VLOOKUP(A39,'BASE REGISTRO MAYO'!$A$1:$U$884,5,FALSE)</f>
        <v>Otorgada por Decreto Supremo N° 629, de fecha 14 de febrero de 1938, del Ministerio de Justicia.</v>
      </c>
      <c r="F39" s="18" t="str">
        <f>VLOOKUP(A39,'BASE REGISTRO MAYO'!$A$1:$U$884,6,FALSE)</f>
        <v xml:space="preserve">Certificado de Vigencia de persona jurídica sin fines de lucro Folio N° 500345686181, emitido con fecha 14 de septiembre de 2020, del Servicio de Registro Civil e Identificación. </v>
      </c>
      <c r="G39" s="18" t="str">
        <f>VLOOKUP(A39,'BASE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8" t="str">
        <f>VLOOKUP(A39,'BASE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9" s="18" t="str">
        <f>VLOOKUP(A39,'BASE REGISTRO MAYO'!$A$1:$U$884,9,FALSE)</f>
        <v>: 3 años.</v>
      </c>
      <c r="J39" s="18" t="str">
        <f>VLOOKUP(A39,'BASE REGISTRO MAYO'!$A$1:$U$884,10,FALSE)</f>
        <v>07-01-2021 hasta el 07-01-2024.</v>
      </c>
      <c r="K39" s="18" t="str">
        <f>VLOOKUP(A39,'BASE REGISTRO MAYO'!$A$1:$U$884,11,FALSE)</f>
        <v xml:space="preserve">José Pedro Silva Prado, 
Edmundo Crespo Pisano,
</v>
      </c>
      <c r="L39" s="18" t="str">
        <f>VLOOKUP(A39,'BASE REGISTRO MAYO'!$A$1:$U$884,12,FALSE)</f>
        <v xml:space="preserve">Paseo Pdte. Errázuriz Echaurren N° 2631, 5° piso, comuna de Providencia, Santiago, Región Metropolitana.
</v>
      </c>
      <c r="M39" s="18" t="str">
        <f>VLOOKUP(A39,'BASE REGISTRO MAYO'!$A$1:$U$884,13,FALSE)</f>
        <v>XIII</v>
      </c>
      <c r="N39" s="18" t="str">
        <f>VLOOKUP(A39,'BASE REGISTRO MAYO'!$A$1:$U$884,14,FALSE)</f>
        <v>Providencia</v>
      </c>
      <c r="O39" s="18" t="str">
        <f>VLOOKUP(A39,'BASE REGISTRO MAYO'!$A$1:$U$884,15,FALSE)</f>
        <v>228737900 - 228737980</v>
      </c>
      <c r="P39" s="18" t="str">
        <f>VLOOKUP(A39,'BASE REGISTRO MAYO'!$A$1:$U$884,16,FALSE)</f>
        <v>http://www.ciudaddelnino.cl</v>
      </c>
      <c r="Q39" s="18">
        <f>VLOOKUP(A39,'BASE REGISTRO MAYO'!$A$1:$U$884,17,FALSE)</f>
        <v>0</v>
      </c>
      <c r="R39" s="18" t="str">
        <f>VLOOKUP(A39,'BASE REGISTRO MAYO'!$A$1:$U$884,18,FALSE)</f>
        <v>93401: Instituciones de Asistencia Social</v>
      </c>
      <c r="S39" s="18" t="str">
        <f>VLOOKUP(A39,'BASE REGISTRO MAYO'!$A$1:$U$884,19,FALSE)</f>
        <v xml:space="preserve">Se acompaña certificado de antecedentes financieros, correspondientes al año 2019,  aprobados por el Subdepartamento de Supervisión Financiera Nacional.  </v>
      </c>
      <c r="T39" s="148">
        <f>VLOOKUP(A39,'BASE REGISTRO MAYO'!$A$1:$U$884,20,FALSE)</f>
        <v>37970</v>
      </c>
      <c r="U39" s="125">
        <v>1800</v>
      </c>
      <c r="V39" s="126">
        <v>36324818</v>
      </c>
      <c r="W39" s="126">
        <v>124350602</v>
      </c>
      <c r="X39" s="149">
        <v>44347</v>
      </c>
      <c r="Y39" s="133" t="s">
        <v>7732</v>
      </c>
      <c r="Z39" s="133" t="s">
        <v>7733</v>
      </c>
      <c r="AA39" s="125" t="s">
        <v>7736</v>
      </c>
    </row>
    <row r="40" spans="1:27" s="90" customFormat="1" ht="15.75" customHeight="1" x14ac:dyDescent="0.2">
      <c r="A40" s="125">
        <v>1800</v>
      </c>
      <c r="B40" s="18" t="str">
        <f>VLOOKUP(A40,'BASE REGISTRO MAYO'!$A$1:$U$884,2,FALSE)</f>
        <v>Fundación Ciudad del Niño</v>
      </c>
      <c r="C40" s="18">
        <f>VLOOKUP(A40,'BASE REGISTRO MAYO'!$A$1:$U$884,3,FALSE)</f>
        <v>700376001</v>
      </c>
      <c r="D40" s="18" t="str">
        <f>VLOOKUP(A40,'BASE REGISTRO MAYO'!$A$1:$U$884,4,FALSE)</f>
        <v>Fundación de Derecho Privado</v>
      </c>
      <c r="E40" s="18" t="str">
        <f>VLOOKUP(A40,'BASE REGISTRO MAYO'!$A$1:$U$884,5,FALSE)</f>
        <v>Otorgada por Decreto Supremo N° 629, de fecha 14 de febrero de 1938, del Ministerio de Justicia.</v>
      </c>
      <c r="F40" s="18" t="str">
        <f>VLOOKUP(A40,'BASE REGISTRO MAYO'!$A$1:$U$884,6,FALSE)</f>
        <v xml:space="preserve">Certificado de Vigencia de persona jurídica sin fines de lucro Folio N° 500345686181, emitido con fecha 14 de septiembre de 2020, del Servicio de Registro Civil e Identificación. </v>
      </c>
      <c r="G40" s="18" t="str">
        <f>VLOOKUP(A40,'BASE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8" t="str">
        <f>VLOOKUP(A40,'BASE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0" s="18" t="str">
        <f>VLOOKUP(A40,'BASE REGISTRO MAYO'!$A$1:$U$884,9,FALSE)</f>
        <v>: 3 años.</v>
      </c>
      <c r="J40" s="18" t="str">
        <f>VLOOKUP(A40,'BASE REGISTRO MAYO'!$A$1:$U$884,10,FALSE)</f>
        <v>07-01-2021 hasta el 07-01-2024.</v>
      </c>
      <c r="K40" s="18" t="str">
        <f>VLOOKUP(A40,'BASE REGISTRO MAYO'!$A$1:$U$884,11,FALSE)</f>
        <v xml:space="preserve">José Pedro Silva Prado, 
Edmundo Crespo Pisano,
</v>
      </c>
      <c r="L40" s="18" t="str">
        <f>VLOOKUP(A40,'BASE REGISTRO MAYO'!$A$1:$U$884,12,FALSE)</f>
        <v xml:space="preserve">Paseo Pdte. Errázuriz Echaurren N° 2631, 5° piso, comuna de Providencia, Santiago, Región Metropolitana.
</v>
      </c>
      <c r="M40" s="18" t="str">
        <f>VLOOKUP(A40,'BASE REGISTRO MAYO'!$A$1:$U$884,13,FALSE)</f>
        <v>XIII</v>
      </c>
      <c r="N40" s="18" t="str">
        <f>VLOOKUP(A40,'BASE REGISTRO MAYO'!$A$1:$U$884,14,FALSE)</f>
        <v>Providencia</v>
      </c>
      <c r="O40" s="18" t="str">
        <f>VLOOKUP(A40,'BASE REGISTRO MAYO'!$A$1:$U$884,15,FALSE)</f>
        <v>228737900 - 228737980</v>
      </c>
      <c r="P40" s="18" t="str">
        <f>VLOOKUP(A40,'BASE REGISTRO MAYO'!$A$1:$U$884,16,FALSE)</f>
        <v>http://www.ciudaddelnino.cl</v>
      </c>
      <c r="Q40" s="18">
        <f>VLOOKUP(A40,'BASE REGISTRO MAYO'!$A$1:$U$884,17,FALSE)</f>
        <v>0</v>
      </c>
      <c r="R40" s="18" t="str">
        <f>VLOOKUP(A40,'BASE REGISTRO MAYO'!$A$1:$U$884,18,FALSE)</f>
        <v>93401: Instituciones de Asistencia Social</v>
      </c>
      <c r="S40" s="18" t="str">
        <f>VLOOKUP(A40,'BASE REGISTRO MAYO'!$A$1:$U$884,19,FALSE)</f>
        <v xml:space="preserve">Se acompaña certificado de antecedentes financieros, correspondientes al año 2019,  aprobados por el Subdepartamento de Supervisión Financiera Nacional.  </v>
      </c>
      <c r="T40" s="148">
        <f>VLOOKUP(A40,'BASE REGISTRO MAYO'!$A$1:$U$884,20,FALSE)</f>
        <v>37970</v>
      </c>
      <c r="U40" s="125">
        <v>1800</v>
      </c>
      <c r="V40" s="126">
        <v>55096191</v>
      </c>
      <c r="W40" s="126">
        <v>291753680</v>
      </c>
      <c r="X40" s="149">
        <v>44347</v>
      </c>
      <c r="Y40" s="133" t="s">
        <v>7732</v>
      </c>
      <c r="Z40" s="133" t="s">
        <v>7733</v>
      </c>
      <c r="AA40" s="125" t="s">
        <v>7761</v>
      </c>
    </row>
    <row r="41" spans="1:27" s="90" customFormat="1" ht="15.75" customHeight="1" x14ac:dyDescent="0.2">
      <c r="A41" s="125">
        <v>1800</v>
      </c>
      <c r="B41" s="18" t="str">
        <f>VLOOKUP(A41,'BASE REGISTRO MAYO'!$A$1:$U$884,2,FALSE)</f>
        <v>Fundación Ciudad del Niño</v>
      </c>
      <c r="C41" s="18">
        <f>VLOOKUP(A41,'BASE REGISTRO MAYO'!$A$1:$U$884,3,FALSE)</f>
        <v>700376001</v>
      </c>
      <c r="D41" s="18" t="str">
        <f>VLOOKUP(A41,'BASE REGISTRO MAYO'!$A$1:$U$884,4,FALSE)</f>
        <v>Fundación de Derecho Privado</v>
      </c>
      <c r="E41" s="18" t="str">
        <f>VLOOKUP(A41,'BASE REGISTRO MAYO'!$A$1:$U$884,5,FALSE)</f>
        <v>Otorgada por Decreto Supremo N° 629, de fecha 14 de febrero de 1938, del Ministerio de Justicia.</v>
      </c>
      <c r="F41" s="18" t="str">
        <f>VLOOKUP(A41,'BASE REGISTRO MAYO'!$A$1:$U$884,6,FALSE)</f>
        <v xml:space="preserve">Certificado de Vigencia de persona jurídica sin fines de lucro Folio N° 500345686181, emitido con fecha 14 de septiembre de 2020, del Servicio de Registro Civil e Identificación. </v>
      </c>
      <c r="G41" s="18" t="str">
        <f>VLOOKUP(A41,'BASE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8" t="str">
        <f>VLOOKUP(A41,'BASE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1" s="18" t="str">
        <f>VLOOKUP(A41,'BASE REGISTRO MAYO'!$A$1:$U$884,9,FALSE)</f>
        <v>: 3 años.</v>
      </c>
      <c r="J41" s="18" t="str">
        <f>VLOOKUP(A41,'BASE REGISTRO MAYO'!$A$1:$U$884,10,FALSE)</f>
        <v>07-01-2021 hasta el 07-01-2024.</v>
      </c>
      <c r="K41" s="18" t="str">
        <f>VLOOKUP(A41,'BASE REGISTRO MAYO'!$A$1:$U$884,11,FALSE)</f>
        <v xml:space="preserve">José Pedro Silva Prado, 
Edmundo Crespo Pisano,
</v>
      </c>
      <c r="L41" s="18" t="str">
        <f>VLOOKUP(A41,'BASE REGISTRO MAYO'!$A$1:$U$884,12,FALSE)</f>
        <v xml:space="preserve">Paseo Pdte. Errázuriz Echaurren N° 2631, 5° piso, comuna de Providencia, Santiago, Región Metropolitana.
</v>
      </c>
      <c r="M41" s="18" t="str">
        <f>VLOOKUP(A41,'BASE REGISTRO MAYO'!$A$1:$U$884,13,FALSE)</f>
        <v>XIII</v>
      </c>
      <c r="N41" s="18" t="str">
        <f>VLOOKUP(A41,'BASE REGISTRO MAYO'!$A$1:$U$884,14,FALSE)</f>
        <v>Providencia</v>
      </c>
      <c r="O41" s="18" t="str">
        <f>VLOOKUP(A41,'BASE REGISTRO MAYO'!$A$1:$U$884,15,FALSE)</f>
        <v>228737900 - 228737980</v>
      </c>
      <c r="P41" s="18" t="str">
        <f>VLOOKUP(A41,'BASE REGISTRO MAYO'!$A$1:$U$884,16,FALSE)</f>
        <v>http://www.ciudaddelnino.cl</v>
      </c>
      <c r="Q41" s="18">
        <f>VLOOKUP(A41,'BASE REGISTRO MAYO'!$A$1:$U$884,17,FALSE)</f>
        <v>0</v>
      </c>
      <c r="R41" s="18" t="str">
        <f>VLOOKUP(A41,'BASE REGISTRO MAYO'!$A$1:$U$884,18,FALSE)</f>
        <v>93401: Instituciones de Asistencia Social</v>
      </c>
      <c r="S41" s="18" t="str">
        <f>VLOOKUP(A41,'BASE REGISTRO MAYO'!$A$1:$U$884,19,FALSE)</f>
        <v xml:space="preserve">Se acompaña certificado de antecedentes financieros, correspondientes al año 2019,  aprobados por el Subdepartamento de Supervisión Financiera Nacional.  </v>
      </c>
      <c r="T41" s="148">
        <f>VLOOKUP(A41,'BASE REGISTRO MAYO'!$A$1:$U$884,20,FALSE)</f>
        <v>37970</v>
      </c>
      <c r="U41" s="125">
        <v>1800</v>
      </c>
      <c r="V41" s="126">
        <v>102116124</v>
      </c>
      <c r="W41" s="126">
        <v>272375572</v>
      </c>
      <c r="X41" s="149">
        <v>44347</v>
      </c>
      <c r="Y41" s="133" t="s">
        <v>7732</v>
      </c>
      <c r="Z41" s="133" t="s">
        <v>7733</v>
      </c>
      <c r="AA41" s="125" t="s">
        <v>7762</v>
      </c>
    </row>
    <row r="42" spans="1:27" s="90" customFormat="1" ht="15.75" customHeight="1" x14ac:dyDescent="0.2">
      <c r="A42" s="125">
        <v>1800</v>
      </c>
      <c r="B42" s="18" t="str">
        <f>VLOOKUP(A42,'BASE REGISTRO MAYO'!$A$1:$U$884,2,FALSE)</f>
        <v>Fundación Ciudad del Niño</v>
      </c>
      <c r="C42" s="18">
        <f>VLOOKUP(A42,'BASE REGISTRO MAYO'!$A$1:$U$884,3,FALSE)</f>
        <v>700376001</v>
      </c>
      <c r="D42" s="18" t="str">
        <f>VLOOKUP(A42,'BASE REGISTRO MAYO'!$A$1:$U$884,4,FALSE)</f>
        <v>Fundación de Derecho Privado</v>
      </c>
      <c r="E42" s="18" t="str">
        <f>VLOOKUP(A42,'BASE REGISTRO MAYO'!$A$1:$U$884,5,FALSE)</f>
        <v>Otorgada por Decreto Supremo N° 629, de fecha 14 de febrero de 1938, del Ministerio de Justicia.</v>
      </c>
      <c r="F42" s="18" t="str">
        <f>VLOOKUP(A42,'BASE REGISTRO MAYO'!$A$1:$U$884,6,FALSE)</f>
        <v xml:space="preserve">Certificado de Vigencia de persona jurídica sin fines de lucro Folio N° 500345686181, emitido con fecha 14 de septiembre de 2020, del Servicio de Registro Civil e Identificación. </v>
      </c>
      <c r="G42" s="18" t="str">
        <f>VLOOKUP(A42,'BASE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8" t="str">
        <f>VLOOKUP(A42,'BASE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2" s="18" t="str">
        <f>VLOOKUP(A42,'BASE REGISTRO MAYO'!$A$1:$U$884,9,FALSE)</f>
        <v>: 3 años.</v>
      </c>
      <c r="J42" s="18" t="str">
        <f>VLOOKUP(A42,'BASE REGISTRO MAYO'!$A$1:$U$884,10,FALSE)</f>
        <v>07-01-2021 hasta el 07-01-2024.</v>
      </c>
      <c r="K42" s="18" t="str">
        <f>VLOOKUP(A42,'BASE REGISTRO MAYO'!$A$1:$U$884,11,FALSE)</f>
        <v xml:space="preserve">José Pedro Silva Prado, 
Edmundo Crespo Pisano,
</v>
      </c>
      <c r="L42" s="18" t="str">
        <f>VLOOKUP(A42,'BASE REGISTRO MAYO'!$A$1:$U$884,12,FALSE)</f>
        <v xml:space="preserve">Paseo Pdte. Errázuriz Echaurren N° 2631, 5° piso, comuna de Providencia, Santiago, Región Metropolitana.
</v>
      </c>
      <c r="M42" s="18" t="str">
        <f>VLOOKUP(A42,'BASE REGISTRO MAYO'!$A$1:$U$884,13,FALSE)</f>
        <v>XIII</v>
      </c>
      <c r="N42" s="18" t="str">
        <f>VLOOKUP(A42,'BASE REGISTRO MAYO'!$A$1:$U$884,14,FALSE)</f>
        <v>Providencia</v>
      </c>
      <c r="O42" s="18" t="str">
        <f>VLOOKUP(A42,'BASE REGISTRO MAYO'!$A$1:$U$884,15,FALSE)</f>
        <v>228737900 - 228737980</v>
      </c>
      <c r="P42" s="18" t="str">
        <f>VLOOKUP(A42,'BASE REGISTRO MAYO'!$A$1:$U$884,16,FALSE)</f>
        <v>http://www.ciudaddelnino.cl</v>
      </c>
      <c r="Q42" s="18">
        <f>VLOOKUP(A42,'BASE REGISTRO MAYO'!$A$1:$U$884,17,FALSE)</f>
        <v>0</v>
      </c>
      <c r="R42" s="18" t="str">
        <f>VLOOKUP(A42,'BASE REGISTRO MAYO'!$A$1:$U$884,18,FALSE)</f>
        <v>93401: Instituciones de Asistencia Social</v>
      </c>
      <c r="S42" s="18" t="str">
        <f>VLOOKUP(A42,'BASE REGISTRO MAYO'!$A$1:$U$884,19,FALSE)</f>
        <v xml:space="preserve">Se acompaña certificado de antecedentes financieros, correspondientes al año 2019,  aprobados por el Subdepartamento de Supervisión Financiera Nacional.  </v>
      </c>
      <c r="T42" s="148">
        <f>VLOOKUP(A42,'BASE REGISTRO MAYO'!$A$1:$U$884,20,FALSE)</f>
        <v>37970</v>
      </c>
      <c r="U42" s="125">
        <v>1800</v>
      </c>
      <c r="V42" s="126">
        <v>23030089</v>
      </c>
      <c r="W42" s="126">
        <v>105828740</v>
      </c>
      <c r="X42" s="149">
        <v>44347</v>
      </c>
      <c r="Y42" s="133" t="s">
        <v>7732</v>
      </c>
      <c r="Z42" s="133" t="s">
        <v>7733</v>
      </c>
      <c r="AA42" s="125" t="s">
        <v>7763</v>
      </c>
    </row>
    <row r="43" spans="1:27" s="90" customFormat="1" ht="15.75" customHeight="1" x14ac:dyDescent="0.2">
      <c r="A43" s="125">
        <v>1800</v>
      </c>
      <c r="B43" s="18" t="str">
        <f>VLOOKUP(A43,'BASE REGISTRO MAYO'!$A$1:$U$884,2,FALSE)</f>
        <v>Fundación Ciudad del Niño</v>
      </c>
      <c r="C43" s="18">
        <f>VLOOKUP(A43,'BASE REGISTRO MAYO'!$A$1:$U$884,3,FALSE)</f>
        <v>700376001</v>
      </c>
      <c r="D43" s="18" t="str">
        <f>VLOOKUP(A43,'BASE REGISTRO MAYO'!$A$1:$U$884,4,FALSE)</f>
        <v>Fundación de Derecho Privado</v>
      </c>
      <c r="E43" s="18" t="str">
        <f>VLOOKUP(A43,'BASE REGISTRO MAYO'!$A$1:$U$884,5,FALSE)</f>
        <v>Otorgada por Decreto Supremo N° 629, de fecha 14 de febrero de 1938, del Ministerio de Justicia.</v>
      </c>
      <c r="F43" s="18" t="str">
        <f>VLOOKUP(A43,'BASE REGISTRO MAYO'!$A$1:$U$884,6,FALSE)</f>
        <v xml:space="preserve">Certificado de Vigencia de persona jurídica sin fines de lucro Folio N° 500345686181, emitido con fecha 14 de septiembre de 2020, del Servicio de Registro Civil e Identificación. </v>
      </c>
      <c r="G43" s="18" t="str">
        <f>VLOOKUP(A43,'BASE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8" t="str">
        <f>VLOOKUP(A43,'BASE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3" s="18" t="str">
        <f>VLOOKUP(A43,'BASE REGISTRO MAYO'!$A$1:$U$884,9,FALSE)</f>
        <v>: 3 años.</v>
      </c>
      <c r="J43" s="18" t="str">
        <f>VLOOKUP(A43,'BASE REGISTRO MAYO'!$A$1:$U$884,10,FALSE)</f>
        <v>07-01-2021 hasta el 07-01-2024.</v>
      </c>
      <c r="K43" s="18" t="str">
        <f>VLOOKUP(A43,'BASE REGISTRO MAYO'!$A$1:$U$884,11,FALSE)</f>
        <v xml:space="preserve">José Pedro Silva Prado, 
Edmundo Crespo Pisano,
</v>
      </c>
      <c r="L43" s="18" t="str">
        <f>VLOOKUP(A43,'BASE REGISTRO MAYO'!$A$1:$U$884,12,FALSE)</f>
        <v xml:space="preserve">Paseo Pdte. Errázuriz Echaurren N° 2631, 5° piso, comuna de Providencia, Santiago, Región Metropolitana.
</v>
      </c>
      <c r="M43" s="18" t="str">
        <f>VLOOKUP(A43,'BASE REGISTRO MAYO'!$A$1:$U$884,13,FALSE)</f>
        <v>XIII</v>
      </c>
      <c r="N43" s="18" t="str">
        <f>VLOOKUP(A43,'BASE REGISTRO MAYO'!$A$1:$U$884,14,FALSE)</f>
        <v>Providencia</v>
      </c>
      <c r="O43" s="18" t="str">
        <f>VLOOKUP(A43,'BASE REGISTRO MAYO'!$A$1:$U$884,15,FALSE)</f>
        <v>228737900 - 228737980</v>
      </c>
      <c r="P43" s="18" t="str">
        <f>VLOOKUP(A43,'BASE REGISTRO MAYO'!$A$1:$U$884,16,FALSE)</f>
        <v>http://www.ciudaddelnino.cl</v>
      </c>
      <c r="Q43" s="18">
        <f>VLOOKUP(A43,'BASE REGISTRO MAYO'!$A$1:$U$884,17,FALSE)</f>
        <v>0</v>
      </c>
      <c r="R43" s="18" t="str">
        <f>VLOOKUP(A43,'BASE REGISTRO MAYO'!$A$1:$U$884,18,FALSE)</f>
        <v>93401: Instituciones de Asistencia Social</v>
      </c>
      <c r="S43" s="18" t="str">
        <f>VLOOKUP(A43,'BASE REGISTRO MAYO'!$A$1:$U$884,19,FALSE)</f>
        <v xml:space="preserve">Se acompaña certificado de antecedentes financieros, correspondientes al año 2019,  aprobados por el Subdepartamento de Supervisión Financiera Nacional.  </v>
      </c>
      <c r="T43" s="148">
        <f>VLOOKUP(A43,'BASE REGISTRO MAYO'!$A$1:$U$884,20,FALSE)</f>
        <v>37970</v>
      </c>
      <c r="U43" s="125">
        <v>1800</v>
      </c>
      <c r="V43" s="126">
        <v>30807018</v>
      </c>
      <c r="W43" s="126">
        <v>217373913</v>
      </c>
      <c r="X43" s="149">
        <v>44347</v>
      </c>
      <c r="Y43" s="133" t="s">
        <v>7732</v>
      </c>
      <c r="Z43" s="133" t="s">
        <v>7733</v>
      </c>
      <c r="AA43" s="125" t="s">
        <v>7764</v>
      </c>
    </row>
    <row r="44" spans="1:27" s="90" customFormat="1" ht="15.75" customHeight="1" x14ac:dyDescent="0.2">
      <c r="A44" s="125">
        <v>1800</v>
      </c>
      <c r="B44" s="18" t="str">
        <f>VLOOKUP(A44,'BASE REGISTRO MAYO'!$A$1:$U$884,2,FALSE)</f>
        <v>Fundación Ciudad del Niño</v>
      </c>
      <c r="C44" s="18">
        <f>VLOOKUP(A44,'BASE REGISTRO MAYO'!$A$1:$U$884,3,FALSE)</f>
        <v>700376001</v>
      </c>
      <c r="D44" s="18" t="str">
        <f>VLOOKUP(A44,'BASE REGISTRO MAYO'!$A$1:$U$884,4,FALSE)</f>
        <v>Fundación de Derecho Privado</v>
      </c>
      <c r="E44" s="18" t="str">
        <f>VLOOKUP(A44,'BASE REGISTRO MAYO'!$A$1:$U$884,5,FALSE)</f>
        <v>Otorgada por Decreto Supremo N° 629, de fecha 14 de febrero de 1938, del Ministerio de Justicia.</v>
      </c>
      <c r="F44" s="18" t="str">
        <f>VLOOKUP(A44,'BASE REGISTRO MAYO'!$A$1:$U$884,6,FALSE)</f>
        <v xml:space="preserve">Certificado de Vigencia de persona jurídica sin fines de lucro Folio N° 500345686181, emitido con fecha 14 de septiembre de 2020, del Servicio de Registro Civil e Identificación. </v>
      </c>
      <c r="G44" s="18" t="str">
        <f>VLOOKUP(A44,'BASE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8" t="str">
        <f>VLOOKUP(A44,'BASE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4" s="18" t="str">
        <f>VLOOKUP(A44,'BASE REGISTRO MAYO'!$A$1:$U$884,9,FALSE)</f>
        <v>: 3 años.</v>
      </c>
      <c r="J44" s="18" t="str">
        <f>VLOOKUP(A44,'BASE REGISTRO MAYO'!$A$1:$U$884,10,FALSE)</f>
        <v>07-01-2021 hasta el 07-01-2024.</v>
      </c>
      <c r="K44" s="18" t="str">
        <f>VLOOKUP(A44,'BASE REGISTRO MAYO'!$A$1:$U$884,11,FALSE)</f>
        <v xml:space="preserve">José Pedro Silva Prado, 
Edmundo Crespo Pisano,
</v>
      </c>
      <c r="L44" s="18" t="str">
        <f>VLOOKUP(A44,'BASE REGISTRO MAYO'!$A$1:$U$884,12,FALSE)</f>
        <v xml:space="preserve">Paseo Pdte. Errázuriz Echaurren N° 2631, 5° piso, comuna de Providencia, Santiago, Región Metropolitana.
</v>
      </c>
      <c r="M44" s="18" t="str">
        <f>VLOOKUP(A44,'BASE REGISTRO MAYO'!$A$1:$U$884,13,FALSE)</f>
        <v>XIII</v>
      </c>
      <c r="N44" s="18" t="str">
        <f>VLOOKUP(A44,'BASE REGISTRO MAYO'!$A$1:$U$884,14,FALSE)</f>
        <v>Providencia</v>
      </c>
      <c r="O44" s="18" t="str">
        <f>VLOOKUP(A44,'BASE REGISTRO MAYO'!$A$1:$U$884,15,FALSE)</f>
        <v>228737900 - 228737980</v>
      </c>
      <c r="P44" s="18" t="str">
        <f>VLOOKUP(A44,'BASE REGISTRO MAYO'!$A$1:$U$884,16,FALSE)</f>
        <v>http://www.ciudaddelnino.cl</v>
      </c>
      <c r="Q44" s="18">
        <f>VLOOKUP(A44,'BASE REGISTRO MAYO'!$A$1:$U$884,17,FALSE)</f>
        <v>0</v>
      </c>
      <c r="R44" s="18" t="str">
        <f>VLOOKUP(A44,'BASE REGISTRO MAYO'!$A$1:$U$884,18,FALSE)</f>
        <v>93401: Instituciones de Asistencia Social</v>
      </c>
      <c r="S44" s="18" t="str">
        <f>VLOOKUP(A44,'BASE REGISTRO MAYO'!$A$1:$U$884,19,FALSE)</f>
        <v xml:space="preserve">Se acompaña certificado de antecedentes financieros, correspondientes al año 2019,  aprobados por el Subdepartamento de Supervisión Financiera Nacional.  </v>
      </c>
      <c r="T44" s="148">
        <f>VLOOKUP(A44,'BASE REGISTRO MAYO'!$A$1:$U$884,20,FALSE)</f>
        <v>37970</v>
      </c>
      <c r="U44" s="125">
        <v>1800</v>
      </c>
      <c r="V44" s="126">
        <v>8511277</v>
      </c>
      <c r="W44" s="126">
        <v>36229860</v>
      </c>
      <c r="X44" s="149">
        <v>44347</v>
      </c>
      <c r="Y44" s="133" t="s">
        <v>7732</v>
      </c>
      <c r="Z44" s="133" t="s">
        <v>7733</v>
      </c>
      <c r="AA44" s="125" t="s">
        <v>7765</v>
      </c>
    </row>
    <row r="45" spans="1:27" s="90" customFormat="1" ht="15.75" customHeight="1" x14ac:dyDescent="0.2">
      <c r="A45" s="125">
        <v>1800</v>
      </c>
      <c r="B45" s="18" t="str">
        <f>VLOOKUP(A45,'BASE REGISTRO MAYO'!$A$1:$U$884,2,FALSE)</f>
        <v>Fundación Ciudad del Niño</v>
      </c>
      <c r="C45" s="18">
        <f>VLOOKUP(A45,'BASE REGISTRO MAYO'!$A$1:$U$884,3,FALSE)</f>
        <v>700376001</v>
      </c>
      <c r="D45" s="18" t="str">
        <f>VLOOKUP(A45,'BASE REGISTRO MAYO'!$A$1:$U$884,4,FALSE)</f>
        <v>Fundación de Derecho Privado</v>
      </c>
      <c r="E45" s="18" t="str">
        <f>VLOOKUP(A45,'BASE REGISTRO MAYO'!$A$1:$U$884,5,FALSE)</f>
        <v>Otorgada por Decreto Supremo N° 629, de fecha 14 de febrero de 1938, del Ministerio de Justicia.</v>
      </c>
      <c r="F45" s="18" t="str">
        <f>VLOOKUP(A45,'BASE REGISTRO MAYO'!$A$1:$U$884,6,FALSE)</f>
        <v xml:space="preserve">Certificado de Vigencia de persona jurídica sin fines de lucro Folio N° 500345686181, emitido con fecha 14 de septiembre de 2020, del Servicio de Registro Civil e Identificación. </v>
      </c>
      <c r="G45" s="18" t="str">
        <f>VLOOKUP(A45,'BASE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8" t="str">
        <f>VLOOKUP(A45,'BASE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5" s="18" t="str">
        <f>VLOOKUP(A45,'BASE REGISTRO MAYO'!$A$1:$U$884,9,FALSE)</f>
        <v>: 3 años.</v>
      </c>
      <c r="J45" s="18" t="str">
        <f>VLOOKUP(A45,'BASE REGISTRO MAYO'!$A$1:$U$884,10,FALSE)</f>
        <v>07-01-2021 hasta el 07-01-2024.</v>
      </c>
      <c r="K45" s="18" t="str">
        <f>VLOOKUP(A45,'BASE REGISTRO MAYO'!$A$1:$U$884,11,FALSE)</f>
        <v xml:space="preserve">José Pedro Silva Prado, 
Edmundo Crespo Pisano,
</v>
      </c>
      <c r="L45" s="18" t="str">
        <f>VLOOKUP(A45,'BASE REGISTRO MAYO'!$A$1:$U$884,12,FALSE)</f>
        <v xml:space="preserve">Paseo Pdte. Errázuriz Echaurren N° 2631, 5° piso, comuna de Providencia, Santiago, Región Metropolitana.
</v>
      </c>
      <c r="M45" s="18" t="str">
        <f>VLOOKUP(A45,'BASE REGISTRO MAYO'!$A$1:$U$884,13,FALSE)</f>
        <v>XIII</v>
      </c>
      <c r="N45" s="18" t="str">
        <f>VLOOKUP(A45,'BASE REGISTRO MAYO'!$A$1:$U$884,14,FALSE)</f>
        <v>Providencia</v>
      </c>
      <c r="O45" s="18" t="str">
        <f>VLOOKUP(A45,'BASE REGISTRO MAYO'!$A$1:$U$884,15,FALSE)</f>
        <v>228737900 - 228737980</v>
      </c>
      <c r="P45" s="18" t="str">
        <f>VLOOKUP(A45,'BASE REGISTRO MAYO'!$A$1:$U$884,16,FALSE)</f>
        <v>http://www.ciudaddelnino.cl</v>
      </c>
      <c r="Q45" s="18">
        <f>VLOOKUP(A45,'BASE REGISTRO MAYO'!$A$1:$U$884,17,FALSE)</f>
        <v>0</v>
      </c>
      <c r="R45" s="18" t="str">
        <f>VLOOKUP(A45,'BASE REGISTRO MAYO'!$A$1:$U$884,18,FALSE)</f>
        <v>93401: Instituciones de Asistencia Social</v>
      </c>
      <c r="S45" s="18" t="str">
        <f>VLOOKUP(A45,'BASE REGISTRO MAYO'!$A$1:$U$884,19,FALSE)</f>
        <v xml:space="preserve">Se acompaña certificado de antecedentes financieros, correspondientes al año 2019,  aprobados por el Subdepartamento de Supervisión Financiera Nacional.  </v>
      </c>
      <c r="T45" s="148">
        <f>VLOOKUP(A45,'BASE REGISTRO MAYO'!$A$1:$U$884,20,FALSE)</f>
        <v>37970</v>
      </c>
      <c r="U45" s="125">
        <v>1800</v>
      </c>
      <c r="V45" s="126">
        <v>16084507</v>
      </c>
      <c r="W45" s="126">
        <v>67262482</v>
      </c>
      <c r="X45" s="149">
        <v>44347</v>
      </c>
      <c r="Y45" s="133" t="s">
        <v>7732</v>
      </c>
      <c r="Z45" s="133" t="s">
        <v>7733</v>
      </c>
      <c r="AA45" s="125" t="s">
        <v>159</v>
      </c>
    </row>
    <row r="46" spans="1:27" s="90" customFormat="1" ht="15.75" customHeight="1" x14ac:dyDescent="0.2">
      <c r="A46" s="125">
        <v>1800</v>
      </c>
      <c r="B46" s="18" t="str">
        <f>VLOOKUP(A46,'BASE REGISTRO MAYO'!$A$1:$U$884,2,FALSE)</f>
        <v>Fundación Ciudad del Niño</v>
      </c>
      <c r="C46" s="18">
        <f>VLOOKUP(A46,'BASE REGISTRO MAYO'!$A$1:$U$884,3,FALSE)</f>
        <v>700376001</v>
      </c>
      <c r="D46" s="18" t="str">
        <f>VLOOKUP(A46,'BASE REGISTRO MAYO'!$A$1:$U$884,4,FALSE)</f>
        <v>Fundación de Derecho Privado</v>
      </c>
      <c r="E46" s="18" t="str">
        <f>VLOOKUP(A46,'BASE REGISTRO MAYO'!$A$1:$U$884,5,FALSE)</f>
        <v>Otorgada por Decreto Supremo N° 629, de fecha 14 de febrero de 1938, del Ministerio de Justicia.</v>
      </c>
      <c r="F46" s="18" t="str">
        <f>VLOOKUP(A46,'BASE REGISTRO MAYO'!$A$1:$U$884,6,FALSE)</f>
        <v xml:space="preserve">Certificado de Vigencia de persona jurídica sin fines de lucro Folio N° 500345686181, emitido con fecha 14 de septiembre de 2020, del Servicio de Registro Civil e Identificación. </v>
      </c>
      <c r="G46" s="18" t="str">
        <f>VLOOKUP(A46,'BASE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8" t="str">
        <f>VLOOKUP(A46,'BASE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6" s="18" t="str">
        <f>VLOOKUP(A46,'BASE REGISTRO MAYO'!$A$1:$U$884,9,FALSE)</f>
        <v>: 3 años.</v>
      </c>
      <c r="J46" s="18" t="str">
        <f>VLOOKUP(A46,'BASE REGISTRO MAYO'!$A$1:$U$884,10,FALSE)</f>
        <v>07-01-2021 hasta el 07-01-2024.</v>
      </c>
      <c r="K46" s="18" t="str">
        <f>VLOOKUP(A46,'BASE REGISTRO MAYO'!$A$1:$U$884,11,FALSE)</f>
        <v xml:space="preserve">José Pedro Silva Prado, 
Edmundo Crespo Pisano,
</v>
      </c>
      <c r="L46" s="18" t="str">
        <f>VLOOKUP(A46,'BASE REGISTRO MAYO'!$A$1:$U$884,12,FALSE)</f>
        <v xml:space="preserve">Paseo Pdte. Errázuriz Echaurren N° 2631, 5° piso, comuna de Providencia, Santiago, Región Metropolitana.
</v>
      </c>
      <c r="M46" s="18" t="str">
        <f>VLOOKUP(A46,'BASE REGISTRO MAYO'!$A$1:$U$884,13,FALSE)</f>
        <v>XIII</v>
      </c>
      <c r="N46" s="18" t="str">
        <f>VLOOKUP(A46,'BASE REGISTRO MAYO'!$A$1:$U$884,14,FALSE)</f>
        <v>Providencia</v>
      </c>
      <c r="O46" s="18" t="str">
        <f>VLOOKUP(A46,'BASE REGISTRO MAYO'!$A$1:$U$884,15,FALSE)</f>
        <v>228737900 - 228737980</v>
      </c>
      <c r="P46" s="18" t="str">
        <f>VLOOKUP(A46,'BASE REGISTRO MAYO'!$A$1:$U$884,16,FALSE)</f>
        <v>http://www.ciudaddelnino.cl</v>
      </c>
      <c r="Q46" s="18">
        <f>VLOOKUP(A46,'BASE REGISTRO MAYO'!$A$1:$U$884,17,FALSE)</f>
        <v>0</v>
      </c>
      <c r="R46" s="18" t="str">
        <f>VLOOKUP(A46,'BASE REGISTRO MAYO'!$A$1:$U$884,18,FALSE)</f>
        <v>93401: Instituciones de Asistencia Social</v>
      </c>
      <c r="S46" s="18" t="str">
        <f>VLOOKUP(A46,'BASE REGISTRO MAYO'!$A$1:$U$884,19,FALSE)</f>
        <v xml:space="preserve">Se acompaña certificado de antecedentes financieros, correspondientes al año 2019,  aprobados por el Subdepartamento de Supervisión Financiera Nacional.  </v>
      </c>
      <c r="T46" s="148">
        <f>VLOOKUP(A46,'BASE REGISTRO MAYO'!$A$1:$U$884,20,FALSE)</f>
        <v>37970</v>
      </c>
      <c r="U46" s="125">
        <v>1800</v>
      </c>
      <c r="V46" s="126">
        <v>22906271</v>
      </c>
      <c r="W46" s="126">
        <v>103918409</v>
      </c>
      <c r="X46" s="149">
        <v>44347</v>
      </c>
      <c r="Y46" s="133" t="s">
        <v>7732</v>
      </c>
      <c r="Z46" s="133" t="s">
        <v>7733</v>
      </c>
      <c r="AA46" s="125" t="s">
        <v>7766</v>
      </c>
    </row>
    <row r="47" spans="1:27" s="90" customFormat="1" ht="15.75" customHeight="1" x14ac:dyDescent="0.2">
      <c r="A47" s="125">
        <v>1800</v>
      </c>
      <c r="B47" s="18" t="str">
        <f>VLOOKUP(A47,'BASE REGISTRO MAYO'!$A$1:$U$884,2,FALSE)</f>
        <v>Fundación Ciudad del Niño</v>
      </c>
      <c r="C47" s="18">
        <f>VLOOKUP(A47,'BASE REGISTRO MAYO'!$A$1:$U$884,3,FALSE)</f>
        <v>700376001</v>
      </c>
      <c r="D47" s="18" t="str">
        <f>VLOOKUP(A47,'BASE REGISTRO MAYO'!$A$1:$U$884,4,FALSE)</f>
        <v>Fundación de Derecho Privado</v>
      </c>
      <c r="E47" s="18" t="str">
        <f>VLOOKUP(A47,'BASE REGISTRO MAYO'!$A$1:$U$884,5,FALSE)</f>
        <v>Otorgada por Decreto Supremo N° 629, de fecha 14 de febrero de 1938, del Ministerio de Justicia.</v>
      </c>
      <c r="F47" s="18" t="str">
        <f>VLOOKUP(A47,'BASE REGISTRO MAYO'!$A$1:$U$884,6,FALSE)</f>
        <v xml:space="preserve">Certificado de Vigencia de persona jurídica sin fines de lucro Folio N° 500345686181, emitido con fecha 14 de septiembre de 2020, del Servicio de Registro Civil e Identificación. </v>
      </c>
      <c r="G47" s="18" t="str">
        <f>VLOOKUP(A47,'BASE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8" t="str">
        <f>VLOOKUP(A47,'BASE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7" s="18" t="str">
        <f>VLOOKUP(A47,'BASE REGISTRO MAYO'!$A$1:$U$884,9,FALSE)</f>
        <v>: 3 años.</v>
      </c>
      <c r="J47" s="18" t="str">
        <f>VLOOKUP(A47,'BASE REGISTRO MAYO'!$A$1:$U$884,10,FALSE)</f>
        <v>07-01-2021 hasta el 07-01-2024.</v>
      </c>
      <c r="K47" s="18" t="str">
        <f>VLOOKUP(A47,'BASE REGISTRO MAYO'!$A$1:$U$884,11,FALSE)</f>
        <v xml:space="preserve">José Pedro Silva Prado, 
Edmundo Crespo Pisano,
</v>
      </c>
      <c r="L47" s="18" t="str">
        <f>VLOOKUP(A47,'BASE REGISTRO MAYO'!$A$1:$U$884,12,FALSE)</f>
        <v xml:space="preserve">Paseo Pdte. Errázuriz Echaurren N° 2631, 5° piso, comuna de Providencia, Santiago, Región Metropolitana.
</v>
      </c>
      <c r="M47" s="18" t="str">
        <f>VLOOKUP(A47,'BASE REGISTRO MAYO'!$A$1:$U$884,13,FALSE)</f>
        <v>XIII</v>
      </c>
      <c r="N47" s="18" t="str">
        <f>VLOOKUP(A47,'BASE REGISTRO MAYO'!$A$1:$U$884,14,FALSE)</f>
        <v>Providencia</v>
      </c>
      <c r="O47" s="18" t="str">
        <f>VLOOKUP(A47,'BASE REGISTRO MAYO'!$A$1:$U$884,15,FALSE)</f>
        <v>228737900 - 228737980</v>
      </c>
      <c r="P47" s="18" t="str">
        <f>VLOOKUP(A47,'BASE REGISTRO MAYO'!$A$1:$U$884,16,FALSE)</f>
        <v>http://www.ciudaddelnino.cl</v>
      </c>
      <c r="Q47" s="18">
        <f>VLOOKUP(A47,'BASE REGISTRO MAYO'!$A$1:$U$884,17,FALSE)</f>
        <v>0</v>
      </c>
      <c r="R47" s="18" t="str">
        <f>VLOOKUP(A47,'BASE REGISTRO MAYO'!$A$1:$U$884,18,FALSE)</f>
        <v>93401: Instituciones de Asistencia Social</v>
      </c>
      <c r="S47" s="18" t="str">
        <f>VLOOKUP(A47,'BASE REGISTRO MAYO'!$A$1:$U$884,19,FALSE)</f>
        <v xml:space="preserve">Se acompaña certificado de antecedentes financieros, correspondientes al año 2019,  aprobados por el Subdepartamento de Supervisión Financiera Nacional.  </v>
      </c>
      <c r="T47" s="148">
        <f>VLOOKUP(A47,'BASE REGISTRO MAYO'!$A$1:$U$884,20,FALSE)</f>
        <v>37970</v>
      </c>
      <c r="U47" s="125">
        <v>1800</v>
      </c>
      <c r="V47" s="126">
        <v>10085400</v>
      </c>
      <c r="W47" s="126">
        <v>42460266</v>
      </c>
      <c r="X47" s="149">
        <v>44347</v>
      </c>
      <c r="Y47" s="133" t="s">
        <v>7732</v>
      </c>
      <c r="Z47" s="133" t="s">
        <v>7733</v>
      </c>
      <c r="AA47" s="125" t="s">
        <v>7767</v>
      </c>
    </row>
    <row r="48" spans="1:27" s="90" customFormat="1" ht="15.75" customHeight="1" x14ac:dyDescent="0.2">
      <c r="A48" s="125">
        <v>1800</v>
      </c>
      <c r="B48" s="18" t="str">
        <f>VLOOKUP(A48,'BASE REGISTRO MAYO'!$A$1:$U$884,2,FALSE)</f>
        <v>Fundación Ciudad del Niño</v>
      </c>
      <c r="C48" s="18">
        <f>VLOOKUP(A48,'BASE REGISTRO MAYO'!$A$1:$U$884,3,FALSE)</f>
        <v>700376001</v>
      </c>
      <c r="D48" s="18" t="str">
        <f>VLOOKUP(A48,'BASE REGISTRO MAYO'!$A$1:$U$884,4,FALSE)</f>
        <v>Fundación de Derecho Privado</v>
      </c>
      <c r="E48" s="18" t="str">
        <f>VLOOKUP(A48,'BASE REGISTRO MAYO'!$A$1:$U$884,5,FALSE)</f>
        <v>Otorgada por Decreto Supremo N° 629, de fecha 14 de febrero de 1938, del Ministerio de Justicia.</v>
      </c>
      <c r="F48" s="18" t="str">
        <f>VLOOKUP(A48,'BASE REGISTRO MAYO'!$A$1:$U$884,6,FALSE)</f>
        <v xml:space="preserve">Certificado de Vigencia de persona jurídica sin fines de lucro Folio N° 500345686181, emitido con fecha 14 de septiembre de 2020, del Servicio de Registro Civil e Identificación. </v>
      </c>
      <c r="G48" s="18" t="str">
        <f>VLOOKUP(A48,'BASE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8" t="str">
        <f>VLOOKUP(A48,'BASE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8" s="18" t="str">
        <f>VLOOKUP(A48,'BASE REGISTRO MAYO'!$A$1:$U$884,9,FALSE)</f>
        <v>: 3 años.</v>
      </c>
      <c r="J48" s="18" t="str">
        <f>VLOOKUP(A48,'BASE REGISTRO MAYO'!$A$1:$U$884,10,FALSE)</f>
        <v>07-01-2021 hasta el 07-01-2024.</v>
      </c>
      <c r="K48" s="18" t="str">
        <f>VLOOKUP(A48,'BASE REGISTRO MAYO'!$A$1:$U$884,11,FALSE)</f>
        <v xml:space="preserve">José Pedro Silva Prado, 
Edmundo Crespo Pisano,
</v>
      </c>
      <c r="L48" s="18" t="str">
        <f>VLOOKUP(A48,'BASE REGISTRO MAYO'!$A$1:$U$884,12,FALSE)</f>
        <v xml:space="preserve">Paseo Pdte. Errázuriz Echaurren N° 2631, 5° piso, comuna de Providencia, Santiago, Región Metropolitana.
</v>
      </c>
      <c r="M48" s="18" t="str">
        <f>VLOOKUP(A48,'BASE REGISTRO MAYO'!$A$1:$U$884,13,FALSE)</f>
        <v>XIII</v>
      </c>
      <c r="N48" s="18" t="str">
        <f>VLOOKUP(A48,'BASE REGISTRO MAYO'!$A$1:$U$884,14,FALSE)</f>
        <v>Providencia</v>
      </c>
      <c r="O48" s="18" t="str">
        <f>VLOOKUP(A48,'BASE REGISTRO MAYO'!$A$1:$U$884,15,FALSE)</f>
        <v>228737900 - 228737980</v>
      </c>
      <c r="P48" s="18" t="str">
        <f>VLOOKUP(A48,'BASE REGISTRO MAYO'!$A$1:$U$884,16,FALSE)</f>
        <v>http://www.ciudaddelnino.cl</v>
      </c>
      <c r="Q48" s="18">
        <f>VLOOKUP(A48,'BASE REGISTRO MAYO'!$A$1:$U$884,17,FALSE)</f>
        <v>0</v>
      </c>
      <c r="R48" s="18" t="str">
        <f>VLOOKUP(A48,'BASE REGISTRO MAYO'!$A$1:$U$884,18,FALSE)</f>
        <v>93401: Instituciones de Asistencia Social</v>
      </c>
      <c r="S48" s="18" t="str">
        <f>VLOOKUP(A48,'BASE REGISTRO MAYO'!$A$1:$U$884,19,FALSE)</f>
        <v xml:space="preserve">Se acompaña certificado de antecedentes financieros, correspondientes al año 2019,  aprobados por el Subdepartamento de Supervisión Financiera Nacional.  </v>
      </c>
      <c r="T48" s="148">
        <f>VLOOKUP(A48,'BASE REGISTRO MAYO'!$A$1:$U$884,20,FALSE)</f>
        <v>37970</v>
      </c>
      <c r="U48" s="125">
        <v>1800</v>
      </c>
      <c r="V48" s="126">
        <v>7015295</v>
      </c>
      <c r="W48" s="126">
        <v>37527508</v>
      </c>
      <c r="X48" s="149">
        <v>44347</v>
      </c>
      <c r="Y48" s="133" t="s">
        <v>7732</v>
      </c>
      <c r="Z48" s="133" t="s">
        <v>7733</v>
      </c>
      <c r="AA48" s="125" t="s">
        <v>7768</v>
      </c>
    </row>
    <row r="49" spans="1:27" s="90" customFormat="1" ht="15.75" customHeight="1" x14ac:dyDescent="0.2">
      <c r="A49" s="125">
        <v>1800</v>
      </c>
      <c r="B49" s="18" t="str">
        <f>VLOOKUP(A49,'BASE REGISTRO MAYO'!$A$1:$U$884,2,FALSE)</f>
        <v>Fundación Ciudad del Niño</v>
      </c>
      <c r="C49" s="18">
        <f>VLOOKUP(A49,'BASE REGISTRO MAYO'!$A$1:$U$884,3,FALSE)</f>
        <v>700376001</v>
      </c>
      <c r="D49" s="18" t="str">
        <f>VLOOKUP(A49,'BASE REGISTRO MAYO'!$A$1:$U$884,4,FALSE)</f>
        <v>Fundación de Derecho Privado</v>
      </c>
      <c r="E49" s="18" t="str">
        <f>VLOOKUP(A49,'BASE REGISTRO MAYO'!$A$1:$U$884,5,FALSE)</f>
        <v>Otorgada por Decreto Supremo N° 629, de fecha 14 de febrero de 1938, del Ministerio de Justicia.</v>
      </c>
      <c r="F49" s="18" t="str">
        <f>VLOOKUP(A49,'BASE REGISTRO MAYO'!$A$1:$U$884,6,FALSE)</f>
        <v xml:space="preserve">Certificado de Vigencia de persona jurídica sin fines de lucro Folio N° 500345686181, emitido con fecha 14 de septiembre de 2020, del Servicio de Registro Civil e Identificación. </v>
      </c>
      <c r="G49" s="18" t="str">
        <f>VLOOKUP(A49,'BASE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8" t="str">
        <f>VLOOKUP(A49,'BASE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9" s="18" t="str">
        <f>VLOOKUP(A49,'BASE REGISTRO MAYO'!$A$1:$U$884,9,FALSE)</f>
        <v>: 3 años.</v>
      </c>
      <c r="J49" s="18" t="str">
        <f>VLOOKUP(A49,'BASE REGISTRO MAYO'!$A$1:$U$884,10,FALSE)</f>
        <v>07-01-2021 hasta el 07-01-2024.</v>
      </c>
      <c r="K49" s="18" t="str">
        <f>VLOOKUP(A49,'BASE REGISTRO MAYO'!$A$1:$U$884,11,FALSE)</f>
        <v xml:space="preserve">José Pedro Silva Prado, 
Edmundo Crespo Pisano,
</v>
      </c>
      <c r="L49" s="18" t="str">
        <f>VLOOKUP(A49,'BASE REGISTRO MAYO'!$A$1:$U$884,12,FALSE)</f>
        <v xml:space="preserve">Paseo Pdte. Errázuriz Echaurren N° 2631, 5° piso, comuna de Providencia, Santiago, Región Metropolitana.
</v>
      </c>
      <c r="M49" s="18" t="str">
        <f>VLOOKUP(A49,'BASE REGISTRO MAYO'!$A$1:$U$884,13,FALSE)</f>
        <v>XIII</v>
      </c>
      <c r="N49" s="18" t="str">
        <f>VLOOKUP(A49,'BASE REGISTRO MAYO'!$A$1:$U$884,14,FALSE)</f>
        <v>Providencia</v>
      </c>
      <c r="O49" s="18" t="str">
        <f>VLOOKUP(A49,'BASE REGISTRO MAYO'!$A$1:$U$884,15,FALSE)</f>
        <v>228737900 - 228737980</v>
      </c>
      <c r="P49" s="18" t="str">
        <f>VLOOKUP(A49,'BASE REGISTRO MAYO'!$A$1:$U$884,16,FALSE)</f>
        <v>http://www.ciudaddelnino.cl</v>
      </c>
      <c r="Q49" s="18">
        <f>VLOOKUP(A49,'BASE REGISTRO MAYO'!$A$1:$U$884,17,FALSE)</f>
        <v>0</v>
      </c>
      <c r="R49" s="18" t="str">
        <f>VLOOKUP(A49,'BASE REGISTRO MAYO'!$A$1:$U$884,18,FALSE)</f>
        <v>93401: Instituciones de Asistencia Social</v>
      </c>
      <c r="S49" s="18" t="str">
        <f>VLOOKUP(A49,'BASE REGISTRO MAYO'!$A$1:$U$884,19,FALSE)</f>
        <v xml:space="preserve">Se acompaña certificado de antecedentes financieros, correspondientes al año 2019,  aprobados por el Subdepartamento de Supervisión Financiera Nacional.  </v>
      </c>
      <c r="T49" s="148">
        <f>VLOOKUP(A49,'BASE REGISTRO MAYO'!$A$1:$U$884,20,FALSE)</f>
        <v>37970</v>
      </c>
      <c r="U49" s="125">
        <v>1800</v>
      </c>
      <c r="V49" s="126">
        <v>31564923</v>
      </c>
      <c r="W49" s="126">
        <v>141291897</v>
      </c>
      <c r="X49" s="149">
        <v>44347</v>
      </c>
      <c r="Y49" s="133" t="s">
        <v>7732</v>
      </c>
      <c r="Z49" s="133" t="s">
        <v>7733</v>
      </c>
      <c r="AA49" s="125" t="s">
        <v>7769</v>
      </c>
    </row>
    <row r="50" spans="1:27" s="90" customFormat="1" ht="15.75" customHeight="1" x14ac:dyDescent="0.2">
      <c r="A50" s="125">
        <v>1800</v>
      </c>
      <c r="B50" s="18" t="str">
        <f>VLOOKUP(A50,'BASE REGISTRO MAYO'!$A$1:$U$884,2,FALSE)</f>
        <v>Fundación Ciudad del Niño</v>
      </c>
      <c r="C50" s="18">
        <f>VLOOKUP(A50,'BASE REGISTRO MAYO'!$A$1:$U$884,3,FALSE)</f>
        <v>700376001</v>
      </c>
      <c r="D50" s="18" t="str">
        <f>VLOOKUP(A50,'BASE REGISTRO MAYO'!$A$1:$U$884,4,FALSE)</f>
        <v>Fundación de Derecho Privado</v>
      </c>
      <c r="E50" s="18" t="str">
        <f>VLOOKUP(A50,'BASE REGISTRO MAYO'!$A$1:$U$884,5,FALSE)</f>
        <v>Otorgada por Decreto Supremo N° 629, de fecha 14 de febrero de 1938, del Ministerio de Justicia.</v>
      </c>
      <c r="F50" s="18" t="str">
        <f>VLOOKUP(A50,'BASE REGISTRO MAYO'!$A$1:$U$884,6,FALSE)</f>
        <v xml:space="preserve">Certificado de Vigencia de persona jurídica sin fines de lucro Folio N° 500345686181, emitido con fecha 14 de septiembre de 2020, del Servicio de Registro Civil e Identificación. </v>
      </c>
      <c r="G50" s="18" t="str">
        <f>VLOOKUP(A50,'BASE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8" t="str">
        <f>VLOOKUP(A50,'BASE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0" s="18" t="str">
        <f>VLOOKUP(A50,'BASE REGISTRO MAYO'!$A$1:$U$884,9,FALSE)</f>
        <v>: 3 años.</v>
      </c>
      <c r="J50" s="18" t="str">
        <f>VLOOKUP(A50,'BASE REGISTRO MAYO'!$A$1:$U$884,10,FALSE)</f>
        <v>07-01-2021 hasta el 07-01-2024.</v>
      </c>
      <c r="K50" s="18" t="str">
        <f>VLOOKUP(A50,'BASE REGISTRO MAYO'!$A$1:$U$884,11,FALSE)</f>
        <v xml:space="preserve">José Pedro Silva Prado, 
Edmundo Crespo Pisano,
</v>
      </c>
      <c r="L50" s="18" t="str">
        <f>VLOOKUP(A50,'BASE REGISTRO MAYO'!$A$1:$U$884,12,FALSE)</f>
        <v xml:space="preserve">Paseo Pdte. Errázuriz Echaurren N° 2631, 5° piso, comuna de Providencia, Santiago, Región Metropolitana.
</v>
      </c>
      <c r="M50" s="18" t="str">
        <f>VLOOKUP(A50,'BASE REGISTRO MAYO'!$A$1:$U$884,13,FALSE)</f>
        <v>XIII</v>
      </c>
      <c r="N50" s="18" t="str">
        <f>VLOOKUP(A50,'BASE REGISTRO MAYO'!$A$1:$U$884,14,FALSE)</f>
        <v>Providencia</v>
      </c>
      <c r="O50" s="18" t="str">
        <f>VLOOKUP(A50,'BASE REGISTRO MAYO'!$A$1:$U$884,15,FALSE)</f>
        <v>228737900 - 228737980</v>
      </c>
      <c r="P50" s="18" t="str">
        <f>VLOOKUP(A50,'BASE REGISTRO MAYO'!$A$1:$U$884,16,FALSE)</f>
        <v>http://www.ciudaddelnino.cl</v>
      </c>
      <c r="Q50" s="18">
        <f>VLOOKUP(A50,'BASE REGISTRO MAYO'!$A$1:$U$884,17,FALSE)</f>
        <v>0</v>
      </c>
      <c r="R50" s="18" t="str">
        <f>VLOOKUP(A50,'BASE REGISTRO MAYO'!$A$1:$U$884,18,FALSE)</f>
        <v>93401: Instituciones de Asistencia Social</v>
      </c>
      <c r="S50" s="18" t="str">
        <f>VLOOKUP(A50,'BASE REGISTRO MAYO'!$A$1:$U$884,19,FALSE)</f>
        <v xml:space="preserve">Se acompaña certificado de antecedentes financieros, correspondientes al año 2019,  aprobados por el Subdepartamento de Supervisión Financiera Nacional.  </v>
      </c>
      <c r="T50" s="148">
        <f>VLOOKUP(A50,'BASE REGISTRO MAYO'!$A$1:$U$884,20,FALSE)</f>
        <v>37970</v>
      </c>
      <c r="U50" s="125">
        <v>1800</v>
      </c>
      <c r="V50" s="126">
        <v>37517688</v>
      </c>
      <c r="W50" s="126">
        <v>110442888</v>
      </c>
      <c r="X50" s="149">
        <v>44347</v>
      </c>
      <c r="Y50" s="133" t="s">
        <v>7732</v>
      </c>
      <c r="Z50" s="133" t="s">
        <v>7733</v>
      </c>
      <c r="AA50" s="125" t="s">
        <v>247</v>
      </c>
    </row>
    <row r="51" spans="1:27" s="90" customFormat="1" ht="15.75" customHeight="1" x14ac:dyDescent="0.2">
      <c r="A51" s="125">
        <v>1800</v>
      </c>
      <c r="B51" s="18" t="str">
        <f>VLOOKUP(A51,'BASE REGISTRO MAYO'!$A$1:$U$884,2,FALSE)</f>
        <v>Fundación Ciudad del Niño</v>
      </c>
      <c r="C51" s="18">
        <f>VLOOKUP(A51,'BASE REGISTRO MAYO'!$A$1:$U$884,3,FALSE)</f>
        <v>700376001</v>
      </c>
      <c r="D51" s="18" t="str">
        <f>VLOOKUP(A51,'BASE REGISTRO MAYO'!$A$1:$U$884,4,FALSE)</f>
        <v>Fundación de Derecho Privado</v>
      </c>
      <c r="E51" s="18" t="str">
        <f>VLOOKUP(A51,'BASE REGISTRO MAYO'!$A$1:$U$884,5,FALSE)</f>
        <v>Otorgada por Decreto Supremo N° 629, de fecha 14 de febrero de 1938, del Ministerio de Justicia.</v>
      </c>
      <c r="F51" s="18" t="str">
        <f>VLOOKUP(A51,'BASE REGISTRO MAYO'!$A$1:$U$884,6,FALSE)</f>
        <v xml:space="preserve">Certificado de Vigencia de persona jurídica sin fines de lucro Folio N° 500345686181, emitido con fecha 14 de septiembre de 2020, del Servicio de Registro Civil e Identificación. </v>
      </c>
      <c r="G51" s="18" t="str">
        <f>VLOOKUP(A51,'BASE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8" t="str">
        <f>VLOOKUP(A51,'BASE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1" s="18" t="str">
        <f>VLOOKUP(A51,'BASE REGISTRO MAYO'!$A$1:$U$884,9,FALSE)</f>
        <v>: 3 años.</v>
      </c>
      <c r="J51" s="18" t="str">
        <f>VLOOKUP(A51,'BASE REGISTRO MAYO'!$A$1:$U$884,10,FALSE)</f>
        <v>07-01-2021 hasta el 07-01-2024.</v>
      </c>
      <c r="K51" s="18" t="str">
        <f>VLOOKUP(A51,'BASE REGISTRO MAYO'!$A$1:$U$884,11,FALSE)</f>
        <v xml:space="preserve">José Pedro Silva Prado, 
Edmundo Crespo Pisano,
</v>
      </c>
      <c r="L51" s="18" t="str">
        <f>VLOOKUP(A51,'BASE REGISTRO MAYO'!$A$1:$U$884,12,FALSE)</f>
        <v xml:space="preserve">Paseo Pdte. Errázuriz Echaurren N° 2631, 5° piso, comuna de Providencia, Santiago, Región Metropolitana.
</v>
      </c>
      <c r="M51" s="18" t="str">
        <f>VLOOKUP(A51,'BASE REGISTRO MAYO'!$A$1:$U$884,13,FALSE)</f>
        <v>XIII</v>
      </c>
      <c r="N51" s="18" t="str">
        <f>VLOOKUP(A51,'BASE REGISTRO MAYO'!$A$1:$U$884,14,FALSE)</f>
        <v>Providencia</v>
      </c>
      <c r="O51" s="18" t="str">
        <f>VLOOKUP(A51,'BASE REGISTRO MAYO'!$A$1:$U$884,15,FALSE)</f>
        <v>228737900 - 228737980</v>
      </c>
      <c r="P51" s="18" t="str">
        <f>VLOOKUP(A51,'BASE REGISTRO MAYO'!$A$1:$U$884,16,FALSE)</f>
        <v>http://www.ciudaddelnino.cl</v>
      </c>
      <c r="Q51" s="18">
        <f>VLOOKUP(A51,'BASE REGISTRO MAYO'!$A$1:$U$884,17,FALSE)</f>
        <v>0</v>
      </c>
      <c r="R51" s="18" t="str">
        <f>VLOOKUP(A51,'BASE REGISTRO MAYO'!$A$1:$U$884,18,FALSE)</f>
        <v>93401: Instituciones de Asistencia Social</v>
      </c>
      <c r="S51" s="18" t="str">
        <f>VLOOKUP(A51,'BASE REGISTRO MAYO'!$A$1:$U$884,19,FALSE)</f>
        <v xml:space="preserve">Se acompaña certificado de antecedentes financieros, correspondientes al año 2019,  aprobados por el Subdepartamento de Supervisión Financiera Nacional.  </v>
      </c>
      <c r="T51" s="148">
        <f>VLOOKUP(A51,'BASE REGISTRO MAYO'!$A$1:$U$884,20,FALSE)</f>
        <v>37970</v>
      </c>
      <c r="U51" s="125">
        <v>1800</v>
      </c>
      <c r="V51" s="126">
        <v>23289516</v>
      </c>
      <c r="W51" s="126">
        <v>110846305</v>
      </c>
      <c r="X51" s="149">
        <v>44347</v>
      </c>
      <c r="Y51" s="133" t="s">
        <v>7732</v>
      </c>
      <c r="Z51" s="133" t="s">
        <v>7733</v>
      </c>
      <c r="AA51" s="125" t="s">
        <v>7770</v>
      </c>
    </row>
    <row r="52" spans="1:27" s="90" customFormat="1" ht="15.75" customHeight="1" x14ac:dyDescent="0.2">
      <c r="A52" s="125">
        <v>1800</v>
      </c>
      <c r="B52" s="18" t="str">
        <f>VLOOKUP(A52,'BASE REGISTRO MAYO'!$A$1:$U$884,2,FALSE)</f>
        <v>Fundación Ciudad del Niño</v>
      </c>
      <c r="C52" s="18">
        <f>VLOOKUP(A52,'BASE REGISTRO MAYO'!$A$1:$U$884,3,FALSE)</f>
        <v>700376001</v>
      </c>
      <c r="D52" s="18" t="str">
        <f>VLOOKUP(A52,'BASE REGISTRO MAYO'!$A$1:$U$884,4,FALSE)</f>
        <v>Fundación de Derecho Privado</v>
      </c>
      <c r="E52" s="18" t="str">
        <f>VLOOKUP(A52,'BASE REGISTRO MAYO'!$A$1:$U$884,5,FALSE)</f>
        <v>Otorgada por Decreto Supremo N° 629, de fecha 14 de febrero de 1938, del Ministerio de Justicia.</v>
      </c>
      <c r="F52" s="18" t="str">
        <f>VLOOKUP(A52,'BASE REGISTRO MAYO'!$A$1:$U$884,6,FALSE)</f>
        <v xml:space="preserve">Certificado de Vigencia de persona jurídica sin fines de lucro Folio N° 500345686181, emitido con fecha 14 de septiembre de 2020, del Servicio de Registro Civil e Identificación. </v>
      </c>
      <c r="G52" s="18" t="str">
        <f>VLOOKUP(A52,'BASE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8" t="str">
        <f>VLOOKUP(A52,'BASE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2" s="18" t="str">
        <f>VLOOKUP(A52,'BASE REGISTRO MAYO'!$A$1:$U$884,9,FALSE)</f>
        <v>: 3 años.</v>
      </c>
      <c r="J52" s="18" t="str">
        <f>VLOOKUP(A52,'BASE REGISTRO MAYO'!$A$1:$U$884,10,FALSE)</f>
        <v>07-01-2021 hasta el 07-01-2024.</v>
      </c>
      <c r="K52" s="18" t="str">
        <f>VLOOKUP(A52,'BASE REGISTRO MAYO'!$A$1:$U$884,11,FALSE)</f>
        <v xml:space="preserve">José Pedro Silva Prado, 
Edmundo Crespo Pisano,
</v>
      </c>
      <c r="L52" s="18" t="str">
        <f>VLOOKUP(A52,'BASE REGISTRO MAYO'!$A$1:$U$884,12,FALSE)</f>
        <v xml:space="preserve">Paseo Pdte. Errázuriz Echaurren N° 2631, 5° piso, comuna de Providencia, Santiago, Región Metropolitana.
</v>
      </c>
      <c r="M52" s="18" t="str">
        <f>VLOOKUP(A52,'BASE REGISTRO MAYO'!$A$1:$U$884,13,FALSE)</f>
        <v>XIII</v>
      </c>
      <c r="N52" s="18" t="str">
        <f>VLOOKUP(A52,'BASE REGISTRO MAYO'!$A$1:$U$884,14,FALSE)</f>
        <v>Providencia</v>
      </c>
      <c r="O52" s="18" t="str">
        <f>VLOOKUP(A52,'BASE REGISTRO MAYO'!$A$1:$U$884,15,FALSE)</f>
        <v>228737900 - 228737980</v>
      </c>
      <c r="P52" s="18" t="str">
        <f>VLOOKUP(A52,'BASE REGISTRO MAYO'!$A$1:$U$884,16,FALSE)</f>
        <v>http://www.ciudaddelnino.cl</v>
      </c>
      <c r="Q52" s="18">
        <f>VLOOKUP(A52,'BASE REGISTRO MAYO'!$A$1:$U$884,17,FALSE)</f>
        <v>0</v>
      </c>
      <c r="R52" s="18" t="str">
        <f>VLOOKUP(A52,'BASE REGISTRO MAYO'!$A$1:$U$884,18,FALSE)</f>
        <v>93401: Instituciones de Asistencia Social</v>
      </c>
      <c r="S52" s="18" t="str">
        <f>VLOOKUP(A52,'BASE REGISTRO MAYO'!$A$1:$U$884,19,FALSE)</f>
        <v xml:space="preserve">Se acompaña certificado de antecedentes financieros, correspondientes al año 2019,  aprobados por el Subdepartamento de Supervisión Financiera Nacional.  </v>
      </c>
      <c r="T52" s="148">
        <f>VLOOKUP(A52,'BASE REGISTRO MAYO'!$A$1:$U$884,20,FALSE)</f>
        <v>37970</v>
      </c>
      <c r="U52" s="125">
        <v>1800</v>
      </c>
      <c r="V52" s="126">
        <v>17729513</v>
      </c>
      <c r="W52" s="126">
        <v>91754796</v>
      </c>
      <c r="X52" s="149">
        <v>44347</v>
      </c>
      <c r="Y52" s="133" t="s">
        <v>7732</v>
      </c>
      <c r="Z52" s="133" t="s">
        <v>7733</v>
      </c>
      <c r="AA52" s="125" t="s">
        <v>7771</v>
      </c>
    </row>
    <row r="53" spans="1:27" s="90" customFormat="1" ht="15.75" customHeight="1" x14ac:dyDescent="0.2">
      <c r="A53" s="125">
        <v>1800</v>
      </c>
      <c r="B53" s="18" t="str">
        <f>VLOOKUP(A53,'BASE REGISTRO MAYO'!$A$1:$U$884,2,FALSE)</f>
        <v>Fundación Ciudad del Niño</v>
      </c>
      <c r="C53" s="18">
        <f>VLOOKUP(A53,'BASE REGISTRO MAYO'!$A$1:$U$884,3,FALSE)</f>
        <v>700376001</v>
      </c>
      <c r="D53" s="18" t="str">
        <f>VLOOKUP(A53,'BASE REGISTRO MAYO'!$A$1:$U$884,4,FALSE)</f>
        <v>Fundación de Derecho Privado</v>
      </c>
      <c r="E53" s="18" t="str">
        <f>VLOOKUP(A53,'BASE REGISTRO MAYO'!$A$1:$U$884,5,FALSE)</f>
        <v>Otorgada por Decreto Supremo N° 629, de fecha 14 de febrero de 1938, del Ministerio de Justicia.</v>
      </c>
      <c r="F53" s="18" t="str">
        <f>VLOOKUP(A53,'BASE REGISTRO MAYO'!$A$1:$U$884,6,FALSE)</f>
        <v xml:space="preserve">Certificado de Vigencia de persona jurídica sin fines de lucro Folio N° 500345686181, emitido con fecha 14 de septiembre de 2020, del Servicio de Registro Civil e Identificación. </v>
      </c>
      <c r="G53" s="18" t="str">
        <f>VLOOKUP(A53,'BASE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8" t="str">
        <f>VLOOKUP(A53,'BASE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3" s="18" t="str">
        <f>VLOOKUP(A53,'BASE REGISTRO MAYO'!$A$1:$U$884,9,FALSE)</f>
        <v>: 3 años.</v>
      </c>
      <c r="J53" s="18" t="str">
        <f>VLOOKUP(A53,'BASE REGISTRO MAYO'!$A$1:$U$884,10,FALSE)</f>
        <v>07-01-2021 hasta el 07-01-2024.</v>
      </c>
      <c r="K53" s="18" t="str">
        <f>VLOOKUP(A53,'BASE REGISTRO MAYO'!$A$1:$U$884,11,FALSE)</f>
        <v xml:space="preserve">José Pedro Silva Prado, 
Edmundo Crespo Pisano,
</v>
      </c>
      <c r="L53" s="18" t="str">
        <f>VLOOKUP(A53,'BASE REGISTRO MAYO'!$A$1:$U$884,12,FALSE)</f>
        <v xml:space="preserve">Paseo Pdte. Errázuriz Echaurren N° 2631, 5° piso, comuna de Providencia, Santiago, Región Metropolitana.
</v>
      </c>
      <c r="M53" s="18" t="str">
        <f>VLOOKUP(A53,'BASE REGISTRO MAYO'!$A$1:$U$884,13,FALSE)</f>
        <v>XIII</v>
      </c>
      <c r="N53" s="18" t="str">
        <f>VLOOKUP(A53,'BASE REGISTRO MAYO'!$A$1:$U$884,14,FALSE)</f>
        <v>Providencia</v>
      </c>
      <c r="O53" s="18" t="str">
        <f>VLOOKUP(A53,'BASE REGISTRO MAYO'!$A$1:$U$884,15,FALSE)</f>
        <v>228737900 - 228737980</v>
      </c>
      <c r="P53" s="18" t="str">
        <f>VLOOKUP(A53,'BASE REGISTRO MAYO'!$A$1:$U$884,16,FALSE)</f>
        <v>http://www.ciudaddelnino.cl</v>
      </c>
      <c r="Q53" s="18">
        <f>VLOOKUP(A53,'BASE REGISTRO MAYO'!$A$1:$U$884,17,FALSE)</f>
        <v>0</v>
      </c>
      <c r="R53" s="18" t="str">
        <f>VLOOKUP(A53,'BASE REGISTRO MAYO'!$A$1:$U$884,18,FALSE)</f>
        <v>93401: Instituciones de Asistencia Social</v>
      </c>
      <c r="S53" s="18" t="str">
        <f>VLOOKUP(A53,'BASE REGISTRO MAYO'!$A$1:$U$884,19,FALSE)</f>
        <v xml:space="preserve">Se acompaña certificado de antecedentes financieros, correspondientes al año 2019,  aprobados por el Subdepartamento de Supervisión Financiera Nacional.  </v>
      </c>
      <c r="T53" s="148">
        <f>VLOOKUP(A53,'BASE REGISTRO MAYO'!$A$1:$U$884,20,FALSE)</f>
        <v>37970</v>
      </c>
      <c r="U53" s="125">
        <v>1800</v>
      </c>
      <c r="V53" s="126">
        <v>67715341</v>
      </c>
      <c r="W53" s="126">
        <v>287514832</v>
      </c>
      <c r="X53" s="149">
        <v>44347</v>
      </c>
      <c r="Y53" s="133" t="s">
        <v>7732</v>
      </c>
      <c r="Z53" s="133" t="s">
        <v>7733</v>
      </c>
      <c r="AA53" s="125" t="s">
        <v>7746</v>
      </c>
    </row>
    <row r="54" spans="1:27" s="90" customFormat="1" ht="15.75" customHeight="1" x14ac:dyDescent="0.2">
      <c r="A54" s="125">
        <v>1800</v>
      </c>
      <c r="B54" s="18" t="str">
        <f>VLOOKUP(A54,'BASE REGISTRO MAYO'!$A$1:$U$884,2,FALSE)</f>
        <v>Fundación Ciudad del Niño</v>
      </c>
      <c r="C54" s="18">
        <f>VLOOKUP(A54,'BASE REGISTRO MAYO'!$A$1:$U$884,3,FALSE)</f>
        <v>700376001</v>
      </c>
      <c r="D54" s="18" t="str">
        <f>VLOOKUP(A54,'BASE REGISTRO MAYO'!$A$1:$U$884,4,FALSE)</f>
        <v>Fundación de Derecho Privado</v>
      </c>
      <c r="E54" s="18" t="str">
        <f>VLOOKUP(A54,'BASE REGISTRO MAYO'!$A$1:$U$884,5,FALSE)</f>
        <v>Otorgada por Decreto Supremo N° 629, de fecha 14 de febrero de 1938, del Ministerio de Justicia.</v>
      </c>
      <c r="F54" s="18" t="str">
        <f>VLOOKUP(A54,'BASE REGISTRO MAYO'!$A$1:$U$884,6,FALSE)</f>
        <v xml:space="preserve">Certificado de Vigencia de persona jurídica sin fines de lucro Folio N° 500345686181, emitido con fecha 14 de septiembre de 2020, del Servicio de Registro Civil e Identificación. </v>
      </c>
      <c r="G54" s="18" t="str">
        <f>VLOOKUP(A54,'BASE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8" t="str">
        <f>VLOOKUP(A54,'BASE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4" s="18" t="str">
        <f>VLOOKUP(A54,'BASE REGISTRO MAYO'!$A$1:$U$884,9,FALSE)</f>
        <v>: 3 años.</v>
      </c>
      <c r="J54" s="18" t="str">
        <f>VLOOKUP(A54,'BASE REGISTRO MAYO'!$A$1:$U$884,10,FALSE)</f>
        <v>07-01-2021 hasta el 07-01-2024.</v>
      </c>
      <c r="K54" s="18" t="str">
        <f>VLOOKUP(A54,'BASE REGISTRO MAYO'!$A$1:$U$884,11,FALSE)</f>
        <v xml:space="preserve">José Pedro Silva Prado, 
Edmundo Crespo Pisano,
</v>
      </c>
      <c r="L54" s="18" t="str">
        <f>VLOOKUP(A54,'BASE REGISTRO MAYO'!$A$1:$U$884,12,FALSE)</f>
        <v xml:space="preserve">Paseo Pdte. Errázuriz Echaurren N° 2631, 5° piso, comuna de Providencia, Santiago, Región Metropolitana.
</v>
      </c>
      <c r="M54" s="18" t="str">
        <f>VLOOKUP(A54,'BASE REGISTRO MAYO'!$A$1:$U$884,13,FALSE)</f>
        <v>XIII</v>
      </c>
      <c r="N54" s="18" t="str">
        <f>VLOOKUP(A54,'BASE REGISTRO MAYO'!$A$1:$U$884,14,FALSE)</f>
        <v>Providencia</v>
      </c>
      <c r="O54" s="18" t="str">
        <f>VLOOKUP(A54,'BASE REGISTRO MAYO'!$A$1:$U$884,15,FALSE)</f>
        <v>228737900 - 228737980</v>
      </c>
      <c r="P54" s="18" t="str">
        <f>VLOOKUP(A54,'BASE REGISTRO MAYO'!$A$1:$U$884,16,FALSE)</f>
        <v>http://www.ciudaddelnino.cl</v>
      </c>
      <c r="Q54" s="18">
        <f>VLOOKUP(A54,'BASE REGISTRO MAYO'!$A$1:$U$884,17,FALSE)</f>
        <v>0</v>
      </c>
      <c r="R54" s="18" t="str">
        <f>VLOOKUP(A54,'BASE REGISTRO MAYO'!$A$1:$U$884,18,FALSE)</f>
        <v>93401: Instituciones de Asistencia Social</v>
      </c>
      <c r="S54" s="18" t="str">
        <f>VLOOKUP(A54,'BASE REGISTRO MAYO'!$A$1:$U$884,19,FALSE)</f>
        <v xml:space="preserve">Se acompaña certificado de antecedentes financieros, correspondientes al año 2019,  aprobados por el Subdepartamento de Supervisión Financiera Nacional.  </v>
      </c>
      <c r="T54" s="148">
        <f>VLOOKUP(A54,'BASE REGISTRO MAYO'!$A$1:$U$884,20,FALSE)</f>
        <v>37970</v>
      </c>
      <c r="U54" s="125">
        <v>1800</v>
      </c>
      <c r="V54" s="126">
        <v>12470210</v>
      </c>
      <c r="W54" s="126">
        <v>52887839</v>
      </c>
      <c r="X54" s="149">
        <v>44347</v>
      </c>
      <c r="Y54" s="133" t="s">
        <v>7732</v>
      </c>
      <c r="Z54" s="133" t="s">
        <v>7733</v>
      </c>
      <c r="AA54" s="125" t="s">
        <v>7772</v>
      </c>
    </row>
    <row r="55" spans="1:27" s="90" customFormat="1" ht="15.75" customHeight="1" x14ac:dyDescent="0.2">
      <c r="A55" s="125">
        <v>1800</v>
      </c>
      <c r="B55" s="18" t="str">
        <f>VLOOKUP(A55,'BASE REGISTRO MAYO'!$A$1:$U$884,2,FALSE)</f>
        <v>Fundación Ciudad del Niño</v>
      </c>
      <c r="C55" s="18">
        <f>VLOOKUP(A55,'BASE REGISTRO MAYO'!$A$1:$U$884,3,FALSE)</f>
        <v>700376001</v>
      </c>
      <c r="D55" s="18" t="str">
        <f>VLOOKUP(A55,'BASE REGISTRO MAYO'!$A$1:$U$884,4,FALSE)</f>
        <v>Fundación de Derecho Privado</v>
      </c>
      <c r="E55" s="18" t="str">
        <f>VLOOKUP(A55,'BASE REGISTRO MAYO'!$A$1:$U$884,5,FALSE)</f>
        <v>Otorgada por Decreto Supremo N° 629, de fecha 14 de febrero de 1938, del Ministerio de Justicia.</v>
      </c>
      <c r="F55" s="18" t="str">
        <f>VLOOKUP(A55,'BASE REGISTRO MAYO'!$A$1:$U$884,6,FALSE)</f>
        <v xml:space="preserve">Certificado de Vigencia de persona jurídica sin fines de lucro Folio N° 500345686181, emitido con fecha 14 de septiembre de 2020, del Servicio de Registro Civil e Identificación. </v>
      </c>
      <c r="G55" s="18" t="str">
        <f>VLOOKUP(A55,'BASE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8" t="str">
        <f>VLOOKUP(A55,'BASE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5" s="18" t="str">
        <f>VLOOKUP(A55,'BASE REGISTRO MAYO'!$A$1:$U$884,9,FALSE)</f>
        <v>: 3 años.</v>
      </c>
      <c r="J55" s="18" t="str">
        <f>VLOOKUP(A55,'BASE REGISTRO MAYO'!$A$1:$U$884,10,FALSE)</f>
        <v>07-01-2021 hasta el 07-01-2024.</v>
      </c>
      <c r="K55" s="18" t="str">
        <f>VLOOKUP(A55,'BASE REGISTRO MAYO'!$A$1:$U$884,11,FALSE)</f>
        <v xml:space="preserve">José Pedro Silva Prado, 
Edmundo Crespo Pisano,
</v>
      </c>
      <c r="L55" s="18" t="str">
        <f>VLOOKUP(A55,'BASE REGISTRO MAYO'!$A$1:$U$884,12,FALSE)</f>
        <v xml:space="preserve">Paseo Pdte. Errázuriz Echaurren N° 2631, 5° piso, comuna de Providencia, Santiago, Región Metropolitana.
</v>
      </c>
      <c r="M55" s="18" t="str">
        <f>VLOOKUP(A55,'BASE REGISTRO MAYO'!$A$1:$U$884,13,FALSE)</f>
        <v>XIII</v>
      </c>
      <c r="N55" s="18" t="str">
        <f>VLOOKUP(A55,'BASE REGISTRO MAYO'!$A$1:$U$884,14,FALSE)</f>
        <v>Providencia</v>
      </c>
      <c r="O55" s="18" t="str">
        <f>VLOOKUP(A55,'BASE REGISTRO MAYO'!$A$1:$U$884,15,FALSE)</f>
        <v>228737900 - 228737980</v>
      </c>
      <c r="P55" s="18" t="str">
        <f>VLOOKUP(A55,'BASE REGISTRO MAYO'!$A$1:$U$884,16,FALSE)</f>
        <v>http://www.ciudaddelnino.cl</v>
      </c>
      <c r="Q55" s="18">
        <f>VLOOKUP(A55,'BASE REGISTRO MAYO'!$A$1:$U$884,17,FALSE)</f>
        <v>0</v>
      </c>
      <c r="R55" s="18" t="str">
        <f>VLOOKUP(A55,'BASE REGISTRO MAYO'!$A$1:$U$884,18,FALSE)</f>
        <v>93401: Instituciones de Asistencia Social</v>
      </c>
      <c r="S55" s="18" t="str">
        <f>VLOOKUP(A55,'BASE REGISTRO MAYO'!$A$1:$U$884,19,FALSE)</f>
        <v xml:space="preserve">Se acompaña certificado de antecedentes financieros, correspondientes al año 2019,  aprobados por el Subdepartamento de Supervisión Financiera Nacional.  </v>
      </c>
      <c r="T55" s="148">
        <f>VLOOKUP(A55,'BASE REGISTRO MAYO'!$A$1:$U$884,20,FALSE)</f>
        <v>37970</v>
      </c>
      <c r="U55" s="125">
        <v>1800</v>
      </c>
      <c r="V55" s="126">
        <v>28996302</v>
      </c>
      <c r="W55" s="126">
        <v>105856359</v>
      </c>
      <c r="X55" s="149">
        <v>44347</v>
      </c>
      <c r="Y55" s="133" t="s">
        <v>7732</v>
      </c>
      <c r="Z55" s="133" t="s">
        <v>7733</v>
      </c>
      <c r="AA55" s="125" t="s">
        <v>7773</v>
      </c>
    </row>
    <row r="56" spans="1:27" s="90" customFormat="1" ht="15.75" customHeight="1" x14ac:dyDescent="0.2">
      <c r="A56" s="125">
        <v>1800</v>
      </c>
      <c r="B56" s="18" t="str">
        <f>VLOOKUP(A56,'BASE REGISTRO MAYO'!$A$1:$U$884,2,FALSE)</f>
        <v>Fundación Ciudad del Niño</v>
      </c>
      <c r="C56" s="18">
        <f>VLOOKUP(A56,'BASE REGISTRO MAYO'!$A$1:$U$884,3,FALSE)</f>
        <v>700376001</v>
      </c>
      <c r="D56" s="18" t="str">
        <f>VLOOKUP(A56,'BASE REGISTRO MAYO'!$A$1:$U$884,4,FALSE)</f>
        <v>Fundación de Derecho Privado</v>
      </c>
      <c r="E56" s="18" t="str">
        <f>VLOOKUP(A56,'BASE REGISTRO MAYO'!$A$1:$U$884,5,FALSE)</f>
        <v>Otorgada por Decreto Supremo N° 629, de fecha 14 de febrero de 1938, del Ministerio de Justicia.</v>
      </c>
      <c r="F56" s="18" t="str">
        <f>VLOOKUP(A56,'BASE REGISTRO MAYO'!$A$1:$U$884,6,FALSE)</f>
        <v xml:space="preserve">Certificado de Vigencia de persona jurídica sin fines de lucro Folio N° 500345686181, emitido con fecha 14 de septiembre de 2020, del Servicio de Registro Civil e Identificación. </v>
      </c>
      <c r="G56" s="18" t="str">
        <f>VLOOKUP(A56,'BASE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8" t="str">
        <f>VLOOKUP(A56,'BASE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6" s="18" t="str">
        <f>VLOOKUP(A56,'BASE REGISTRO MAYO'!$A$1:$U$884,9,FALSE)</f>
        <v>: 3 años.</v>
      </c>
      <c r="J56" s="18" t="str">
        <f>VLOOKUP(A56,'BASE REGISTRO MAYO'!$A$1:$U$884,10,FALSE)</f>
        <v>07-01-2021 hasta el 07-01-2024.</v>
      </c>
      <c r="K56" s="18" t="str">
        <f>VLOOKUP(A56,'BASE REGISTRO MAYO'!$A$1:$U$884,11,FALSE)</f>
        <v xml:space="preserve">José Pedro Silva Prado, 
Edmundo Crespo Pisano,
</v>
      </c>
      <c r="L56" s="18" t="str">
        <f>VLOOKUP(A56,'BASE REGISTRO MAYO'!$A$1:$U$884,12,FALSE)</f>
        <v xml:space="preserve">Paseo Pdte. Errázuriz Echaurren N° 2631, 5° piso, comuna de Providencia, Santiago, Región Metropolitana.
</v>
      </c>
      <c r="M56" s="18" t="str">
        <f>VLOOKUP(A56,'BASE REGISTRO MAYO'!$A$1:$U$884,13,FALSE)</f>
        <v>XIII</v>
      </c>
      <c r="N56" s="18" t="str">
        <f>VLOOKUP(A56,'BASE REGISTRO MAYO'!$A$1:$U$884,14,FALSE)</f>
        <v>Providencia</v>
      </c>
      <c r="O56" s="18" t="str">
        <f>VLOOKUP(A56,'BASE REGISTRO MAYO'!$A$1:$U$884,15,FALSE)</f>
        <v>228737900 - 228737980</v>
      </c>
      <c r="P56" s="18" t="str">
        <f>VLOOKUP(A56,'BASE REGISTRO MAYO'!$A$1:$U$884,16,FALSE)</f>
        <v>http://www.ciudaddelnino.cl</v>
      </c>
      <c r="Q56" s="18">
        <f>VLOOKUP(A56,'BASE REGISTRO MAYO'!$A$1:$U$884,17,FALSE)</f>
        <v>0</v>
      </c>
      <c r="R56" s="18" t="str">
        <f>VLOOKUP(A56,'BASE REGISTRO MAYO'!$A$1:$U$884,18,FALSE)</f>
        <v>93401: Instituciones de Asistencia Social</v>
      </c>
      <c r="S56" s="18" t="str">
        <f>VLOOKUP(A56,'BASE REGISTRO MAYO'!$A$1:$U$884,19,FALSE)</f>
        <v xml:space="preserve">Se acompaña certificado de antecedentes financieros, correspondientes al año 2019,  aprobados por el Subdepartamento de Supervisión Financiera Nacional.  </v>
      </c>
      <c r="T56" s="148">
        <f>VLOOKUP(A56,'BASE REGISTRO MAYO'!$A$1:$U$884,20,FALSE)</f>
        <v>37970</v>
      </c>
      <c r="U56" s="125">
        <v>1800</v>
      </c>
      <c r="V56" s="126">
        <v>86198276</v>
      </c>
      <c r="W56" s="126">
        <v>309043015</v>
      </c>
      <c r="X56" s="149">
        <v>44347</v>
      </c>
      <c r="Y56" s="133" t="s">
        <v>7732</v>
      </c>
      <c r="Z56" s="133" t="s">
        <v>7733</v>
      </c>
      <c r="AA56" s="125" t="s">
        <v>7774</v>
      </c>
    </row>
    <row r="57" spans="1:27" s="90" customFormat="1" ht="15.75" customHeight="1" x14ac:dyDescent="0.2">
      <c r="A57" s="125">
        <v>1800</v>
      </c>
      <c r="B57" s="18" t="str">
        <f>VLOOKUP(A57,'BASE REGISTRO MAYO'!$A$1:$U$884,2,FALSE)</f>
        <v>Fundación Ciudad del Niño</v>
      </c>
      <c r="C57" s="18">
        <f>VLOOKUP(A57,'BASE REGISTRO MAYO'!$A$1:$U$884,3,FALSE)</f>
        <v>700376001</v>
      </c>
      <c r="D57" s="18" t="str">
        <f>VLOOKUP(A57,'BASE REGISTRO MAYO'!$A$1:$U$884,4,FALSE)</f>
        <v>Fundación de Derecho Privado</v>
      </c>
      <c r="E57" s="18" t="str">
        <f>VLOOKUP(A57,'BASE REGISTRO MAYO'!$A$1:$U$884,5,FALSE)</f>
        <v>Otorgada por Decreto Supremo N° 629, de fecha 14 de febrero de 1938, del Ministerio de Justicia.</v>
      </c>
      <c r="F57" s="18" t="str">
        <f>VLOOKUP(A57,'BASE REGISTRO MAYO'!$A$1:$U$884,6,FALSE)</f>
        <v xml:space="preserve">Certificado de Vigencia de persona jurídica sin fines de lucro Folio N° 500345686181, emitido con fecha 14 de septiembre de 2020, del Servicio de Registro Civil e Identificación. </v>
      </c>
      <c r="G57" s="18" t="str">
        <f>VLOOKUP(A57,'BASE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8" t="str">
        <f>VLOOKUP(A57,'BASE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7" s="18" t="str">
        <f>VLOOKUP(A57,'BASE REGISTRO MAYO'!$A$1:$U$884,9,FALSE)</f>
        <v>: 3 años.</v>
      </c>
      <c r="J57" s="18" t="str">
        <f>VLOOKUP(A57,'BASE REGISTRO MAYO'!$A$1:$U$884,10,FALSE)</f>
        <v>07-01-2021 hasta el 07-01-2024.</v>
      </c>
      <c r="K57" s="18" t="str">
        <f>VLOOKUP(A57,'BASE REGISTRO MAYO'!$A$1:$U$884,11,FALSE)</f>
        <v xml:space="preserve">José Pedro Silva Prado, 
Edmundo Crespo Pisano,
</v>
      </c>
      <c r="L57" s="18" t="str">
        <f>VLOOKUP(A57,'BASE REGISTRO MAYO'!$A$1:$U$884,12,FALSE)</f>
        <v xml:space="preserve">Paseo Pdte. Errázuriz Echaurren N° 2631, 5° piso, comuna de Providencia, Santiago, Región Metropolitana.
</v>
      </c>
      <c r="M57" s="18" t="str">
        <f>VLOOKUP(A57,'BASE REGISTRO MAYO'!$A$1:$U$884,13,FALSE)</f>
        <v>XIII</v>
      </c>
      <c r="N57" s="18" t="str">
        <f>VLOOKUP(A57,'BASE REGISTRO MAYO'!$A$1:$U$884,14,FALSE)</f>
        <v>Providencia</v>
      </c>
      <c r="O57" s="18" t="str">
        <f>VLOOKUP(A57,'BASE REGISTRO MAYO'!$A$1:$U$884,15,FALSE)</f>
        <v>228737900 - 228737980</v>
      </c>
      <c r="P57" s="18" t="str">
        <f>VLOOKUP(A57,'BASE REGISTRO MAYO'!$A$1:$U$884,16,FALSE)</f>
        <v>http://www.ciudaddelnino.cl</v>
      </c>
      <c r="Q57" s="18">
        <f>VLOOKUP(A57,'BASE REGISTRO MAYO'!$A$1:$U$884,17,FALSE)</f>
        <v>0</v>
      </c>
      <c r="R57" s="18" t="str">
        <f>VLOOKUP(A57,'BASE REGISTRO MAYO'!$A$1:$U$884,18,FALSE)</f>
        <v>93401: Instituciones de Asistencia Social</v>
      </c>
      <c r="S57" s="18" t="str">
        <f>VLOOKUP(A57,'BASE REGISTRO MAYO'!$A$1:$U$884,19,FALSE)</f>
        <v xml:space="preserve">Se acompaña certificado de antecedentes financieros, correspondientes al año 2019,  aprobados por el Subdepartamento de Supervisión Financiera Nacional.  </v>
      </c>
      <c r="T57" s="148">
        <f>VLOOKUP(A57,'BASE REGISTRO MAYO'!$A$1:$U$884,20,FALSE)</f>
        <v>37970</v>
      </c>
      <c r="U57" s="125">
        <v>1800</v>
      </c>
      <c r="V57" s="126">
        <v>20201832</v>
      </c>
      <c r="W57" s="126">
        <v>77636892</v>
      </c>
      <c r="X57" s="149">
        <v>44347</v>
      </c>
      <c r="Y57" s="133" t="s">
        <v>7732</v>
      </c>
      <c r="Z57" s="133" t="s">
        <v>7733</v>
      </c>
      <c r="AA57" s="125" t="s">
        <v>7775</v>
      </c>
    </row>
    <row r="58" spans="1:27" s="90" customFormat="1" ht="15.75" customHeight="1" x14ac:dyDescent="0.2">
      <c r="A58" s="125">
        <v>1800</v>
      </c>
      <c r="B58" s="18" t="str">
        <f>VLOOKUP(A58,'BASE REGISTRO MAYO'!$A$1:$U$884,2,FALSE)</f>
        <v>Fundación Ciudad del Niño</v>
      </c>
      <c r="C58" s="18">
        <f>VLOOKUP(A58,'BASE REGISTRO MAYO'!$A$1:$U$884,3,FALSE)</f>
        <v>700376001</v>
      </c>
      <c r="D58" s="18" t="str">
        <f>VLOOKUP(A58,'BASE REGISTRO MAYO'!$A$1:$U$884,4,FALSE)</f>
        <v>Fundación de Derecho Privado</v>
      </c>
      <c r="E58" s="18" t="str">
        <f>VLOOKUP(A58,'BASE REGISTRO MAYO'!$A$1:$U$884,5,FALSE)</f>
        <v>Otorgada por Decreto Supremo N° 629, de fecha 14 de febrero de 1938, del Ministerio de Justicia.</v>
      </c>
      <c r="F58" s="18" t="str">
        <f>VLOOKUP(A58,'BASE REGISTRO MAYO'!$A$1:$U$884,6,FALSE)</f>
        <v xml:space="preserve">Certificado de Vigencia de persona jurídica sin fines de lucro Folio N° 500345686181, emitido con fecha 14 de septiembre de 2020, del Servicio de Registro Civil e Identificación. </v>
      </c>
      <c r="G58" s="18" t="str">
        <f>VLOOKUP(A58,'BASE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8" t="str">
        <f>VLOOKUP(A58,'BASE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8" s="18" t="str">
        <f>VLOOKUP(A58,'BASE REGISTRO MAYO'!$A$1:$U$884,9,FALSE)</f>
        <v>: 3 años.</v>
      </c>
      <c r="J58" s="18" t="str">
        <f>VLOOKUP(A58,'BASE REGISTRO MAYO'!$A$1:$U$884,10,FALSE)</f>
        <v>07-01-2021 hasta el 07-01-2024.</v>
      </c>
      <c r="K58" s="18" t="str">
        <f>VLOOKUP(A58,'BASE REGISTRO MAYO'!$A$1:$U$884,11,FALSE)</f>
        <v xml:space="preserve">José Pedro Silva Prado, 
Edmundo Crespo Pisano,
</v>
      </c>
      <c r="L58" s="18" t="str">
        <f>VLOOKUP(A58,'BASE REGISTRO MAYO'!$A$1:$U$884,12,FALSE)</f>
        <v xml:space="preserve">Paseo Pdte. Errázuriz Echaurren N° 2631, 5° piso, comuna de Providencia, Santiago, Región Metropolitana.
</v>
      </c>
      <c r="M58" s="18" t="str">
        <f>VLOOKUP(A58,'BASE REGISTRO MAYO'!$A$1:$U$884,13,FALSE)</f>
        <v>XIII</v>
      </c>
      <c r="N58" s="18" t="str">
        <f>VLOOKUP(A58,'BASE REGISTRO MAYO'!$A$1:$U$884,14,FALSE)</f>
        <v>Providencia</v>
      </c>
      <c r="O58" s="18" t="str">
        <f>VLOOKUP(A58,'BASE REGISTRO MAYO'!$A$1:$U$884,15,FALSE)</f>
        <v>228737900 - 228737980</v>
      </c>
      <c r="P58" s="18" t="str">
        <f>VLOOKUP(A58,'BASE REGISTRO MAYO'!$A$1:$U$884,16,FALSE)</f>
        <v>http://www.ciudaddelnino.cl</v>
      </c>
      <c r="Q58" s="18">
        <f>VLOOKUP(A58,'BASE REGISTRO MAYO'!$A$1:$U$884,17,FALSE)</f>
        <v>0</v>
      </c>
      <c r="R58" s="18" t="str">
        <f>VLOOKUP(A58,'BASE REGISTRO MAYO'!$A$1:$U$884,18,FALSE)</f>
        <v>93401: Instituciones de Asistencia Social</v>
      </c>
      <c r="S58" s="18" t="str">
        <f>VLOOKUP(A58,'BASE REGISTRO MAYO'!$A$1:$U$884,19,FALSE)</f>
        <v xml:space="preserve">Se acompaña certificado de antecedentes financieros, correspondientes al año 2019,  aprobados por el Subdepartamento de Supervisión Financiera Nacional.  </v>
      </c>
      <c r="T58" s="148">
        <f>VLOOKUP(A58,'BASE REGISTRO MAYO'!$A$1:$U$884,20,FALSE)</f>
        <v>37970</v>
      </c>
      <c r="U58" s="125">
        <v>1800</v>
      </c>
      <c r="V58" s="126">
        <v>12989064</v>
      </c>
      <c r="W58" s="126">
        <v>125625221</v>
      </c>
      <c r="X58" s="149">
        <v>44347</v>
      </c>
      <c r="Y58" s="133" t="s">
        <v>7732</v>
      </c>
      <c r="Z58" s="133" t="s">
        <v>7733</v>
      </c>
      <c r="AA58" s="125" t="s">
        <v>7734</v>
      </c>
    </row>
    <row r="59" spans="1:27" s="90" customFormat="1" ht="15.75" customHeight="1" x14ac:dyDescent="0.2">
      <c r="A59" s="125">
        <v>1800</v>
      </c>
      <c r="B59" s="18" t="str">
        <f>VLOOKUP(A59,'BASE REGISTRO MAYO'!$A$1:$U$884,2,FALSE)</f>
        <v>Fundación Ciudad del Niño</v>
      </c>
      <c r="C59" s="18">
        <f>VLOOKUP(A59,'BASE REGISTRO MAYO'!$A$1:$U$884,3,FALSE)</f>
        <v>700376001</v>
      </c>
      <c r="D59" s="18" t="str">
        <f>VLOOKUP(A59,'BASE REGISTRO MAYO'!$A$1:$U$884,4,FALSE)</f>
        <v>Fundación de Derecho Privado</v>
      </c>
      <c r="E59" s="18" t="str">
        <f>VLOOKUP(A59,'BASE REGISTRO MAYO'!$A$1:$U$884,5,FALSE)</f>
        <v>Otorgada por Decreto Supremo N° 629, de fecha 14 de febrero de 1938, del Ministerio de Justicia.</v>
      </c>
      <c r="F59" s="18" t="str">
        <f>VLOOKUP(A59,'BASE REGISTRO MAYO'!$A$1:$U$884,6,FALSE)</f>
        <v xml:space="preserve">Certificado de Vigencia de persona jurídica sin fines de lucro Folio N° 500345686181, emitido con fecha 14 de septiembre de 2020, del Servicio de Registro Civil e Identificación. </v>
      </c>
      <c r="G59" s="18" t="str">
        <f>VLOOKUP(A59,'BASE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8" t="str">
        <f>VLOOKUP(A59,'BASE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9" s="18" t="str">
        <f>VLOOKUP(A59,'BASE REGISTRO MAYO'!$A$1:$U$884,9,FALSE)</f>
        <v>: 3 años.</v>
      </c>
      <c r="J59" s="18" t="str">
        <f>VLOOKUP(A59,'BASE REGISTRO MAYO'!$A$1:$U$884,10,FALSE)</f>
        <v>07-01-2021 hasta el 07-01-2024.</v>
      </c>
      <c r="K59" s="18" t="str">
        <f>VLOOKUP(A59,'BASE REGISTRO MAYO'!$A$1:$U$884,11,FALSE)</f>
        <v xml:space="preserve">José Pedro Silva Prado, 
Edmundo Crespo Pisano,
</v>
      </c>
      <c r="L59" s="18" t="str">
        <f>VLOOKUP(A59,'BASE REGISTRO MAYO'!$A$1:$U$884,12,FALSE)</f>
        <v xml:space="preserve">Paseo Pdte. Errázuriz Echaurren N° 2631, 5° piso, comuna de Providencia, Santiago, Región Metropolitana.
</v>
      </c>
      <c r="M59" s="18" t="str">
        <f>VLOOKUP(A59,'BASE REGISTRO MAYO'!$A$1:$U$884,13,FALSE)</f>
        <v>XIII</v>
      </c>
      <c r="N59" s="18" t="str">
        <f>VLOOKUP(A59,'BASE REGISTRO MAYO'!$A$1:$U$884,14,FALSE)</f>
        <v>Providencia</v>
      </c>
      <c r="O59" s="18" t="str">
        <f>VLOOKUP(A59,'BASE REGISTRO MAYO'!$A$1:$U$884,15,FALSE)</f>
        <v>228737900 - 228737980</v>
      </c>
      <c r="P59" s="18" t="str">
        <f>VLOOKUP(A59,'BASE REGISTRO MAYO'!$A$1:$U$884,16,FALSE)</f>
        <v>http://www.ciudaddelnino.cl</v>
      </c>
      <c r="Q59" s="18">
        <f>VLOOKUP(A59,'BASE REGISTRO MAYO'!$A$1:$U$884,17,FALSE)</f>
        <v>0</v>
      </c>
      <c r="R59" s="18" t="str">
        <f>VLOOKUP(A59,'BASE REGISTRO MAYO'!$A$1:$U$884,18,FALSE)</f>
        <v>93401: Instituciones de Asistencia Social</v>
      </c>
      <c r="S59" s="18" t="str">
        <f>VLOOKUP(A59,'BASE REGISTRO MAYO'!$A$1:$U$884,19,FALSE)</f>
        <v xml:space="preserve">Se acompaña certificado de antecedentes financieros, correspondientes al año 2019,  aprobados por el Subdepartamento de Supervisión Financiera Nacional.  </v>
      </c>
      <c r="T59" s="148">
        <f>VLOOKUP(A59,'BASE REGISTRO MAYO'!$A$1:$U$884,20,FALSE)</f>
        <v>37970</v>
      </c>
      <c r="U59" s="125">
        <v>1800</v>
      </c>
      <c r="V59" s="126">
        <v>13708386</v>
      </c>
      <c r="W59" s="126">
        <v>73111390</v>
      </c>
      <c r="X59" s="149">
        <v>44347</v>
      </c>
      <c r="Y59" s="133" t="s">
        <v>7732</v>
      </c>
      <c r="Z59" s="133" t="s">
        <v>7733</v>
      </c>
      <c r="AA59" s="125" t="s">
        <v>7776</v>
      </c>
    </row>
    <row r="60" spans="1:27" s="90" customFormat="1" ht="15.75" customHeight="1" x14ac:dyDescent="0.2">
      <c r="A60" s="125">
        <v>1800</v>
      </c>
      <c r="B60" s="18" t="str">
        <f>VLOOKUP(A60,'BASE REGISTRO MAYO'!$A$1:$U$884,2,FALSE)</f>
        <v>Fundación Ciudad del Niño</v>
      </c>
      <c r="C60" s="18">
        <f>VLOOKUP(A60,'BASE REGISTRO MAYO'!$A$1:$U$884,3,FALSE)</f>
        <v>700376001</v>
      </c>
      <c r="D60" s="18" t="str">
        <f>VLOOKUP(A60,'BASE REGISTRO MAYO'!$A$1:$U$884,4,FALSE)</f>
        <v>Fundación de Derecho Privado</v>
      </c>
      <c r="E60" s="18" t="str">
        <f>VLOOKUP(A60,'BASE REGISTRO MAYO'!$A$1:$U$884,5,FALSE)</f>
        <v>Otorgada por Decreto Supremo N° 629, de fecha 14 de febrero de 1938, del Ministerio de Justicia.</v>
      </c>
      <c r="F60" s="18" t="str">
        <f>VLOOKUP(A60,'BASE REGISTRO MAYO'!$A$1:$U$884,6,FALSE)</f>
        <v xml:space="preserve">Certificado de Vigencia de persona jurídica sin fines de lucro Folio N° 500345686181, emitido con fecha 14 de septiembre de 2020, del Servicio de Registro Civil e Identificación. </v>
      </c>
      <c r="G60" s="18" t="str">
        <f>VLOOKUP(A60,'BASE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8" t="str">
        <f>VLOOKUP(A60,'BASE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0" s="18" t="str">
        <f>VLOOKUP(A60,'BASE REGISTRO MAYO'!$A$1:$U$884,9,FALSE)</f>
        <v>: 3 años.</v>
      </c>
      <c r="J60" s="18" t="str">
        <f>VLOOKUP(A60,'BASE REGISTRO MAYO'!$A$1:$U$884,10,FALSE)</f>
        <v>07-01-2021 hasta el 07-01-2024.</v>
      </c>
      <c r="K60" s="18" t="str">
        <f>VLOOKUP(A60,'BASE REGISTRO MAYO'!$A$1:$U$884,11,FALSE)</f>
        <v xml:space="preserve">José Pedro Silva Prado, 
Edmundo Crespo Pisano,
</v>
      </c>
      <c r="L60" s="18" t="str">
        <f>VLOOKUP(A60,'BASE REGISTRO MAYO'!$A$1:$U$884,12,FALSE)</f>
        <v xml:space="preserve">Paseo Pdte. Errázuriz Echaurren N° 2631, 5° piso, comuna de Providencia, Santiago, Región Metropolitana.
</v>
      </c>
      <c r="M60" s="18" t="str">
        <f>VLOOKUP(A60,'BASE REGISTRO MAYO'!$A$1:$U$884,13,FALSE)</f>
        <v>XIII</v>
      </c>
      <c r="N60" s="18" t="str">
        <f>VLOOKUP(A60,'BASE REGISTRO MAYO'!$A$1:$U$884,14,FALSE)</f>
        <v>Providencia</v>
      </c>
      <c r="O60" s="18" t="str">
        <f>VLOOKUP(A60,'BASE REGISTRO MAYO'!$A$1:$U$884,15,FALSE)</f>
        <v>228737900 - 228737980</v>
      </c>
      <c r="P60" s="18" t="str">
        <f>VLOOKUP(A60,'BASE REGISTRO MAYO'!$A$1:$U$884,16,FALSE)</f>
        <v>http://www.ciudaddelnino.cl</v>
      </c>
      <c r="Q60" s="18">
        <f>VLOOKUP(A60,'BASE REGISTRO MAYO'!$A$1:$U$884,17,FALSE)</f>
        <v>0</v>
      </c>
      <c r="R60" s="18" t="str">
        <f>VLOOKUP(A60,'BASE REGISTRO MAYO'!$A$1:$U$884,18,FALSE)</f>
        <v>93401: Instituciones de Asistencia Social</v>
      </c>
      <c r="S60" s="18" t="str">
        <f>VLOOKUP(A60,'BASE REGISTRO MAYO'!$A$1:$U$884,19,FALSE)</f>
        <v xml:space="preserve">Se acompaña certificado de antecedentes financieros, correspondientes al año 2019,  aprobados por el Subdepartamento de Supervisión Financiera Nacional.  </v>
      </c>
      <c r="T60" s="148">
        <f>VLOOKUP(A60,'BASE REGISTRO MAYO'!$A$1:$U$884,20,FALSE)</f>
        <v>37970</v>
      </c>
      <c r="U60" s="125">
        <v>1800</v>
      </c>
      <c r="V60" s="126">
        <v>13708386</v>
      </c>
      <c r="W60" s="126">
        <v>68541930</v>
      </c>
      <c r="X60" s="149">
        <v>44347</v>
      </c>
      <c r="Y60" s="133" t="s">
        <v>7732</v>
      </c>
      <c r="Z60" s="133" t="s">
        <v>7733</v>
      </c>
      <c r="AA60" s="125" t="s">
        <v>7777</v>
      </c>
    </row>
    <row r="61" spans="1:27" s="90" customFormat="1" ht="15.75" customHeight="1" x14ac:dyDescent="0.2">
      <c r="A61" s="125">
        <v>1800</v>
      </c>
      <c r="B61" s="18" t="str">
        <f>VLOOKUP(A61,'BASE REGISTRO MAYO'!$A$1:$U$884,2,FALSE)</f>
        <v>Fundación Ciudad del Niño</v>
      </c>
      <c r="C61" s="18">
        <f>VLOOKUP(A61,'BASE REGISTRO MAYO'!$A$1:$U$884,3,FALSE)</f>
        <v>700376001</v>
      </c>
      <c r="D61" s="18" t="str">
        <f>VLOOKUP(A61,'BASE REGISTRO MAYO'!$A$1:$U$884,4,FALSE)</f>
        <v>Fundación de Derecho Privado</v>
      </c>
      <c r="E61" s="18" t="str">
        <f>VLOOKUP(A61,'BASE REGISTRO MAYO'!$A$1:$U$884,5,FALSE)</f>
        <v>Otorgada por Decreto Supremo N° 629, de fecha 14 de febrero de 1938, del Ministerio de Justicia.</v>
      </c>
      <c r="F61" s="18" t="str">
        <f>VLOOKUP(A61,'BASE REGISTRO MAYO'!$A$1:$U$884,6,FALSE)</f>
        <v xml:space="preserve">Certificado de Vigencia de persona jurídica sin fines de lucro Folio N° 500345686181, emitido con fecha 14 de septiembre de 2020, del Servicio de Registro Civil e Identificación. </v>
      </c>
      <c r="G61" s="18" t="str">
        <f>VLOOKUP(A61,'BASE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8" t="str">
        <f>VLOOKUP(A61,'BASE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1" s="18" t="str">
        <f>VLOOKUP(A61,'BASE REGISTRO MAYO'!$A$1:$U$884,9,FALSE)</f>
        <v>: 3 años.</v>
      </c>
      <c r="J61" s="18" t="str">
        <f>VLOOKUP(A61,'BASE REGISTRO MAYO'!$A$1:$U$884,10,FALSE)</f>
        <v>07-01-2021 hasta el 07-01-2024.</v>
      </c>
      <c r="K61" s="18" t="str">
        <f>VLOOKUP(A61,'BASE REGISTRO MAYO'!$A$1:$U$884,11,FALSE)</f>
        <v xml:space="preserve">José Pedro Silva Prado, 
Edmundo Crespo Pisano,
</v>
      </c>
      <c r="L61" s="18" t="str">
        <f>VLOOKUP(A61,'BASE REGISTRO MAYO'!$A$1:$U$884,12,FALSE)</f>
        <v xml:space="preserve">Paseo Pdte. Errázuriz Echaurren N° 2631, 5° piso, comuna de Providencia, Santiago, Región Metropolitana.
</v>
      </c>
      <c r="M61" s="18" t="str">
        <f>VLOOKUP(A61,'BASE REGISTRO MAYO'!$A$1:$U$884,13,FALSE)</f>
        <v>XIII</v>
      </c>
      <c r="N61" s="18" t="str">
        <f>VLOOKUP(A61,'BASE REGISTRO MAYO'!$A$1:$U$884,14,FALSE)</f>
        <v>Providencia</v>
      </c>
      <c r="O61" s="18" t="str">
        <f>VLOOKUP(A61,'BASE REGISTRO MAYO'!$A$1:$U$884,15,FALSE)</f>
        <v>228737900 - 228737980</v>
      </c>
      <c r="P61" s="18" t="str">
        <f>VLOOKUP(A61,'BASE REGISTRO MAYO'!$A$1:$U$884,16,FALSE)</f>
        <v>http://www.ciudaddelnino.cl</v>
      </c>
      <c r="Q61" s="18">
        <f>VLOOKUP(A61,'BASE REGISTRO MAYO'!$A$1:$U$884,17,FALSE)</f>
        <v>0</v>
      </c>
      <c r="R61" s="18" t="str">
        <f>VLOOKUP(A61,'BASE REGISTRO MAYO'!$A$1:$U$884,18,FALSE)</f>
        <v>93401: Instituciones de Asistencia Social</v>
      </c>
      <c r="S61" s="18" t="str">
        <f>VLOOKUP(A61,'BASE REGISTRO MAYO'!$A$1:$U$884,19,FALSE)</f>
        <v xml:space="preserve">Se acompaña certificado de antecedentes financieros, correspondientes al año 2019,  aprobados por el Subdepartamento de Supervisión Financiera Nacional.  </v>
      </c>
      <c r="T61" s="148">
        <f>VLOOKUP(A61,'BASE REGISTRO MAYO'!$A$1:$U$884,20,FALSE)</f>
        <v>37970</v>
      </c>
      <c r="U61" s="125">
        <v>1800</v>
      </c>
      <c r="V61" s="126">
        <v>57486780</v>
      </c>
      <c r="W61" s="126">
        <v>189352092</v>
      </c>
      <c r="X61" s="149">
        <v>44347</v>
      </c>
      <c r="Y61" s="133" t="s">
        <v>7732</v>
      </c>
      <c r="Z61" s="133" t="s">
        <v>7733</v>
      </c>
      <c r="AA61" s="125" t="s">
        <v>7778</v>
      </c>
    </row>
    <row r="62" spans="1:27" s="90" customFormat="1" ht="15.75" customHeight="1" x14ac:dyDescent="0.2">
      <c r="A62" s="125">
        <v>1800</v>
      </c>
      <c r="B62" s="18" t="str">
        <f>VLOOKUP(A62,'BASE REGISTRO MAYO'!$A$1:$U$884,2,FALSE)</f>
        <v>Fundación Ciudad del Niño</v>
      </c>
      <c r="C62" s="18">
        <f>VLOOKUP(A62,'BASE REGISTRO MAYO'!$A$1:$U$884,3,FALSE)</f>
        <v>700376001</v>
      </c>
      <c r="D62" s="18" t="str">
        <f>VLOOKUP(A62,'BASE REGISTRO MAYO'!$A$1:$U$884,4,FALSE)</f>
        <v>Fundación de Derecho Privado</v>
      </c>
      <c r="E62" s="18" t="str">
        <f>VLOOKUP(A62,'BASE REGISTRO MAYO'!$A$1:$U$884,5,FALSE)</f>
        <v>Otorgada por Decreto Supremo N° 629, de fecha 14 de febrero de 1938, del Ministerio de Justicia.</v>
      </c>
      <c r="F62" s="18" t="str">
        <f>VLOOKUP(A62,'BASE REGISTRO MAYO'!$A$1:$U$884,6,FALSE)</f>
        <v xml:space="preserve">Certificado de Vigencia de persona jurídica sin fines de lucro Folio N° 500345686181, emitido con fecha 14 de septiembre de 2020, del Servicio de Registro Civil e Identificación. </v>
      </c>
      <c r="G62" s="18" t="str">
        <f>VLOOKUP(A62,'BASE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8" t="str">
        <f>VLOOKUP(A62,'BASE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2" s="18" t="str">
        <f>VLOOKUP(A62,'BASE REGISTRO MAYO'!$A$1:$U$884,9,FALSE)</f>
        <v>: 3 años.</v>
      </c>
      <c r="J62" s="18" t="str">
        <f>VLOOKUP(A62,'BASE REGISTRO MAYO'!$A$1:$U$884,10,FALSE)</f>
        <v>07-01-2021 hasta el 07-01-2024.</v>
      </c>
      <c r="K62" s="18" t="str">
        <f>VLOOKUP(A62,'BASE REGISTRO MAYO'!$A$1:$U$884,11,FALSE)</f>
        <v xml:space="preserve">José Pedro Silva Prado, 
Edmundo Crespo Pisano,
</v>
      </c>
      <c r="L62" s="18" t="str">
        <f>VLOOKUP(A62,'BASE REGISTRO MAYO'!$A$1:$U$884,12,FALSE)</f>
        <v xml:space="preserve">Paseo Pdte. Errázuriz Echaurren N° 2631, 5° piso, comuna de Providencia, Santiago, Región Metropolitana.
</v>
      </c>
      <c r="M62" s="18" t="str">
        <f>VLOOKUP(A62,'BASE REGISTRO MAYO'!$A$1:$U$884,13,FALSE)</f>
        <v>XIII</v>
      </c>
      <c r="N62" s="18" t="str">
        <f>VLOOKUP(A62,'BASE REGISTRO MAYO'!$A$1:$U$884,14,FALSE)</f>
        <v>Providencia</v>
      </c>
      <c r="O62" s="18" t="str">
        <f>VLOOKUP(A62,'BASE REGISTRO MAYO'!$A$1:$U$884,15,FALSE)</f>
        <v>228737900 - 228737980</v>
      </c>
      <c r="P62" s="18" t="str">
        <f>VLOOKUP(A62,'BASE REGISTRO MAYO'!$A$1:$U$884,16,FALSE)</f>
        <v>http://www.ciudaddelnino.cl</v>
      </c>
      <c r="Q62" s="18">
        <f>VLOOKUP(A62,'BASE REGISTRO MAYO'!$A$1:$U$884,17,FALSE)</f>
        <v>0</v>
      </c>
      <c r="R62" s="18" t="str">
        <f>VLOOKUP(A62,'BASE REGISTRO MAYO'!$A$1:$U$884,18,FALSE)</f>
        <v>93401: Instituciones de Asistencia Social</v>
      </c>
      <c r="S62" s="18" t="str">
        <f>VLOOKUP(A62,'BASE REGISTRO MAYO'!$A$1:$U$884,19,FALSE)</f>
        <v xml:space="preserve">Se acompaña certificado de antecedentes financieros, correspondientes al año 2019,  aprobados por el Subdepartamento de Supervisión Financiera Nacional.  </v>
      </c>
      <c r="T62" s="148">
        <f>VLOOKUP(A62,'BASE REGISTRO MAYO'!$A$1:$U$884,20,FALSE)</f>
        <v>37970</v>
      </c>
      <c r="U62" s="125">
        <v>1800</v>
      </c>
      <c r="V62" s="126">
        <v>57238524</v>
      </c>
      <c r="W62" s="126">
        <v>106496652</v>
      </c>
      <c r="X62" s="149">
        <v>44347</v>
      </c>
      <c r="Y62" s="133" t="s">
        <v>7732</v>
      </c>
      <c r="Z62" s="133" t="s">
        <v>7733</v>
      </c>
      <c r="AA62" s="125" t="s">
        <v>7779</v>
      </c>
    </row>
    <row r="63" spans="1:27" s="90" customFormat="1" ht="15.75" customHeight="1" x14ac:dyDescent="0.2">
      <c r="A63" s="125">
        <v>1800</v>
      </c>
      <c r="B63" s="18" t="str">
        <f>VLOOKUP(A63,'BASE REGISTRO MAYO'!$A$1:$U$884,2,FALSE)</f>
        <v>Fundación Ciudad del Niño</v>
      </c>
      <c r="C63" s="18">
        <f>VLOOKUP(A63,'BASE REGISTRO MAYO'!$A$1:$U$884,3,FALSE)</f>
        <v>700376001</v>
      </c>
      <c r="D63" s="18" t="str">
        <f>VLOOKUP(A63,'BASE REGISTRO MAYO'!$A$1:$U$884,4,FALSE)</f>
        <v>Fundación de Derecho Privado</v>
      </c>
      <c r="E63" s="18" t="str">
        <f>VLOOKUP(A63,'BASE REGISTRO MAYO'!$A$1:$U$884,5,FALSE)</f>
        <v>Otorgada por Decreto Supremo N° 629, de fecha 14 de febrero de 1938, del Ministerio de Justicia.</v>
      </c>
      <c r="F63" s="18" t="str">
        <f>VLOOKUP(A63,'BASE REGISTRO MAYO'!$A$1:$U$884,6,FALSE)</f>
        <v xml:space="preserve">Certificado de Vigencia de persona jurídica sin fines de lucro Folio N° 500345686181, emitido con fecha 14 de septiembre de 2020, del Servicio de Registro Civil e Identificación. </v>
      </c>
      <c r="G63" s="18" t="str">
        <f>VLOOKUP(A63,'BASE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8" t="str">
        <f>VLOOKUP(A63,'BASE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3" s="18" t="str">
        <f>VLOOKUP(A63,'BASE REGISTRO MAYO'!$A$1:$U$884,9,FALSE)</f>
        <v>: 3 años.</v>
      </c>
      <c r="J63" s="18" t="str">
        <f>VLOOKUP(A63,'BASE REGISTRO MAYO'!$A$1:$U$884,10,FALSE)</f>
        <v>07-01-2021 hasta el 07-01-2024.</v>
      </c>
      <c r="K63" s="18" t="str">
        <f>VLOOKUP(A63,'BASE REGISTRO MAYO'!$A$1:$U$884,11,FALSE)</f>
        <v xml:space="preserve">José Pedro Silva Prado, 
Edmundo Crespo Pisano,
</v>
      </c>
      <c r="L63" s="18" t="str">
        <f>VLOOKUP(A63,'BASE REGISTRO MAYO'!$A$1:$U$884,12,FALSE)</f>
        <v xml:space="preserve">Paseo Pdte. Errázuriz Echaurren N° 2631, 5° piso, comuna de Providencia, Santiago, Región Metropolitana.
</v>
      </c>
      <c r="M63" s="18" t="str">
        <f>VLOOKUP(A63,'BASE REGISTRO MAYO'!$A$1:$U$884,13,FALSE)</f>
        <v>XIII</v>
      </c>
      <c r="N63" s="18" t="str">
        <f>VLOOKUP(A63,'BASE REGISTRO MAYO'!$A$1:$U$884,14,FALSE)</f>
        <v>Providencia</v>
      </c>
      <c r="O63" s="18" t="str">
        <f>VLOOKUP(A63,'BASE REGISTRO MAYO'!$A$1:$U$884,15,FALSE)</f>
        <v>228737900 - 228737980</v>
      </c>
      <c r="P63" s="18" t="str">
        <f>VLOOKUP(A63,'BASE REGISTRO MAYO'!$A$1:$U$884,16,FALSE)</f>
        <v>http://www.ciudaddelnino.cl</v>
      </c>
      <c r="Q63" s="18">
        <f>VLOOKUP(A63,'BASE REGISTRO MAYO'!$A$1:$U$884,17,FALSE)</f>
        <v>0</v>
      </c>
      <c r="R63" s="18" t="str">
        <f>VLOOKUP(A63,'BASE REGISTRO MAYO'!$A$1:$U$884,18,FALSE)</f>
        <v>93401: Instituciones de Asistencia Social</v>
      </c>
      <c r="S63" s="18" t="str">
        <f>VLOOKUP(A63,'BASE REGISTRO MAYO'!$A$1:$U$884,19,FALSE)</f>
        <v xml:space="preserve">Se acompaña certificado de antecedentes financieros, correspondientes al año 2019,  aprobados por el Subdepartamento de Supervisión Financiera Nacional.  </v>
      </c>
      <c r="T63" s="148">
        <f>VLOOKUP(A63,'BASE REGISTRO MAYO'!$A$1:$U$884,20,FALSE)</f>
        <v>37970</v>
      </c>
      <c r="U63" s="125">
        <v>1800</v>
      </c>
      <c r="V63" s="126">
        <v>34952376</v>
      </c>
      <c r="W63" s="126">
        <v>208767780</v>
      </c>
      <c r="X63" s="149">
        <v>44347</v>
      </c>
      <c r="Y63" s="133" t="s">
        <v>7732</v>
      </c>
      <c r="Z63" s="133" t="s">
        <v>7733</v>
      </c>
      <c r="AA63" s="125" t="s">
        <v>7780</v>
      </c>
    </row>
    <row r="64" spans="1:27" s="90" customFormat="1" ht="15.75" customHeight="1" x14ac:dyDescent="0.2">
      <c r="A64" s="125">
        <v>1800</v>
      </c>
      <c r="B64" s="18" t="str">
        <f>VLOOKUP(A64,'BASE REGISTRO MAYO'!$A$1:$U$884,2,FALSE)</f>
        <v>Fundación Ciudad del Niño</v>
      </c>
      <c r="C64" s="18">
        <f>VLOOKUP(A64,'BASE REGISTRO MAYO'!$A$1:$U$884,3,FALSE)</f>
        <v>700376001</v>
      </c>
      <c r="D64" s="18" t="str">
        <f>VLOOKUP(A64,'BASE REGISTRO MAYO'!$A$1:$U$884,4,FALSE)</f>
        <v>Fundación de Derecho Privado</v>
      </c>
      <c r="E64" s="18" t="str">
        <f>VLOOKUP(A64,'BASE REGISTRO MAYO'!$A$1:$U$884,5,FALSE)</f>
        <v>Otorgada por Decreto Supremo N° 629, de fecha 14 de febrero de 1938, del Ministerio de Justicia.</v>
      </c>
      <c r="F64" s="18" t="str">
        <f>VLOOKUP(A64,'BASE REGISTRO MAYO'!$A$1:$U$884,6,FALSE)</f>
        <v xml:space="preserve">Certificado de Vigencia de persona jurídica sin fines de lucro Folio N° 500345686181, emitido con fecha 14 de septiembre de 2020, del Servicio de Registro Civil e Identificación. </v>
      </c>
      <c r="G64" s="18" t="str">
        <f>VLOOKUP(A64,'BASE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8" t="str">
        <f>VLOOKUP(A64,'BASE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4" s="18" t="str">
        <f>VLOOKUP(A64,'BASE REGISTRO MAYO'!$A$1:$U$884,9,FALSE)</f>
        <v>: 3 años.</v>
      </c>
      <c r="J64" s="18" t="str">
        <f>VLOOKUP(A64,'BASE REGISTRO MAYO'!$A$1:$U$884,10,FALSE)</f>
        <v>07-01-2021 hasta el 07-01-2024.</v>
      </c>
      <c r="K64" s="18" t="str">
        <f>VLOOKUP(A64,'BASE REGISTRO MAYO'!$A$1:$U$884,11,FALSE)</f>
        <v xml:space="preserve">José Pedro Silva Prado, 
Edmundo Crespo Pisano,
</v>
      </c>
      <c r="L64" s="18" t="str">
        <f>VLOOKUP(A64,'BASE REGISTRO MAYO'!$A$1:$U$884,12,FALSE)</f>
        <v xml:space="preserve">Paseo Pdte. Errázuriz Echaurren N° 2631, 5° piso, comuna de Providencia, Santiago, Región Metropolitana.
</v>
      </c>
      <c r="M64" s="18" t="str">
        <f>VLOOKUP(A64,'BASE REGISTRO MAYO'!$A$1:$U$884,13,FALSE)</f>
        <v>XIII</v>
      </c>
      <c r="N64" s="18" t="str">
        <f>VLOOKUP(A64,'BASE REGISTRO MAYO'!$A$1:$U$884,14,FALSE)</f>
        <v>Providencia</v>
      </c>
      <c r="O64" s="18" t="str">
        <f>VLOOKUP(A64,'BASE REGISTRO MAYO'!$A$1:$U$884,15,FALSE)</f>
        <v>228737900 - 228737980</v>
      </c>
      <c r="P64" s="18" t="str">
        <f>VLOOKUP(A64,'BASE REGISTRO MAYO'!$A$1:$U$884,16,FALSE)</f>
        <v>http://www.ciudaddelnino.cl</v>
      </c>
      <c r="Q64" s="18">
        <f>VLOOKUP(A64,'BASE REGISTRO MAYO'!$A$1:$U$884,17,FALSE)</f>
        <v>0</v>
      </c>
      <c r="R64" s="18" t="str">
        <f>VLOOKUP(A64,'BASE REGISTRO MAYO'!$A$1:$U$884,18,FALSE)</f>
        <v>93401: Instituciones de Asistencia Social</v>
      </c>
      <c r="S64" s="18" t="str">
        <f>VLOOKUP(A64,'BASE REGISTRO MAYO'!$A$1:$U$884,19,FALSE)</f>
        <v xml:space="preserve">Se acompaña certificado de antecedentes financieros, correspondientes al año 2019,  aprobados por el Subdepartamento de Supervisión Financiera Nacional.  </v>
      </c>
      <c r="T64" s="148">
        <f>VLOOKUP(A64,'BASE REGISTRO MAYO'!$A$1:$U$884,20,FALSE)</f>
        <v>37970</v>
      </c>
      <c r="U64" s="125">
        <v>1800</v>
      </c>
      <c r="V64" s="126">
        <v>169043161</v>
      </c>
      <c r="W64" s="126">
        <v>688158988</v>
      </c>
      <c r="X64" s="149">
        <v>44347</v>
      </c>
      <c r="Y64" s="133" t="s">
        <v>7732</v>
      </c>
      <c r="Z64" s="133" t="s">
        <v>7733</v>
      </c>
      <c r="AA64" s="125" t="s">
        <v>7781</v>
      </c>
    </row>
    <row r="65" spans="1:27" s="90" customFormat="1" ht="15.75" customHeight="1" x14ac:dyDescent="0.2">
      <c r="A65" s="125">
        <v>1800</v>
      </c>
      <c r="B65" s="18" t="str">
        <f>VLOOKUP(A65,'BASE REGISTRO MAYO'!$A$1:$U$884,2,FALSE)</f>
        <v>Fundación Ciudad del Niño</v>
      </c>
      <c r="C65" s="18">
        <f>VLOOKUP(A65,'BASE REGISTRO MAYO'!$A$1:$U$884,3,FALSE)</f>
        <v>700376001</v>
      </c>
      <c r="D65" s="18" t="str">
        <f>VLOOKUP(A65,'BASE REGISTRO MAYO'!$A$1:$U$884,4,FALSE)</f>
        <v>Fundación de Derecho Privado</v>
      </c>
      <c r="E65" s="18" t="str">
        <f>VLOOKUP(A65,'BASE REGISTRO MAYO'!$A$1:$U$884,5,FALSE)</f>
        <v>Otorgada por Decreto Supremo N° 629, de fecha 14 de febrero de 1938, del Ministerio de Justicia.</v>
      </c>
      <c r="F65" s="18" t="str">
        <f>VLOOKUP(A65,'BASE REGISTRO MAYO'!$A$1:$U$884,6,FALSE)</f>
        <v xml:space="preserve">Certificado de Vigencia de persona jurídica sin fines de lucro Folio N° 500345686181, emitido con fecha 14 de septiembre de 2020, del Servicio de Registro Civil e Identificación. </v>
      </c>
      <c r="G65" s="18" t="str">
        <f>VLOOKUP(A65,'BASE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8" t="str">
        <f>VLOOKUP(A65,'BASE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5" s="18" t="str">
        <f>VLOOKUP(A65,'BASE REGISTRO MAYO'!$A$1:$U$884,9,FALSE)</f>
        <v>: 3 años.</v>
      </c>
      <c r="J65" s="18" t="str">
        <f>VLOOKUP(A65,'BASE REGISTRO MAYO'!$A$1:$U$884,10,FALSE)</f>
        <v>07-01-2021 hasta el 07-01-2024.</v>
      </c>
      <c r="K65" s="18" t="str">
        <f>VLOOKUP(A65,'BASE REGISTRO MAYO'!$A$1:$U$884,11,FALSE)</f>
        <v xml:space="preserve">José Pedro Silva Prado, 
Edmundo Crespo Pisano,
</v>
      </c>
      <c r="L65" s="18" t="str">
        <f>VLOOKUP(A65,'BASE REGISTRO MAYO'!$A$1:$U$884,12,FALSE)</f>
        <v xml:space="preserve">Paseo Pdte. Errázuriz Echaurren N° 2631, 5° piso, comuna de Providencia, Santiago, Región Metropolitana.
</v>
      </c>
      <c r="M65" s="18" t="str">
        <f>VLOOKUP(A65,'BASE REGISTRO MAYO'!$A$1:$U$884,13,FALSE)</f>
        <v>XIII</v>
      </c>
      <c r="N65" s="18" t="str">
        <f>VLOOKUP(A65,'BASE REGISTRO MAYO'!$A$1:$U$884,14,FALSE)</f>
        <v>Providencia</v>
      </c>
      <c r="O65" s="18" t="str">
        <f>VLOOKUP(A65,'BASE REGISTRO MAYO'!$A$1:$U$884,15,FALSE)</f>
        <v>228737900 - 228737980</v>
      </c>
      <c r="P65" s="18" t="str">
        <f>VLOOKUP(A65,'BASE REGISTRO MAYO'!$A$1:$U$884,16,FALSE)</f>
        <v>http://www.ciudaddelnino.cl</v>
      </c>
      <c r="Q65" s="18">
        <f>VLOOKUP(A65,'BASE REGISTRO MAYO'!$A$1:$U$884,17,FALSE)</f>
        <v>0</v>
      </c>
      <c r="R65" s="18" t="str">
        <f>VLOOKUP(A65,'BASE REGISTRO MAYO'!$A$1:$U$884,18,FALSE)</f>
        <v>93401: Instituciones de Asistencia Social</v>
      </c>
      <c r="S65" s="18" t="str">
        <f>VLOOKUP(A65,'BASE REGISTRO MAYO'!$A$1:$U$884,19,FALSE)</f>
        <v xml:space="preserve">Se acompaña certificado de antecedentes financieros, correspondientes al año 2019,  aprobados por el Subdepartamento de Supervisión Financiera Nacional.  </v>
      </c>
      <c r="T65" s="148">
        <f>VLOOKUP(A65,'BASE REGISTRO MAYO'!$A$1:$U$884,20,FALSE)</f>
        <v>37970</v>
      </c>
      <c r="U65" s="125">
        <v>1800</v>
      </c>
      <c r="V65" s="126">
        <v>28499789</v>
      </c>
      <c r="W65" s="126">
        <v>123705855</v>
      </c>
      <c r="X65" s="149">
        <v>44347</v>
      </c>
      <c r="Y65" s="133" t="s">
        <v>7732</v>
      </c>
      <c r="Z65" s="133" t="s">
        <v>7733</v>
      </c>
      <c r="AA65" s="125" t="s">
        <v>7782</v>
      </c>
    </row>
    <row r="66" spans="1:27" s="90" customFormat="1" ht="15.75" customHeight="1" x14ac:dyDescent="0.2">
      <c r="A66" s="125">
        <v>1800</v>
      </c>
      <c r="B66" s="18" t="str">
        <f>VLOOKUP(A66,'BASE REGISTRO MAYO'!$A$1:$U$884,2,FALSE)</f>
        <v>Fundación Ciudad del Niño</v>
      </c>
      <c r="C66" s="18">
        <f>VLOOKUP(A66,'BASE REGISTRO MAYO'!$A$1:$U$884,3,FALSE)</f>
        <v>700376001</v>
      </c>
      <c r="D66" s="18" t="str">
        <f>VLOOKUP(A66,'BASE REGISTRO MAYO'!$A$1:$U$884,4,FALSE)</f>
        <v>Fundación de Derecho Privado</v>
      </c>
      <c r="E66" s="18" t="str">
        <f>VLOOKUP(A66,'BASE REGISTRO MAYO'!$A$1:$U$884,5,FALSE)</f>
        <v>Otorgada por Decreto Supremo N° 629, de fecha 14 de febrero de 1938, del Ministerio de Justicia.</v>
      </c>
      <c r="F66" s="18" t="str">
        <f>VLOOKUP(A66,'BASE REGISTRO MAYO'!$A$1:$U$884,6,FALSE)</f>
        <v xml:space="preserve">Certificado de Vigencia de persona jurídica sin fines de lucro Folio N° 500345686181, emitido con fecha 14 de septiembre de 2020, del Servicio de Registro Civil e Identificación. </v>
      </c>
      <c r="G66" s="18" t="str">
        <f>VLOOKUP(A66,'BASE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8" t="str">
        <f>VLOOKUP(A66,'BASE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6" s="18" t="str">
        <f>VLOOKUP(A66,'BASE REGISTRO MAYO'!$A$1:$U$884,9,FALSE)</f>
        <v>: 3 años.</v>
      </c>
      <c r="J66" s="18" t="str">
        <f>VLOOKUP(A66,'BASE REGISTRO MAYO'!$A$1:$U$884,10,FALSE)</f>
        <v>07-01-2021 hasta el 07-01-2024.</v>
      </c>
      <c r="K66" s="18" t="str">
        <f>VLOOKUP(A66,'BASE REGISTRO MAYO'!$A$1:$U$884,11,FALSE)</f>
        <v xml:space="preserve">José Pedro Silva Prado, 
Edmundo Crespo Pisano,
</v>
      </c>
      <c r="L66" s="18" t="str">
        <f>VLOOKUP(A66,'BASE REGISTRO MAYO'!$A$1:$U$884,12,FALSE)</f>
        <v xml:space="preserve">Paseo Pdte. Errázuriz Echaurren N° 2631, 5° piso, comuna de Providencia, Santiago, Región Metropolitana.
</v>
      </c>
      <c r="M66" s="18" t="str">
        <f>VLOOKUP(A66,'BASE REGISTRO MAYO'!$A$1:$U$884,13,FALSE)</f>
        <v>XIII</v>
      </c>
      <c r="N66" s="18" t="str">
        <f>VLOOKUP(A66,'BASE REGISTRO MAYO'!$A$1:$U$884,14,FALSE)</f>
        <v>Providencia</v>
      </c>
      <c r="O66" s="18" t="str">
        <f>VLOOKUP(A66,'BASE REGISTRO MAYO'!$A$1:$U$884,15,FALSE)</f>
        <v>228737900 - 228737980</v>
      </c>
      <c r="P66" s="18" t="str">
        <f>VLOOKUP(A66,'BASE REGISTRO MAYO'!$A$1:$U$884,16,FALSE)</f>
        <v>http://www.ciudaddelnino.cl</v>
      </c>
      <c r="Q66" s="18">
        <f>VLOOKUP(A66,'BASE REGISTRO MAYO'!$A$1:$U$884,17,FALSE)</f>
        <v>0</v>
      </c>
      <c r="R66" s="18" t="str">
        <f>VLOOKUP(A66,'BASE REGISTRO MAYO'!$A$1:$U$884,18,FALSE)</f>
        <v>93401: Instituciones de Asistencia Social</v>
      </c>
      <c r="S66" s="18" t="str">
        <f>VLOOKUP(A66,'BASE REGISTRO MAYO'!$A$1:$U$884,19,FALSE)</f>
        <v xml:space="preserve">Se acompaña certificado de antecedentes financieros, correspondientes al año 2019,  aprobados por el Subdepartamento de Supervisión Financiera Nacional.  </v>
      </c>
      <c r="T66" s="148">
        <f>VLOOKUP(A66,'BASE REGISTRO MAYO'!$A$1:$U$884,20,FALSE)</f>
        <v>37970</v>
      </c>
      <c r="U66" s="125">
        <v>1800</v>
      </c>
      <c r="V66" s="126">
        <v>35547156</v>
      </c>
      <c r="W66" s="126">
        <v>142705824</v>
      </c>
      <c r="X66" s="149">
        <v>44347</v>
      </c>
      <c r="Y66" s="133" t="s">
        <v>7732</v>
      </c>
      <c r="Z66" s="133" t="s">
        <v>7733</v>
      </c>
      <c r="AA66" s="125" t="s">
        <v>7783</v>
      </c>
    </row>
    <row r="67" spans="1:27" s="90" customFormat="1" ht="15.75" customHeight="1" x14ac:dyDescent="0.2">
      <c r="A67" s="125">
        <v>1800</v>
      </c>
      <c r="B67" s="18" t="str">
        <f>VLOOKUP(A67,'BASE REGISTRO MAYO'!$A$1:$U$884,2,FALSE)</f>
        <v>Fundación Ciudad del Niño</v>
      </c>
      <c r="C67" s="18">
        <f>VLOOKUP(A67,'BASE REGISTRO MAYO'!$A$1:$U$884,3,FALSE)</f>
        <v>700376001</v>
      </c>
      <c r="D67" s="18" t="str">
        <f>VLOOKUP(A67,'BASE REGISTRO MAYO'!$A$1:$U$884,4,FALSE)</f>
        <v>Fundación de Derecho Privado</v>
      </c>
      <c r="E67" s="18" t="str">
        <f>VLOOKUP(A67,'BASE REGISTRO MAYO'!$A$1:$U$884,5,FALSE)</f>
        <v>Otorgada por Decreto Supremo N° 629, de fecha 14 de febrero de 1938, del Ministerio de Justicia.</v>
      </c>
      <c r="F67" s="18" t="str">
        <f>VLOOKUP(A67,'BASE REGISTRO MAYO'!$A$1:$U$884,6,FALSE)</f>
        <v xml:space="preserve">Certificado de Vigencia de persona jurídica sin fines de lucro Folio N° 500345686181, emitido con fecha 14 de septiembre de 2020, del Servicio de Registro Civil e Identificación. </v>
      </c>
      <c r="G67" s="18" t="str">
        <f>VLOOKUP(A67,'BASE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8" t="str">
        <f>VLOOKUP(A67,'BASE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7" s="18" t="str">
        <f>VLOOKUP(A67,'BASE REGISTRO MAYO'!$A$1:$U$884,9,FALSE)</f>
        <v>: 3 años.</v>
      </c>
      <c r="J67" s="18" t="str">
        <f>VLOOKUP(A67,'BASE REGISTRO MAYO'!$A$1:$U$884,10,FALSE)</f>
        <v>07-01-2021 hasta el 07-01-2024.</v>
      </c>
      <c r="K67" s="18" t="str">
        <f>VLOOKUP(A67,'BASE REGISTRO MAYO'!$A$1:$U$884,11,FALSE)</f>
        <v xml:space="preserve">José Pedro Silva Prado, 
Edmundo Crespo Pisano,
</v>
      </c>
      <c r="L67" s="18" t="str">
        <f>VLOOKUP(A67,'BASE REGISTRO MAYO'!$A$1:$U$884,12,FALSE)</f>
        <v xml:space="preserve">Paseo Pdte. Errázuriz Echaurren N° 2631, 5° piso, comuna de Providencia, Santiago, Región Metropolitana.
</v>
      </c>
      <c r="M67" s="18" t="str">
        <f>VLOOKUP(A67,'BASE REGISTRO MAYO'!$A$1:$U$884,13,FALSE)</f>
        <v>XIII</v>
      </c>
      <c r="N67" s="18" t="str">
        <f>VLOOKUP(A67,'BASE REGISTRO MAYO'!$A$1:$U$884,14,FALSE)</f>
        <v>Providencia</v>
      </c>
      <c r="O67" s="18" t="str">
        <f>VLOOKUP(A67,'BASE REGISTRO MAYO'!$A$1:$U$884,15,FALSE)</f>
        <v>228737900 - 228737980</v>
      </c>
      <c r="P67" s="18" t="str">
        <f>VLOOKUP(A67,'BASE REGISTRO MAYO'!$A$1:$U$884,16,FALSE)</f>
        <v>http://www.ciudaddelnino.cl</v>
      </c>
      <c r="Q67" s="18">
        <f>VLOOKUP(A67,'BASE REGISTRO MAYO'!$A$1:$U$884,17,FALSE)</f>
        <v>0</v>
      </c>
      <c r="R67" s="18" t="str">
        <f>VLOOKUP(A67,'BASE REGISTRO MAYO'!$A$1:$U$884,18,FALSE)</f>
        <v>93401: Instituciones de Asistencia Social</v>
      </c>
      <c r="S67" s="18" t="str">
        <f>VLOOKUP(A67,'BASE REGISTRO MAYO'!$A$1:$U$884,19,FALSE)</f>
        <v xml:space="preserve">Se acompaña certificado de antecedentes financieros, correspondientes al año 2019,  aprobados por el Subdepartamento de Supervisión Financiera Nacional.  </v>
      </c>
      <c r="T67" s="148">
        <f>VLOOKUP(A67,'BASE REGISTRO MAYO'!$A$1:$U$884,20,FALSE)</f>
        <v>37970</v>
      </c>
      <c r="U67" s="125">
        <v>1800</v>
      </c>
      <c r="V67" s="126">
        <v>33990384</v>
      </c>
      <c r="W67" s="126">
        <v>115278708</v>
      </c>
      <c r="X67" s="149">
        <v>44347</v>
      </c>
      <c r="Y67" s="133" t="s">
        <v>7732</v>
      </c>
      <c r="Z67" s="133" t="s">
        <v>7733</v>
      </c>
      <c r="AA67" s="125" t="s">
        <v>7784</v>
      </c>
    </row>
    <row r="68" spans="1:27" s="90" customFormat="1" ht="15.75" customHeight="1" x14ac:dyDescent="0.2">
      <c r="A68" s="125">
        <v>1800</v>
      </c>
      <c r="B68" s="18" t="str">
        <f>VLOOKUP(A68,'BASE REGISTRO MAYO'!$A$1:$U$884,2,FALSE)</f>
        <v>Fundación Ciudad del Niño</v>
      </c>
      <c r="C68" s="18">
        <f>VLOOKUP(A68,'BASE REGISTRO MAYO'!$A$1:$U$884,3,FALSE)</f>
        <v>700376001</v>
      </c>
      <c r="D68" s="18" t="str">
        <f>VLOOKUP(A68,'BASE REGISTRO MAYO'!$A$1:$U$884,4,FALSE)</f>
        <v>Fundación de Derecho Privado</v>
      </c>
      <c r="E68" s="18" t="str">
        <f>VLOOKUP(A68,'BASE REGISTRO MAYO'!$A$1:$U$884,5,FALSE)</f>
        <v>Otorgada por Decreto Supremo N° 629, de fecha 14 de febrero de 1938, del Ministerio de Justicia.</v>
      </c>
      <c r="F68" s="18" t="str">
        <f>VLOOKUP(A68,'BASE REGISTRO MAYO'!$A$1:$U$884,6,FALSE)</f>
        <v xml:space="preserve">Certificado de Vigencia de persona jurídica sin fines de lucro Folio N° 500345686181, emitido con fecha 14 de septiembre de 2020, del Servicio de Registro Civil e Identificación. </v>
      </c>
      <c r="G68" s="18" t="str">
        <f>VLOOKUP(A68,'BASE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8" t="str">
        <f>VLOOKUP(A68,'BASE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8" s="18" t="str">
        <f>VLOOKUP(A68,'BASE REGISTRO MAYO'!$A$1:$U$884,9,FALSE)</f>
        <v>: 3 años.</v>
      </c>
      <c r="J68" s="18" t="str">
        <f>VLOOKUP(A68,'BASE REGISTRO MAYO'!$A$1:$U$884,10,FALSE)</f>
        <v>07-01-2021 hasta el 07-01-2024.</v>
      </c>
      <c r="K68" s="18" t="str">
        <f>VLOOKUP(A68,'BASE REGISTRO MAYO'!$A$1:$U$884,11,FALSE)</f>
        <v xml:space="preserve">José Pedro Silva Prado, 
Edmundo Crespo Pisano,
</v>
      </c>
      <c r="L68" s="18" t="str">
        <f>VLOOKUP(A68,'BASE REGISTRO MAYO'!$A$1:$U$884,12,FALSE)</f>
        <v xml:space="preserve">Paseo Pdte. Errázuriz Echaurren N° 2631, 5° piso, comuna de Providencia, Santiago, Región Metropolitana.
</v>
      </c>
      <c r="M68" s="18" t="str">
        <f>VLOOKUP(A68,'BASE REGISTRO MAYO'!$A$1:$U$884,13,FALSE)</f>
        <v>XIII</v>
      </c>
      <c r="N68" s="18" t="str">
        <f>VLOOKUP(A68,'BASE REGISTRO MAYO'!$A$1:$U$884,14,FALSE)</f>
        <v>Providencia</v>
      </c>
      <c r="O68" s="18" t="str">
        <f>VLOOKUP(A68,'BASE REGISTRO MAYO'!$A$1:$U$884,15,FALSE)</f>
        <v>228737900 - 228737980</v>
      </c>
      <c r="P68" s="18" t="str">
        <f>VLOOKUP(A68,'BASE REGISTRO MAYO'!$A$1:$U$884,16,FALSE)</f>
        <v>http://www.ciudaddelnino.cl</v>
      </c>
      <c r="Q68" s="18">
        <f>VLOOKUP(A68,'BASE REGISTRO MAYO'!$A$1:$U$884,17,FALSE)</f>
        <v>0</v>
      </c>
      <c r="R68" s="18" t="str">
        <f>VLOOKUP(A68,'BASE REGISTRO MAYO'!$A$1:$U$884,18,FALSE)</f>
        <v>93401: Instituciones de Asistencia Social</v>
      </c>
      <c r="S68" s="18" t="str">
        <f>VLOOKUP(A68,'BASE REGISTRO MAYO'!$A$1:$U$884,19,FALSE)</f>
        <v xml:space="preserve">Se acompaña certificado de antecedentes financieros, correspondientes al año 2019,  aprobados por el Subdepartamento de Supervisión Financiera Nacional.  </v>
      </c>
      <c r="T68" s="148">
        <f>VLOOKUP(A68,'BASE REGISTRO MAYO'!$A$1:$U$884,20,FALSE)</f>
        <v>37970</v>
      </c>
      <c r="U68" s="125">
        <v>1800</v>
      </c>
      <c r="V68" s="126">
        <v>6633090</v>
      </c>
      <c r="W68" s="126">
        <v>58017426</v>
      </c>
      <c r="X68" s="149">
        <v>44347</v>
      </c>
      <c r="Y68" s="133" t="s">
        <v>7732</v>
      </c>
      <c r="Z68" s="133" t="s">
        <v>7733</v>
      </c>
      <c r="AA68" s="125" t="s">
        <v>7785</v>
      </c>
    </row>
    <row r="69" spans="1:27" s="90" customFormat="1" ht="15.75" customHeight="1" x14ac:dyDescent="0.2">
      <c r="A69" s="125">
        <v>1800</v>
      </c>
      <c r="B69" s="18" t="str">
        <f>VLOOKUP(A69,'BASE REGISTRO MAYO'!$A$1:$U$884,2,FALSE)</f>
        <v>Fundación Ciudad del Niño</v>
      </c>
      <c r="C69" s="18">
        <f>VLOOKUP(A69,'BASE REGISTRO MAYO'!$A$1:$U$884,3,FALSE)</f>
        <v>700376001</v>
      </c>
      <c r="D69" s="18" t="str">
        <f>VLOOKUP(A69,'BASE REGISTRO MAYO'!$A$1:$U$884,4,FALSE)</f>
        <v>Fundación de Derecho Privado</v>
      </c>
      <c r="E69" s="18" t="str">
        <f>VLOOKUP(A69,'BASE REGISTRO MAYO'!$A$1:$U$884,5,FALSE)</f>
        <v>Otorgada por Decreto Supremo N° 629, de fecha 14 de febrero de 1938, del Ministerio de Justicia.</v>
      </c>
      <c r="F69" s="18" t="str">
        <f>VLOOKUP(A69,'BASE REGISTRO MAYO'!$A$1:$U$884,6,FALSE)</f>
        <v xml:space="preserve">Certificado de Vigencia de persona jurídica sin fines de lucro Folio N° 500345686181, emitido con fecha 14 de septiembre de 2020, del Servicio de Registro Civil e Identificación. </v>
      </c>
      <c r="G69" s="18" t="str">
        <f>VLOOKUP(A69,'BASE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8" t="str">
        <f>VLOOKUP(A69,'BASE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9" s="18" t="str">
        <f>VLOOKUP(A69,'BASE REGISTRO MAYO'!$A$1:$U$884,9,FALSE)</f>
        <v>: 3 años.</v>
      </c>
      <c r="J69" s="18" t="str">
        <f>VLOOKUP(A69,'BASE REGISTRO MAYO'!$A$1:$U$884,10,FALSE)</f>
        <v>07-01-2021 hasta el 07-01-2024.</v>
      </c>
      <c r="K69" s="18" t="str">
        <f>VLOOKUP(A69,'BASE REGISTRO MAYO'!$A$1:$U$884,11,FALSE)</f>
        <v xml:space="preserve">José Pedro Silva Prado, 
Edmundo Crespo Pisano,
</v>
      </c>
      <c r="L69" s="18" t="str">
        <f>VLOOKUP(A69,'BASE REGISTRO MAYO'!$A$1:$U$884,12,FALSE)</f>
        <v xml:space="preserve">Paseo Pdte. Errázuriz Echaurren N° 2631, 5° piso, comuna de Providencia, Santiago, Región Metropolitana.
</v>
      </c>
      <c r="M69" s="18" t="str">
        <f>VLOOKUP(A69,'BASE REGISTRO MAYO'!$A$1:$U$884,13,FALSE)</f>
        <v>XIII</v>
      </c>
      <c r="N69" s="18" t="str">
        <f>VLOOKUP(A69,'BASE REGISTRO MAYO'!$A$1:$U$884,14,FALSE)</f>
        <v>Providencia</v>
      </c>
      <c r="O69" s="18" t="str">
        <f>VLOOKUP(A69,'BASE REGISTRO MAYO'!$A$1:$U$884,15,FALSE)</f>
        <v>228737900 - 228737980</v>
      </c>
      <c r="P69" s="18" t="str">
        <f>VLOOKUP(A69,'BASE REGISTRO MAYO'!$A$1:$U$884,16,FALSE)</f>
        <v>http://www.ciudaddelnino.cl</v>
      </c>
      <c r="Q69" s="18">
        <f>VLOOKUP(A69,'BASE REGISTRO MAYO'!$A$1:$U$884,17,FALSE)</f>
        <v>0</v>
      </c>
      <c r="R69" s="18" t="str">
        <f>VLOOKUP(A69,'BASE REGISTRO MAYO'!$A$1:$U$884,18,FALSE)</f>
        <v>93401: Instituciones de Asistencia Social</v>
      </c>
      <c r="S69" s="18" t="str">
        <f>VLOOKUP(A69,'BASE REGISTRO MAYO'!$A$1:$U$884,19,FALSE)</f>
        <v xml:space="preserve">Se acompaña certificado de antecedentes financieros, correspondientes al año 2019,  aprobados por el Subdepartamento de Supervisión Financiera Nacional.  </v>
      </c>
      <c r="T69" s="148">
        <f>VLOOKUP(A69,'BASE REGISTRO MAYO'!$A$1:$U$884,20,FALSE)</f>
        <v>37970</v>
      </c>
      <c r="U69" s="125">
        <v>1800</v>
      </c>
      <c r="V69" s="126">
        <v>40685169</v>
      </c>
      <c r="W69" s="126">
        <v>135358966</v>
      </c>
      <c r="X69" s="149">
        <v>44347</v>
      </c>
      <c r="Y69" s="133" t="s">
        <v>7732</v>
      </c>
      <c r="Z69" s="133" t="s">
        <v>7733</v>
      </c>
      <c r="AA69" s="125" t="s">
        <v>7786</v>
      </c>
    </row>
    <row r="70" spans="1:27" s="90" customFormat="1" ht="15.75" customHeight="1" x14ac:dyDescent="0.2">
      <c r="A70" s="125">
        <v>1800</v>
      </c>
      <c r="B70" s="18" t="str">
        <f>VLOOKUP(A70,'BASE REGISTRO MAYO'!$A$1:$U$884,2,FALSE)</f>
        <v>Fundación Ciudad del Niño</v>
      </c>
      <c r="C70" s="18">
        <f>VLOOKUP(A70,'BASE REGISTRO MAYO'!$A$1:$U$884,3,FALSE)</f>
        <v>700376001</v>
      </c>
      <c r="D70" s="18" t="str">
        <f>VLOOKUP(A70,'BASE REGISTRO MAYO'!$A$1:$U$884,4,FALSE)</f>
        <v>Fundación de Derecho Privado</v>
      </c>
      <c r="E70" s="18" t="str">
        <f>VLOOKUP(A70,'BASE REGISTRO MAYO'!$A$1:$U$884,5,FALSE)</f>
        <v>Otorgada por Decreto Supremo N° 629, de fecha 14 de febrero de 1938, del Ministerio de Justicia.</v>
      </c>
      <c r="F70" s="18" t="str">
        <f>VLOOKUP(A70,'BASE REGISTRO MAYO'!$A$1:$U$884,6,FALSE)</f>
        <v xml:space="preserve">Certificado de Vigencia de persona jurídica sin fines de lucro Folio N° 500345686181, emitido con fecha 14 de septiembre de 2020, del Servicio de Registro Civil e Identificación. </v>
      </c>
      <c r="G70" s="18" t="str">
        <f>VLOOKUP(A70,'BASE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8" t="str">
        <f>VLOOKUP(A70,'BASE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0" s="18" t="str">
        <f>VLOOKUP(A70,'BASE REGISTRO MAYO'!$A$1:$U$884,9,FALSE)</f>
        <v>: 3 años.</v>
      </c>
      <c r="J70" s="18" t="str">
        <f>VLOOKUP(A70,'BASE REGISTRO MAYO'!$A$1:$U$884,10,FALSE)</f>
        <v>07-01-2021 hasta el 07-01-2024.</v>
      </c>
      <c r="K70" s="18" t="str">
        <f>VLOOKUP(A70,'BASE REGISTRO MAYO'!$A$1:$U$884,11,FALSE)</f>
        <v xml:space="preserve">José Pedro Silva Prado, 
Edmundo Crespo Pisano,
</v>
      </c>
      <c r="L70" s="18" t="str">
        <f>VLOOKUP(A70,'BASE REGISTRO MAYO'!$A$1:$U$884,12,FALSE)</f>
        <v xml:space="preserve">Paseo Pdte. Errázuriz Echaurren N° 2631, 5° piso, comuna de Providencia, Santiago, Región Metropolitana.
</v>
      </c>
      <c r="M70" s="18" t="str">
        <f>VLOOKUP(A70,'BASE REGISTRO MAYO'!$A$1:$U$884,13,FALSE)</f>
        <v>XIII</v>
      </c>
      <c r="N70" s="18" t="str">
        <f>VLOOKUP(A70,'BASE REGISTRO MAYO'!$A$1:$U$884,14,FALSE)</f>
        <v>Providencia</v>
      </c>
      <c r="O70" s="18" t="str">
        <f>VLOOKUP(A70,'BASE REGISTRO MAYO'!$A$1:$U$884,15,FALSE)</f>
        <v>228737900 - 228737980</v>
      </c>
      <c r="P70" s="18" t="str">
        <f>VLOOKUP(A70,'BASE REGISTRO MAYO'!$A$1:$U$884,16,FALSE)</f>
        <v>http://www.ciudaddelnino.cl</v>
      </c>
      <c r="Q70" s="18">
        <f>VLOOKUP(A70,'BASE REGISTRO MAYO'!$A$1:$U$884,17,FALSE)</f>
        <v>0</v>
      </c>
      <c r="R70" s="18" t="str">
        <f>VLOOKUP(A70,'BASE REGISTRO MAYO'!$A$1:$U$884,18,FALSE)</f>
        <v>93401: Instituciones de Asistencia Social</v>
      </c>
      <c r="S70" s="18" t="str">
        <f>VLOOKUP(A70,'BASE REGISTRO MAYO'!$A$1:$U$884,19,FALSE)</f>
        <v xml:space="preserve">Se acompaña certificado de antecedentes financieros, correspondientes al año 2019,  aprobados por el Subdepartamento de Supervisión Financiera Nacional.  </v>
      </c>
      <c r="T70" s="148">
        <f>VLOOKUP(A70,'BASE REGISTRO MAYO'!$A$1:$U$884,20,FALSE)</f>
        <v>37970</v>
      </c>
      <c r="U70" s="125">
        <v>1800</v>
      </c>
      <c r="V70" s="126">
        <v>9697500</v>
      </c>
      <c r="W70" s="126">
        <v>37413581</v>
      </c>
      <c r="X70" s="149">
        <v>44347</v>
      </c>
      <c r="Y70" s="133" t="s">
        <v>7732</v>
      </c>
      <c r="Z70" s="133" t="s">
        <v>7733</v>
      </c>
      <c r="AA70" s="125" t="s">
        <v>7787</v>
      </c>
    </row>
    <row r="71" spans="1:27" s="90" customFormat="1" ht="15.75" customHeight="1" x14ac:dyDescent="0.2">
      <c r="A71" s="125">
        <v>1800</v>
      </c>
      <c r="B71" s="18" t="str">
        <f>VLOOKUP(A71,'BASE REGISTRO MAYO'!$A$1:$U$884,2,FALSE)</f>
        <v>Fundación Ciudad del Niño</v>
      </c>
      <c r="C71" s="18">
        <f>VLOOKUP(A71,'BASE REGISTRO MAYO'!$A$1:$U$884,3,FALSE)</f>
        <v>700376001</v>
      </c>
      <c r="D71" s="18" t="str">
        <f>VLOOKUP(A71,'BASE REGISTRO MAYO'!$A$1:$U$884,4,FALSE)</f>
        <v>Fundación de Derecho Privado</v>
      </c>
      <c r="E71" s="18" t="str">
        <f>VLOOKUP(A71,'BASE REGISTRO MAYO'!$A$1:$U$884,5,FALSE)</f>
        <v>Otorgada por Decreto Supremo N° 629, de fecha 14 de febrero de 1938, del Ministerio de Justicia.</v>
      </c>
      <c r="F71" s="18" t="str">
        <f>VLOOKUP(A71,'BASE REGISTRO MAYO'!$A$1:$U$884,6,FALSE)</f>
        <v xml:space="preserve">Certificado de Vigencia de persona jurídica sin fines de lucro Folio N° 500345686181, emitido con fecha 14 de septiembre de 2020, del Servicio de Registro Civil e Identificación. </v>
      </c>
      <c r="G71" s="18" t="str">
        <f>VLOOKUP(A71,'BASE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8" t="str">
        <f>VLOOKUP(A71,'BASE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1" s="18" t="str">
        <f>VLOOKUP(A71,'BASE REGISTRO MAYO'!$A$1:$U$884,9,FALSE)</f>
        <v>: 3 años.</v>
      </c>
      <c r="J71" s="18" t="str">
        <f>VLOOKUP(A71,'BASE REGISTRO MAYO'!$A$1:$U$884,10,FALSE)</f>
        <v>07-01-2021 hasta el 07-01-2024.</v>
      </c>
      <c r="K71" s="18" t="str">
        <f>VLOOKUP(A71,'BASE REGISTRO MAYO'!$A$1:$U$884,11,FALSE)</f>
        <v xml:space="preserve">José Pedro Silva Prado, 
Edmundo Crespo Pisano,
</v>
      </c>
      <c r="L71" s="18" t="str">
        <f>VLOOKUP(A71,'BASE REGISTRO MAYO'!$A$1:$U$884,12,FALSE)</f>
        <v xml:space="preserve">Paseo Pdte. Errázuriz Echaurren N° 2631, 5° piso, comuna de Providencia, Santiago, Región Metropolitana.
</v>
      </c>
      <c r="M71" s="18" t="str">
        <f>VLOOKUP(A71,'BASE REGISTRO MAYO'!$A$1:$U$884,13,FALSE)</f>
        <v>XIII</v>
      </c>
      <c r="N71" s="18" t="str">
        <f>VLOOKUP(A71,'BASE REGISTRO MAYO'!$A$1:$U$884,14,FALSE)</f>
        <v>Providencia</v>
      </c>
      <c r="O71" s="18" t="str">
        <f>VLOOKUP(A71,'BASE REGISTRO MAYO'!$A$1:$U$884,15,FALSE)</f>
        <v>228737900 - 228737980</v>
      </c>
      <c r="P71" s="18" t="str">
        <f>VLOOKUP(A71,'BASE REGISTRO MAYO'!$A$1:$U$884,16,FALSE)</f>
        <v>http://www.ciudaddelnino.cl</v>
      </c>
      <c r="Q71" s="18">
        <f>VLOOKUP(A71,'BASE REGISTRO MAYO'!$A$1:$U$884,17,FALSE)</f>
        <v>0</v>
      </c>
      <c r="R71" s="18" t="str">
        <f>VLOOKUP(A71,'BASE REGISTRO MAYO'!$A$1:$U$884,18,FALSE)</f>
        <v>93401: Instituciones de Asistencia Social</v>
      </c>
      <c r="S71" s="18" t="str">
        <f>VLOOKUP(A71,'BASE REGISTRO MAYO'!$A$1:$U$884,19,FALSE)</f>
        <v xml:space="preserve">Se acompaña certificado de antecedentes financieros, correspondientes al año 2019,  aprobados por el Subdepartamento de Supervisión Financiera Nacional.  </v>
      </c>
      <c r="T71" s="148">
        <f>VLOOKUP(A71,'BASE REGISTRO MAYO'!$A$1:$U$884,20,FALSE)</f>
        <v>37970</v>
      </c>
      <c r="U71" s="125">
        <v>1800</v>
      </c>
      <c r="V71" s="126">
        <v>25588988</v>
      </c>
      <c r="W71" s="126">
        <v>77132520</v>
      </c>
      <c r="X71" s="149">
        <v>44347</v>
      </c>
      <c r="Y71" s="133" t="s">
        <v>7732</v>
      </c>
      <c r="Z71" s="133" t="s">
        <v>7733</v>
      </c>
      <c r="AA71" s="125" t="s">
        <v>7788</v>
      </c>
    </row>
    <row r="72" spans="1:27" s="90" customFormat="1" ht="15.75" customHeight="1" x14ac:dyDescent="0.2">
      <c r="A72" s="125">
        <v>1800</v>
      </c>
      <c r="B72" s="18" t="str">
        <f>VLOOKUP(A72,'BASE REGISTRO MAYO'!$A$1:$U$884,2,FALSE)</f>
        <v>Fundación Ciudad del Niño</v>
      </c>
      <c r="C72" s="18">
        <f>VLOOKUP(A72,'BASE REGISTRO MAYO'!$A$1:$U$884,3,FALSE)</f>
        <v>700376001</v>
      </c>
      <c r="D72" s="18" t="str">
        <f>VLOOKUP(A72,'BASE REGISTRO MAYO'!$A$1:$U$884,4,FALSE)</f>
        <v>Fundación de Derecho Privado</v>
      </c>
      <c r="E72" s="18" t="str">
        <f>VLOOKUP(A72,'BASE REGISTRO MAYO'!$A$1:$U$884,5,FALSE)</f>
        <v>Otorgada por Decreto Supremo N° 629, de fecha 14 de febrero de 1938, del Ministerio de Justicia.</v>
      </c>
      <c r="F72" s="18" t="str">
        <f>VLOOKUP(A72,'BASE REGISTRO MAYO'!$A$1:$U$884,6,FALSE)</f>
        <v xml:space="preserve">Certificado de Vigencia de persona jurídica sin fines de lucro Folio N° 500345686181, emitido con fecha 14 de septiembre de 2020, del Servicio de Registro Civil e Identificación. </v>
      </c>
      <c r="G72" s="18" t="str">
        <f>VLOOKUP(A72,'BASE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8" t="str">
        <f>VLOOKUP(A72,'BASE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2" s="18" t="str">
        <f>VLOOKUP(A72,'BASE REGISTRO MAYO'!$A$1:$U$884,9,FALSE)</f>
        <v>: 3 años.</v>
      </c>
      <c r="J72" s="18" t="str">
        <f>VLOOKUP(A72,'BASE REGISTRO MAYO'!$A$1:$U$884,10,FALSE)</f>
        <v>07-01-2021 hasta el 07-01-2024.</v>
      </c>
      <c r="K72" s="18" t="str">
        <f>VLOOKUP(A72,'BASE REGISTRO MAYO'!$A$1:$U$884,11,FALSE)</f>
        <v xml:space="preserve">José Pedro Silva Prado, 
Edmundo Crespo Pisano,
</v>
      </c>
      <c r="L72" s="18" t="str">
        <f>VLOOKUP(A72,'BASE REGISTRO MAYO'!$A$1:$U$884,12,FALSE)</f>
        <v xml:space="preserve">Paseo Pdte. Errázuriz Echaurren N° 2631, 5° piso, comuna de Providencia, Santiago, Región Metropolitana.
</v>
      </c>
      <c r="M72" s="18" t="str">
        <f>VLOOKUP(A72,'BASE REGISTRO MAYO'!$A$1:$U$884,13,FALSE)</f>
        <v>XIII</v>
      </c>
      <c r="N72" s="18" t="str">
        <f>VLOOKUP(A72,'BASE REGISTRO MAYO'!$A$1:$U$884,14,FALSE)</f>
        <v>Providencia</v>
      </c>
      <c r="O72" s="18" t="str">
        <f>VLOOKUP(A72,'BASE REGISTRO MAYO'!$A$1:$U$884,15,FALSE)</f>
        <v>228737900 - 228737980</v>
      </c>
      <c r="P72" s="18" t="str">
        <f>VLOOKUP(A72,'BASE REGISTRO MAYO'!$A$1:$U$884,16,FALSE)</f>
        <v>http://www.ciudaddelnino.cl</v>
      </c>
      <c r="Q72" s="18">
        <f>VLOOKUP(A72,'BASE REGISTRO MAYO'!$A$1:$U$884,17,FALSE)</f>
        <v>0</v>
      </c>
      <c r="R72" s="18" t="str">
        <f>VLOOKUP(A72,'BASE REGISTRO MAYO'!$A$1:$U$884,18,FALSE)</f>
        <v>93401: Instituciones de Asistencia Social</v>
      </c>
      <c r="S72" s="18" t="str">
        <f>VLOOKUP(A72,'BASE REGISTRO MAYO'!$A$1:$U$884,19,FALSE)</f>
        <v xml:space="preserve">Se acompaña certificado de antecedentes financieros, correspondientes al año 2019,  aprobados por el Subdepartamento de Supervisión Financiera Nacional.  </v>
      </c>
      <c r="T72" s="148">
        <f>VLOOKUP(A72,'BASE REGISTRO MAYO'!$A$1:$U$884,20,FALSE)</f>
        <v>37970</v>
      </c>
      <c r="U72" s="125">
        <v>1800</v>
      </c>
      <c r="V72" s="126">
        <v>33990384</v>
      </c>
      <c r="W72" s="126">
        <v>141710052</v>
      </c>
      <c r="X72" s="149">
        <v>44347</v>
      </c>
      <c r="Y72" s="133" t="s">
        <v>7732</v>
      </c>
      <c r="Z72" s="133" t="s">
        <v>7733</v>
      </c>
      <c r="AA72" s="125" t="s">
        <v>7789</v>
      </c>
    </row>
    <row r="73" spans="1:27" s="90" customFormat="1" ht="15.75" customHeight="1" x14ac:dyDescent="0.2">
      <c r="A73" s="125">
        <v>1800</v>
      </c>
      <c r="B73" s="18" t="str">
        <f>VLOOKUP(A73,'BASE REGISTRO MAYO'!$A$1:$U$884,2,FALSE)</f>
        <v>Fundación Ciudad del Niño</v>
      </c>
      <c r="C73" s="18">
        <f>VLOOKUP(A73,'BASE REGISTRO MAYO'!$A$1:$U$884,3,FALSE)</f>
        <v>700376001</v>
      </c>
      <c r="D73" s="18" t="str">
        <f>VLOOKUP(A73,'BASE REGISTRO MAYO'!$A$1:$U$884,4,FALSE)</f>
        <v>Fundación de Derecho Privado</v>
      </c>
      <c r="E73" s="18" t="str">
        <f>VLOOKUP(A73,'BASE REGISTRO MAYO'!$A$1:$U$884,5,FALSE)</f>
        <v>Otorgada por Decreto Supremo N° 629, de fecha 14 de febrero de 1938, del Ministerio de Justicia.</v>
      </c>
      <c r="F73" s="18" t="str">
        <f>VLOOKUP(A73,'BASE REGISTRO MAYO'!$A$1:$U$884,6,FALSE)</f>
        <v xml:space="preserve">Certificado de Vigencia de persona jurídica sin fines de lucro Folio N° 500345686181, emitido con fecha 14 de septiembre de 2020, del Servicio de Registro Civil e Identificación. </v>
      </c>
      <c r="G73" s="18" t="str">
        <f>VLOOKUP(A73,'BASE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8" t="str">
        <f>VLOOKUP(A73,'BASE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3" s="18" t="str">
        <f>VLOOKUP(A73,'BASE REGISTRO MAYO'!$A$1:$U$884,9,FALSE)</f>
        <v>: 3 años.</v>
      </c>
      <c r="J73" s="18" t="str">
        <f>VLOOKUP(A73,'BASE REGISTRO MAYO'!$A$1:$U$884,10,FALSE)</f>
        <v>07-01-2021 hasta el 07-01-2024.</v>
      </c>
      <c r="K73" s="18" t="str">
        <f>VLOOKUP(A73,'BASE REGISTRO MAYO'!$A$1:$U$884,11,FALSE)</f>
        <v xml:space="preserve">José Pedro Silva Prado, 
Edmundo Crespo Pisano,
</v>
      </c>
      <c r="L73" s="18" t="str">
        <f>VLOOKUP(A73,'BASE REGISTRO MAYO'!$A$1:$U$884,12,FALSE)</f>
        <v xml:space="preserve">Paseo Pdte. Errázuriz Echaurren N° 2631, 5° piso, comuna de Providencia, Santiago, Región Metropolitana.
</v>
      </c>
      <c r="M73" s="18" t="str">
        <f>VLOOKUP(A73,'BASE REGISTRO MAYO'!$A$1:$U$884,13,FALSE)</f>
        <v>XIII</v>
      </c>
      <c r="N73" s="18" t="str">
        <f>VLOOKUP(A73,'BASE REGISTRO MAYO'!$A$1:$U$884,14,FALSE)</f>
        <v>Providencia</v>
      </c>
      <c r="O73" s="18" t="str">
        <f>VLOOKUP(A73,'BASE REGISTRO MAYO'!$A$1:$U$884,15,FALSE)</f>
        <v>228737900 - 228737980</v>
      </c>
      <c r="P73" s="18" t="str">
        <f>VLOOKUP(A73,'BASE REGISTRO MAYO'!$A$1:$U$884,16,FALSE)</f>
        <v>http://www.ciudaddelnino.cl</v>
      </c>
      <c r="Q73" s="18">
        <f>VLOOKUP(A73,'BASE REGISTRO MAYO'!$A$1:$U$884,17,FALSE)</f>
        <v>0</v>
      </c>
      <c r="R73" s="18" t="str">
        <f>VLOOKUP(A73,'BASE REGISTRO MAYO'!$A$1:$U$884,18,FALSE)</f>
        <v>93401: Instituciones de Asistencia Social</v>
      </c>
      <c r="S73" s="18" t="str">
        <f>VLOOKUP(A73,'BASE REGISTRO MAYO'!$A$1:$U$884,19,FALSE)</f>
        <v xml:space="preserve">Se acompaña certificado de antecedentes financieros, correspondientes al año 2019,  aprobados por el Subdepartamento de Supervisión Financiera Nacional.  </v>
      </c>
      <c r="T73" s="148">
        <f>VLOOKUP(A73,'BASE REGISTRO MAYO'!$A$1:$U$884,20,FALSE)</f>
        <v>37970</v>
      </c>
      <c r="U73" s="125">
        <v>1800</v>
      </c>
      <c r="V73" s="126">
        <v>67018776</v>
      </c>
      <c r="W73" s="126">
        <v>259256844</v>
      </c>
      <c r="X73" s="149">
        <v>44347</v>
      </c>
      <c r="Y73" s="133" t="s">
        <v>7732</v>
      </c>
      <c r="Z73" s="133" t="s">
        <v>7733</v>
      </c>
      <c r="AA73" s="125" t="s">
        <v>7790</v>
      </c>
    </row>
    <row r="74" spans="1:27" s="90" customFormat="1" ht="15.75" customHeight="1" x14ac:dyDescent="0.2">
      <c r="A74" s="125">
        <v>1800</v>
      </c>
      <c r="B74" s="18" t="str">
        <f>VLOOKUP(A74,'BASE REGISTRO MAYO'!$A$1:$U$884,2,FALSE)</f>
        <v>Fundación Ciudad del Niño</v>
      </c>
      <c r="C74" s="18">
        <f>VLOOKUP(A74,'BASE REGISTRO MAYO'!$A$1:$U$884,3,FALSE)</f>
        <v>700376001</v>
      </c>
      <c r="D74" s="18" t="str">
        <f>VLOOKUP(A74,'BASE REGISTRO MAYO'!$A$1:$U$884,4,FALSE)</f>
        <v>Fundación de Derecho Privado</v>
      </c>
      <c r="E74" s="18" t="str">
        <f>VLOOKUP(A74,'BASE REGISTRO MAYO'!$A$1:$U$884,5,FALSE)</f>
        <v>Otorgada por Decreto Supremo N° 629, de fecha 14 de febrero de 1938, del Ministerio de Justicia.</v>
      </c>
      <c r="F74" s="18" t="str">
        <f>VLOOKUP(A74,'BASE REGISTRO MAYO'!$A$1:$U$884,6,FALSE)</f>
        <v xml:space="preserve">Certificado de Vigencia de persona jurídica sin fines de lucro Folio N° 500345686181, emitido con fecha 14 de septiembre de 2020, del Servicio de Registro Civil e Identificación. </v>
      </c>
      <c r="G74" s="18" t="str">
        <f>VLOOKUP(A74,'BASE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8" t="str">
        <f>VLOOKUP(A74,'BASE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4" s="18" t="str">
        <f>VLOOKUP(A74,'BASE REGISTRO MAYO'!$A$1:$U$884,9,FALSE)</f>
        <v>: 3 años.</v>
      </c>
      <c r="J74" s="18" t="str">
        <f>VLOOKUP(A74,'BASE REGISTRO MAYO'!$A$1:$U$884,10,FALSE)</f>
        <v>07-01-2021 hasta el 07-01-2024.</v>
      </c>
      <c r="K74" s="18" t="str">
        <f>VLOOKUP(A74,'BASE REGISTRO MAYO'!$A$1:$U$884,11,FALSE)</f>
        <v xml:space="preserve">José Pedro Silva Prado, 
Edmundo Crespo Pisano,
</v>
      </c>
      <c r="L74" s="18" t="str">
        <f>VLOOKUP(A74,'BASE REGISTRO MAYO'!$A$1:$U$884,12,FALSE)</f>
        <v xml:space="preserve">Paseo Pdte. Errázuriz Echaurren N° 2631, 5° piso, comuna de Providencia, Santiago, Región Metropolitana.
</v>
      </c>
      <c r="M74" s="18" t="str">
        <f>VLOOKUP(A74,'BASE REGISTRO MAYO'!$A$1:$U$884,13,FALSE)</f>
        <v>XIII</v>
      </c>
      <c r="N74" s="18" t="str">
        <f>VLOOKUP(A74,'BASE REGISTRO MAYO'!$A$1:$U$884,14,FALSE)</f>
        <v>Providencia</v>
      </c>
      <c r="O74" s="18" t="str">
        <f>VLOOKUP(A74,'BASE REGISTRO MAYO'!$A$1:$U$884,15,FALSE)</f>
        <v>228737900 - 228737980</v>
      </c>
      <c r="P74" s="18" t="str">
        <f>VLOOKUP(A74,'BASE REGISTRO MAYO'!$A$1:$U$884,16,FALSE)</f>
        <v>http://www.ciudaddelnino.cl</v>
      </c>
      <c r="Q74" s="18">
        <f>VLOOKUP(A74,'BASE REGISTRO MAYO'!$A$1:$U$884,17,FALSE)</f>
        <v>0</v>
      </c>
      <c r="R74" s="18" t="str">
        <f>VLOOKUP(A74,'BASE REGISTRO MAYO'!$A$1:$U$884,18,FALSE)</f>
        <v>93401: Instituciones de Asistencia Social</v>
      </c>
      <c r="S74" s="18" t="str">
        <f>VLOOKUP(A74,'BASE REGISTRO MAYO'!$A$1:$U$884,19,FALSE)</f>
        <v xml:space="preserve">Se acompaña certificado de antecedentes financieros, correspondientes al año 2019,  aprobados por el Subdepartamento de Supervisión Financiera Nacional.  </v>
      </c>
      <c r="T74" s="148">
        <f>VLOOKUP(A74,'BASE REGISTRO MAYO'!$A$1:$U$884,20,FALSE)</f>
        <v>37970</v>
      </c>
      <c r="U74" s="125">
        <v>1800</v>
      </c>
      <c r="V74" s="126">
        <v>34362354</v>
      </c>
      <c r="W74" s="126">
        <v>151368680</v>
      </c>
      <c r="X74" s="149">
        <v>44347</v>
      </c>
      <c r="Y74" s="133" t="s">
        <v>7732</v>
      </c>
      <c r="Z74" s="133" t="s">
        <v>7733</v>
      </c>
      <c r="AA74" s="125" t="s">
        <v>195</v>
      </c>
    </row>
    <row r="75" spans="1:27" s="90" customFormat="1" ht="15.75" customHeight="1" x14ac:dyDescent="0.2">
      <c r="A75" s="125">
        <v>1800</v>
      </c>
      <c r="B75" s="18" t="str">
        <f>VLOOKUP(A75,'BASE REGISTRO MAYO'!$A$1:$U$884,2,FALSE)</f>
        <v>Fundación Ciudad del Niño</v>
      </c>
      <c r="C75" s="18">
        <f>VLOOKUP(A75,'BASE REGISTRO MAYO'!$A$1:$U$884,3,FALSE)</f>
        <v>700376001</v>
      </c>
      <c r="D75" s="18" t="str">
        <f>VLOOKUP(A75,'BASE REGISTRO MAYO'!$A$1:$U$884,4,FALSE)</f>
        <v>Fundación de Derecho Privado</v>
      </c>
      <c r="E75" s="18" t="str">
        <f>VLOOKUP(A75,'BASE REGISTRO MAYO'!$A$1:$U$884,5,FALSE)</f>
        <v>Otorgada por Decreto Supremo N° 629, de fecha 14 de febrero de 1938, del Ministerio de Justicia.</v>
      </c>
      <c r="F75" s="18" t="str">
        <f>VLOOKUP(A75,'BASE REGISTRO MAYO'!$A$1:$U$884,6,FALSE)</f>
        <v xml:space="preserve">Certificado de Vigencia de persona jurídica sin fines de lucro Folio N° 500345686181, emitido con fecha 14 de septiembre de 2020, del Servicio de Registro Civil e Identificación. </v>
      </c>
      <c r="G75" s="18" t="str">
        <f>VLOOKUP(A75,'BASE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8" t="str">
        <f>VLOOKUP(A75,'BASE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5" s="18" t="str">
        <f>VLOOKUP(A75,'BASE REGISTRO MAYO'!$A$1:$U$884,9,FALSE)</f>
        <v>: 3 años.</v>
      </c>
      <c r="J75" s="18" t="str">
        <f>VLOOKUP(A75,'BASE REGISTRO MAYO'!$A$1:$U$884,10,FALSE)</f>
        <v>07-01-2021 hasta el 07-01-2024.</v>
      </c>
      <c r="K75" s="18" t="str">
        <f>VLOOKUP(A75,'BASE REGISTRO MAYO'!$A$1:$U$884,11,FALSE)</f>
        <v xml:space="preserve">José Pedro Silva Prado, 
Edmundo Crespo Pisano,
</v>
      </c>
      <c r="L75" s="18" t="str">
        <f>VLOOKUP(A75,'BASE REGISTRO MAYO'!$A$1:$U$884,12,FALSE)</f>
        <v xml:space="preserve">Paseo Pdte. Errázuriz Echaurren N° 2631, 5° piso, comuna de Providencia, Santiago, Región Metropolitana.
</v>
      </c>
      <c r="M75" s="18" t="str">
        <f>VLOOKUP(A75,'BASE REGISTRO MAYO'!$A$1:$U$884,13,FALSE)</f>
        <v>XIII</v>
      </c>
      <c r="N75" s="18" t="str">
        <f>VLOOKUP(A75,'BASE REGISTRO MAYO'!$A$1:$U$884,14,FALSE)</f>
        <v>Providencia</v>
      </c>
      <c r="O75" s="18" t="str">
        <f>VLOOKUP(A75,'BASE REGISTRO MAYO'!$A$1:$U$884,15,FALSE)</f>
        <v>228737900 - 228737980</v>
      </c>
      <c r="P75" s="18" t="str">
        <f>VLOOKUP(A75,'BASE REGISTRO MAYO'!$A$1:$U$884,16,FALSE)</f>
        <v>http://www.ciudaddelnino.cl</v>
      </c>
      <c r="Q75" s="18">
        <f>VLOOKUP(A75,'BASE REGISTRO MAYO'!$A$1:$U$884,17,FALSE)</f>
        <v>0</v>
      </c>
      <c r="R75" s="18" t="str">
        <f>VLOOKUP(A75,'BASE REGISTRO MAYO'!$A$1:$U$884,18,FALSE)</f>
        <v>93401: Instituciones de Asistencia Social</v>
      </c>
      <c r="S75" s="18" t="str">
        <f>VLOOKUP(A75,'BASE REGISTRO MAYO'!$A$1:$U$884,19,FALSE)</f>
        <v xml:space="preserve">Se acompaña certificado de antecedentes financieros, correspondientes al año 2019,  aprobados por el Subdepartamento de Supervisión Financiera Nacional.  </v>
      </c>
      <c r="T75" s="148">
        <f>VLOOKUP(A75,'BASE REGISTRO MAYO'!$A$1:$U$884,20,FALSE)</f>
        <v>37970</v>
      </c>
      <c r="U75" s="125">
        <v>1800</v>
      </c>
      <c r="V75" s="126">
        <v>36060148</v>
      </c>
      <c r="W75" s="126">
        <v>178025410</v>
      </c>
      <c r="X75" s="149">
        <v>44347</v>
      </c>
      <c r="Y75" s="133" t="s">
        <v>7732</v>
      </c>
      <c r="Z75" s="133" t="s">
        <v>7733</v>
      </c>
      <c r="AA75" s="125" t="s">
        <v>7791</v>
      </c>
    </row>
    <row r="76" spans="1:27" s="90" customFormat="1" ht="15.75" customHeight="1" x14ac:dyDescent="0.2">
      <c r="A76" s="125">
        <v>1800</v>
      </c>
      <c r="B76" s="18" t="str">
        <f>VLOOKUP(A76,'BASE REGISTRO MAYO'!$A$1:$U$884,2,FALSE)</f>
        <v>Fundación Ciudad del Niño</v>
      </c>
      <c r="C76" s="18">
        <f>VLOOKUP(A76,'BASE REGISTRO MAYO'!$A$1:$U$884,3,FALSE)</f>
        <v>700376001</v>
      </c>
      <c r="D76" s="18" t="str">
        <f>VLOOKUP(A76,'BASE REGISTRO MAYO'!$A$1:$U$884,4,FALSE)</f>
        <v>Fundación de Derecho Privado</v>
      </c>
      <c r="E76" s="18" t="str">
        <f>VLOOKUP(A76,'BASE REGISTRO MAYO'!$A$1:$U$884,5,FALSE)</f>
        <v>Otorgada por Decreto Supremo N° 629, de fecha 14 de febrero de 1938, del Ministerio de Justicia.</v>
      </c>
      <c r="F76" s="18" t="str">
        <f>VLOOKUP(A76,'BASE REGISTRO MAYO'!$A$1:$U$884,6,FALSE)</f>
        <v xml:space="preserve">Certificado de Vigencia de persona jurídica sin fines de lucro Folio N° 500345686181, emitido con fecha 14 de septiembre de 2020, del Servicio de Registro Civil e Identificación. </v>
      </c>
      <c r="G76" s="18" t="str">
        <f>VLOOKUP(A76,'BASE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8" t="str">
        <f>VLOOKUP(A76,'BASE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6" s="18" t="str">
        <f>VLOOKUP(A76,'BASE REGISTRO MAYO'!$A$1:$U$884,9,FALSE)</f>
        <v>: 3 años.</v>
      </c>
      <c r="J76" s="18" t="str">
        <f>VLOOKUP(A76,'BASE REGISTRO MAYO'!$A$1:$U$884,10,FALSE)</f>
        <v>07-01-2021 hasta el 07-01-2024.</v>
      </c>
      <c r="K76" s="18" t="str">
        <f>VLOOKUP(A76,'BASE REGISTRO MAYO'!$A$1:$U$884,11,FALSE)</f>
        <v xml:space="preserve">José Pedro Silva Prado, 
Edmundo Crespo Pisano,
</v>
      </c>
      <c r="L76" s="18" t="str">
        <f>VLOOKUP(A76,'BASE REGISTRO MAYO'!$A$1:$U$884,12,FALSE)</f>
        <v xml:space="preserve">Paseo Pdte. Errázuriz Echaurren N° 2631, 5° piso, comuna de Providencia, Santiago, Región Metropolitana.
</v>
      </c>
      <c r="M76" s="18" t="str">
        <f>VLOOKUP(A76,'BASE REGISTRO MAYO'!$A$1:$U$884,13,FALSE)</f>
        <v>XIII</v>
      </c>
      <c r="N76" s="18" t="str">
        <f>VLOOKUP(A76,'BASE REGISTRO MAYO'!$A$1:$U$884,14,FALSE)</f>
        <v>Providencia</v>
      </c>
      <c r="O76" s="18" t="str">
        <f>VLOOKUP(A76,'BASE REGISTRO MAYO'!$A$1:$U$884,15,FALSE)</f>
        <v>228737900 - 228737980</v>
      </c>
      <c r="P76" s="18" t="str">
        <f>VLOOKUP(A76,'BASE REGISTRO MAYO'!$A$1:$U$884,16,FALSE)</f>
        <v>http://www.ciudaddelnino.cl</v>
      </c>
      <c r="Q76" s="18">
        <f>VLOOKUP(A76,'BASE REGISTRO MAYO'!$A$1:$U$884,17,FALSE)</f>
        <v>0</v>
      </c>
      <c r="R76" s="18" t="str">
        <f>VLOOKUP(A76,'BASE REGISTRO MAYO'!$A$1:$U$884,18,FALSE)</f>
        <v>93401: Instituciones de Asistencia Social</v>
      </c>
      <c r="S76" s="18" t="str">
        <f>VLOOKUP(A76,'BASE REGISTRO MAYO'!$A$1:$U$884,19,FALSE)</f>
        <v xml:space="preserve">Se acompaña certificado de antecedentes financieros, correspondientes al año 2019,  aprobados por el Subdepartamento de Supervisión Financiera Nacional.  </v>
      </c>
      <c r="T76" s="148">
        <f>VLOOKUP(A76,'BASE REGISTRO MAYO'!$A$1:$U$884,20,FALSE)</f>
        <v>37970</v>
      </c>
      <c r="U76" s="125">
        <v>1800</v>
      </c>
      <c r="V76" s="126">
        <v>24049800</v>
      </c>
      <c r="W76" s="126">
        <v>96199200</v>
      </c>
      <c r="X76" s="149">
        <v>44347</v>
      </c>
      <c r="Y76" s="133" t="s">
        <v>7732</v>
      </c>
      <c r="Z76" s="133" t="s">
        <v>7733</v>
      </c>
      <c r="AA76" s="125" t="s">
        <v>7741</v>
      </c>
    </row>
    <row r="77" spans="1:27" s="90" customFormat="1" ht="15.75" customHeight="1" x14ac:dyDescent="0.2">
      <c r="A77" s="125">
        <v>1800</v>
      </c>
      <c r="B77" s="18" t="str">
        <f>VLOOKUP(A77,'BASE REGISTRO MAYO'!$A$1:$U$884,2,FALSE)</f>
        <v>Fundación Ciudad del Niño</v>
      </c>
      <c r="C77" s="18">
        <f>VLOOKUP(A77,'BASE REGISTRO MAYO'!$A$1:$U$884,3,FALSE)</f>
        <v>700376001</v>
      </c>
      <c r="D77" s="18" t="str">
        <f>VLOOKUP(A77,'BASE REGISTRO MAYO'!$A$1:$U$884,4,FALSE)</f>
        <v>Fundación de Derecho Privado</v>
      </c>
      <c r="E77" s="18" t="str">
        <f>VLOOKUP(A77,'BASE REGISTRO MAYO'!$A$1:$U$884,5,FALSE)</f>
        <v>Otorgada por Decreto Supremo N° 629, de fecha 14 de febrero de 1938, del Ministerio de Justicia.</v>
      </c>
      <c r="F77" s="18" t="str">
        <f>VLOOKUP(A77,'BASE REGISTRO MAYO'!$A$1:$U$884,6,FALSE)</f>
        <v xml:space="preserve">Certificado de Vigencia de persona jurídica sin fines de lucro Folio N° 500345686181, emitido con fecha 14 de septiembre de 2020, del Servicio de Registro Civil e Identificación. </v>
      </c>
      <c r="G77" s="18" t="str">
        <f>VLOOKUP(A77,'BASE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8" t="str">
        <f>VLOOKUP(A77,'BASE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7" s="18" t="str">
        <f>VLOOKUP(A77,'BASE REGISTRO MAYO'!$A$1:$U$884,9,FALSE)</f>
        <v>: 3 años.</v>
      </c>
      <c r="J77" s="18" t="str">
        <f>VLOOKUP(A77,'BASE REGISTRO MAYO'!$A$1:$U$884,10,FALSE)</f>
        <v>07-01-2021 hasta el 07-01-2024.</v>
      </c>
      <c r="K77" s="18" t="str">
        <f>VLOOKUP(A77,'BASE REGISTRO MAYO'!$A$1:$U$884,11,FALSE)</f>
        <v xml:space="preserve">José Pedro Silva Prado, 
Edmundo Crespo Pisano,
</v>
      </c>
      <c r="L77" s="18" t="str">
        <f>VLOOKUP(A77,'BASE REGISTRO MAYO'!$A$1:$U$884,12,FALSE)</f>
        <v xml:space="preserve">Paseo Pdte. Errázuriz Echaurren N° 2631, 5° piso, comuna de Providencia, Santiago, Región Metropolitana.
</v>
      </c>
      <c r="M77" s="18" t="str">
        <f>VLOOKUP(A77,'BASE REGISTRO MAYO'!$A$1:$U$884,13,FALSE)</f>
        <v>XIII</v>
      </c>
      <c r="N77" s="18" t="str">
        <f>VLOOKUP(A77,'BASE REGISTRO MAYO'!$A$1:$U$884,14,FALSE)</f>
        <v>Providencia</v>
      </c>
      <c r="O77" s="18" t="str">
        <f>VLOOKUP(A77,'BASE REGISTRO MAYO'!$A$1:$U$884,15,FALSE)</f>
        <v>228737900 - 228737980</v>
      </c>
      <c r="P77" s="18" t="str">
        <f>VLOOKUP(A77,'BASE REGISTRO MAYO'!$A$1:$U$884,16,FALSE)</f>
        <v>http://www.ciudaddelnino.cl</v>
      </c>
      <c r="Q77" s="18">
        <f>VLOOKUP(A77,'BASE REGISTRO MAYO'!$A$1:$U$884,17,FALSE)</f>
        <v>0</v>
      </c>
      <c r="R77" s="18" t="str">
        <f>VLOOKUP(A77,'BASE REGISTRO MAYO'!$A$1:$U$884,18,FALSE)</f>
        <v>93401: Instituciones de Asistencia Social</v>
      </c>
      <c r="S77" s="18" t="str">
        <f>VLOOKUP(A77,'BASE REGISTRO MAYO'!$A$1:$U$884,19,FALSE)</f>
        <v xml:space="preserve">Se acompaña certificado de antecedentes financieros, correspondientes al año 2019,  aprobados por el Subdepartamento de Supervisión Financiera Nacional.  </v>
      </c>
      <c r="T77" s="148">
        <f>VLOOKUP(A77,'BASE REGISTRO MAYO'!$A$1:$U$884,20,FALSE)</f>
        <v>37970</v>
      </c>
      <c r="U77" s="125">
        <v>1800</v>
      </c>
      <c r="V77" s="126">
        <v>39762336</v>
      </c>
      <c r="W77" s="126">
        <v>176218817</v>
      </c>
      <c r="X77" s="149">
        <v>44347</v>
      </c>
      <c r="Y77" s="133" t="s">
        <v>7732</v>
      </c>
      <c r="Z77" s="133" t="s">
        <v>7733</v>
      </c>
      <c r="AA77" s="125" t="s">
        <v>7792</v>
      </c>
    </row>
    <row r="78" spans="1:27" s="90" customFormat="1" ht="15.75" customHeight="1" x14ac:dyDescent="0.2">
      <c r="A78" s="125">
        <v>1800</v>
      </c>
      <c r="B78" s="18" t="str">
        <f>VLOOKUP(A78,'BASE REGISTRO MAYO'!$A$1:$U$884,2,FALSE)</f>
        <v>Fundación Ciudad del Niño</v>
      </c>
      <c r="C78" s="18">
        <f>VLOOKUP(A78,'BASE REGISTRO MAYO'!$A$1:$U$884,3,FALSE)</f>
        <v>700376001</v>
      </c>
      <c r="D78" s="18" t="str">
        <f>VLOOKUP(A78,'BASE REGISTRO MAYO'!$A$1:$U$884,4,FALSE)</f>
        <v>Fundación de Derecho Privado</v>
      </c>
      <c r="E78" s="18" t="str">
        <f>VLOOKUP(A78,'BASE REGISTRO MAYO'!$A$1:$U$884,5,FALSE)</f>
        <v>Otorgada por Decreto Supremo N° 629, de fecha 14 de febrero de 1938, del Ministerio de Justicia.</v>
      </c>
      <c r="F78" s="18" t="str">
        <f>VLOOKUP(A78,'BASE REGISTRO MAYO'!$A$1:$U$884,6,FALSE)</f>
        <v xml:space="preserve">Certificado de Vigencia de persona jurídica sin fines de lucro Folio N° 500345686181, emitido con fecha 14 de septiembre de 2020, del Servicio de Registro Civil e Identificación. </v>
      </c>
      <c r="G78" s="18" t="str">
        <f>VLOOKUP(A78,'BASE REGISTRO MAYO'!$A$1:$U$884,7,FALSE)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8" t="str">
        <f>VLOOKUP(A78,'BASE REGISTRO MAYO'!$A$1:$U$884,8,FALSE)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8" s="18" t="str">
        <f>VLOOKUP(A78,'BASE REGISTRO MAYO'!$A$1:$U$884,9,FALSE)</f>
        <v>: 3 años.</v>
      </c>
      <c r="J78" s="18" t="str">
        <f>VLOOKUP(A78,'BASE REGISTRO MAYO'!$A$1:$U$884,10,FALSE)</f>
        <v>07-01-2021 hasta el 07-01-2024.</v>
      </c>
      <c r="K78" s="18" t="str">
        <f>VLOOKUP(A78,'BASE REGISTRO MAYO'!$A$1:$U$884,11,FALSE)</f>
        <v xml:space="preserve">José Pedro Silva Prado, 
Edmundo Crespo Pisano,
</v>
      </c>
      <c r="L78" s="18" t="str">
        <f>VLOOKUP(A78,'BASE REGISTRO MAYO'!$A$1:$U$884,12,FALSE)</f>
        <v xml:space="preserve">Paseo Pdte. Errázuriz Echaurren N° 2631, 5° piso, comuna de Providencia, Santiago, Región Metropolitana.
</v>
      </c>
      <c r="M78" s="18" t="str">
        <f>VLOOKUP(A78,'BASE REGISTRO MAYO'!$A$1:$U$884,13,FALSE)</f>
        <v>XIII</v>
      </c>
      <c r="N78" s="18" t="str">
        <f>VLOOKUP(A78,'BASE REGISTRO MAYO'!$A$1:$U$884,14,FALSE)</f>
        <v>Providencia</v>
      </c>
      <c r="O78" s="18" t="str">
        <f>VLOOKUP(A78,'BASE REGISTRO MAYO'!$A$1:$U$884,15,FALSE)</f>
        <v>228737900 - 228737980</v>
      </c>
      <c r="P78" s="18" t="str">
        <f>VLOOKUP(A78,'BASE REGISTRO MAYO'!$A$1:$U$884,16,FALSE)</f>
        <v>http://www.ciudaddelnino.cl</v>
      </c>
      <c r="Q78" s="18">
        <f>VLOOKUP(A78,'BASE REGISTRO MAYO'!$A$1:$U$884,17,FALSE)</f>
        <v>0</v>
      </c>
      <c r="R78" s="18" t="str">
        <f>VLOOKUP(A78,'BASE REGISTRO MAYO'!$A$1:$U$884,18,FALSE)</f>
        <v>93401: Instituciones de Asistencia Social</v>
      </c>
      <c r="S78" s="18" t="str">
        <f>VLOOKUP(A78,'BASE REGISTRO MAYO'!$A$1:$U$884,19,FALSE)</f>
        <v xml:space="preserve">Se acompaña certificado de antecedentes financieros, correspondientes al año 2019,  aprobados por el Subdepartamento de Supervisión Financiera Nacional.  </v>
      </c>
      <c r="T78" s="148">
        <f>VLOOKUP(A78,'BASE REGISTRO MAYO'!$A$1:$U$884,20,FALSE)</f>
        <v>37970</v>
      </c>
      <c r="U78" s="125">
        <v>1800</v>
      </c>
      <c r="V78" s="126">
        <v>19557297</v>
      </c>
      <c r="W78" s="126">
        <v>83529765</v>
      </c>
      <c r="X78" s="149">
        <v>44347</v>
      </c>
      <c r="Y78" s="133" t="s">
        <v>7732</v>
      </c>
      <c r="Z78" s="133" t="s">
        <v>7733</v>
      </c>
      <c r="AA78" s="125" t="s">
        <v>7793</v>
      </c>
    </row>
    <row r="79" spans="1:27" s="90" customFormat="1" ht="15.75" customHeight="1" x14ac:dyDescent="0.2">
      <c r="A79" s="125">
        <v>1950</v>
      </c>
      <c r="B79" s="18" t="str">
        <f>VLOOKUP(A79,'BASE REGISTRO MAYO'!$A$1:$U$884,2,FALSE)</f>
        <v>Corporación Iglesia Alianza Cristiana y Misionera</v>
      </c>
      <c r="C79" s="18">
        <f>VLOOKUP(A79,'BASE REGISTRO MAYO'!$A$1:$U$884,3,FALSE)</f>
        <v>700175006</v>
      </c>
      <c r="D79" s="18" t="str">
        <f>VLOOKUP(A79,'BASE REGISTRO MAYO'!$A$1:$U$884,4,FALSE)</f>
        <v>Corporación de Derecho Privado</v>
      </c>
      <c r="E79" s="18" t="str">
        <f>VLOOKUP(A79,'BASE REGISTRO MAYO'!$A$1:$U$884,5,FALSE)</f>
        <v>Otorgado por Decreto Supremo Nº 2234, del 11 de noviembre de 1920, por el Ministerio de Justicia.</v>
      </c>
      <c r="F79" s="18" t="str">
        <f>VLOOKUP(A79,'BASE REGISTRO MAYO'!$A$1:$U$884,6,FALSE)</f>
        <v xml:space="preserve">Certificado de Vigencia, folio Nº 500341168221, de 18 de agosto de 2020, del Servicio de Registro Civil e Identificación.
</v>
      </c>
      <c r="G79" s="18" t="str">
        <f>VLOOKUP(A79,'BASE REGISTRO MAYO'!$A$1:$U$884,7,FALSE)</f>
        <v>Crear y sostener Iglesias, bibliotecas y centro de reunión, escuelas, hogares de ancianos, infantiles y juveniles y, en general, centros que permitan la difusión del Evangelio, a la vez que hacer obra social en beneficio de la Comunidad.</v>
      </c>
      <c r="H79" s="18" t="str">
        <f>VLOOKUP(A79,'BASE REGISTRO MAYO'!$A$1:$U$884,8,FALSE)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79" s="18" t="str">
        <f>VLOOKUP(A79,'BASE REGISTRO MAYO'!$A$1:$U$884,9,FALSE)</f>
        <v>3 años</v>
      </c>
      <c r="J79" s="18" t="str">
        <f>VLOOKUP(A79,'BASE REGISTRO MAYO'!$A$1:$U$884,10,FALSE)</f>
        <v>14 de marzo de 2020 al 14 de marzo de 2023.</v>
      </c>
      <c r="K79" s="18" t="str">
        <f>VLOOKUP(A79,'BASE REGISTRO MAYO'!$A$1:$U$884,11,FALSE)</f>
        <v xml:space="preserve">Presidente: Pastor Carlos Iván Flores Hernández </v>
      </c>
      <c r="L79" s="18" t="str">
        <f>VLOOKUP(A79,'BASE REGISTRO MAYO'!$A$1:$U$884,12,FALSE)</f>
        <v xml:space="preserve">Dinamarca Nº 711, Temuco, Novena Región. 
Bustamante N° 56, Providencia, RM
</v>
      </c>
      <c r="M79" s="18" t="str">
        <f>VLOOKUP(A79,'BASE REGISTRO MAYO'!$A$1:$U$884,13,FALSE)</f>
        <v>XIII</v>
      </c>
      <c r="N79" s="18" t="str">
        <f>VLOOKUP(A79,'BASE REGISTRO MAYO'!$A$1:$U$884,14,FALSE)</f>
        <v>Temuco</v>
      </c>
      <c r="O79" s="18" t="str">
        <f>VLOOKUP(A79,'BASE REGISTRO MAYO'!$A$1:$U$884,15,FALSE)</f>
        <v xml:space="preserve">(45) 465726
+56977590129
</v>
      </c>
      <c r="P79" s="18" t="str">
        <f>VLOOKUP(A79,'BASE REGISTRO MAYO'!$A$1:$U$884,16,FALSE)</f>
        <v>secretaria@acym.cl</v>
      </c>
      <c r="Q79" s="18">
        <f>VLOOKUP(A79,'BASE REGISTRO MAYO'!$A$1:$U$884,17,FALSE)</f>
        <v>0</v>
      </c>
      <c r="R79" s="18" t="str">
        <f>VLOOKUP(A79,'BASE REGISTRO MAYO'!$A$1:$U$884,18,FALSE)</f>
        <v>93401: Instituciones de Asistencia Social.</v>
      </c>
      <c r="S79" s="18" t="str">
        <f>VLOOKUP(A79,'BASE REGISTRO MAYO'!$A$1:$U$884,19,FALSE)</f>
        <v>Se acompañan antecedentes Financieros correspondientes al año 2019, aprobados por el Subdepartamento de  Supervisión Financiera Nacional.</v>
      </c>
      <c r="T79" s="148">
        <f>VLOOKUP(A79,'BASE REGISTRO MAYO'!$A$1:$U$884,20,FALSE)</f>
        <v>37970</v>
      </c>
      <c r="U79" s="125">
        <v>1950</v>
      </c>
      <c r="V79" s="126">
        <v>35997120</v>
      </c>
      <c r="W79" s="126">
        <v>175505267</v>
      </c>
      <c r="X79" s="149">
        <v>44347</v>
      </c>
      <c r="Y79" s="133" t="s">
        <v>7732</v>
      </c>
      <c r="Z79" s="133" t="s">
        <v>7733</v>
      </c>
      <c r="AA79" s="125" t="s">
        <v>7794</v>
      </c>
    </row>
    <row r="80" spans="1:27" s="90" customFormat="1" ht="15.75" customHeight="1" x14ac:dyDescent="0.2">
      <c r="A80" s="125">
        <v>2150</v>
      </c>
      <c r="B80" s="18" t="str">
        <f>VLOOKUP(A80,'BASE REGISTRO MAYO'!$A$1:$U$884,2,FALSE)</f>
        <v>Fundación COANIL</v>
      </c>
      <c r="C80" s="18">
        <f>VLOOKUP(A80,'BASE REGISTRO MAYO'!$A$1:$U$884,3,FALSE)</f>
        <v>702670004</v>
      </c>
      <c r="D80" s="18" t="str">
        <f>VLOOKUP(A80,'BASE REGISTRO MAYO'!$A$1:$U$884,4,FALSE)</f>
        <v>Fundación de Derecho Privado.</v>
      </c>
      <c r="E80" s="18" t="str">
        <f>VLOOKUP(A80,'BASE REGISTRO MAYO'!$A$1:$U$884,5,FALSE)</f>
        <v xml:space="preserve">Decreto Supremo Nº 213, de 17 de febrero de 1975, del Ministerio de Justicia. </v>
      </c>
      <c r="F80" s="18" t="str">
        <f>VLOOKUP(A80,'BASE REGISTRO MAYO'!$A$1:$U$884,6,FALSE)</f>
        <v>Certificado de Vigencia de persona jurídica sin fines de lucro Folio Nº 500349405687, de 7 de octubre de 2020, emitido por el Servicio de Registro Civil e Identificación.</v>
      </c>
      <c r="G80" s="18" t="str">
        <f>VLOOKUP(A80,'BASE REGISTRO MAYO'!$A$1:$U$884,7,FALSE)</f>
        <v xml:space="preserve">Propender al desarrollo integral de los niños intelectualmente limitados hasta su incorporación a la vida del trabajo.
</v>
      </c>
      <c r="H80" s="18" t="str">
        <f>VLOOKUP(A80,'BASE REGISTRO MAYO'!$A$1:$U$884,8,FALSE)</f>
        <v>Presidente: 
Felipe Arteaga Manieu,
Vicepresidente: 
Edgar Witt Gebert
Secretario: 
Luis Lizama Portal
Tesorero: 
Rodrigo Pablo Roa
Directores:
Álvaro Agustín Morales Adaro
Carolina Beatriz Muñoz Guzmán
Sergio Espejo Yaksic</v>
      </c>
      <c r="I80" s="18" t="str">
        <f>VLOOKUP(A80,'BASE REGISTRO MAYO'!$A$1:$U$884,9,FALSE)</f>
        <v>Duran dos años en sus funciones. Renovación parcial anual de tres directores</v>
      </c>
      <c r="J80" s="18" t="str">
        <f>VLOOKUP(A80,'BASE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0" s="18" t="str">
        <f>VLOOKUP(A80,'BASE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0" s="18" t="str">
        <f>VLOOKUP(A80,'BASE REGISTRO MAYO'!$A$1:$U$884,12,FALSE)</f>
        <v xml:space="preserve">Julio Prado N° 1761, comuna de Ñuñoa, Región Metropolitana
</v>
      </c>
      <c r="M80" s="18" t="str">
        <f>VLOOKUP(A80,'BASE REGISTRO MAYO'!$A$1:$U$884,13,FALSE)</f>
        <v>XIII</v>
      </c>
      <c r="N80" s="18" t="str">
        <f>VLOOKUP(A80,'BASE REGISTRO MAYO'!$A$1:$U$884,14,FALSE)</f>
        <v>Ñuñoa</v>
      </c>
      <c r="O80" s="18" t="str">
        <f>VLOOKUP(A80,'BASE REGISTRO MAYO'!$A$1:$U$884,15,FALSE)</f>
        <v xml:space="preserve">4768500
</v>
      </c>
      <c r="P80" s="18" t="str">
        <f>VLOOKUP(A80,'BASE REGISTRO MAYO'!$A$1:$U$884,16,FALSE)</f>
        <v xml:space="preserve">gerenciageneral@coanil.cl
</v>
      </c>
      <c r="Q80" s="18">
        <f>VLOOKUP(A80,'BASE REGISTRO MAYO'!$A$1:$U$884,17,FALSE)</f>
        <v>0</v>
      </c>
      <c r="R80" s="18">
        <f>VLOOKUP(A80,'BASE REGISTRO MAYO'!$A$1:$U$884,18,FALSE)</f>
        <v>93401</v>
      </c>
      <c r="S80" s="18" t="str">
        <f>VLOOKUP(A80,'BASE REGISTRO MAYO'!$A$1:$U$884,19,FALSE)</f>
        <v>Se acompaña Certificado de Antecedentes Financieros de la Institución correspondiente al año 2019, aprobados USUFI</v>
      </c>
      <c r="T80" s="148">
        <f>VLOOKUP(A80,'BASE REGISTRO MAYO'!$A$1:$U$884,20,FALSE)</f>
        <v>37970</v>
      </c>
      <c r="U80" s="125">
        <v>2150</v>
      </c>
      <c r="V80" s="126">
        <v>48814267</v>
      </c>
      <c r="W80" s="126">
        <v>176592509</v>
      </c>
      <c r="X80" s="149">
        <v>44347</v>
      </c>
      <c r="Y80" s="133" t="s">
        <v>7732</v>
      </c>
      <c r="Z80" s="133" t="s">
        <v>7733</v>
      </c>
      <c r="AA80" s="125" t="s">
        <v>227</v>
      </c>
    </row>
    <row r="81" spans="1:27" s="90" customFormat="1" ht="15.75" customHeight="1" x14ac:dyDescent="0.2">
      <c r="A81" s="125">
        <v>2150</v>
      </c>
      <c r="B81" s="18" t="str">
        <f>VLOOKUP(A81,'BASE REGISTRO MAYO'!$A$1:$U$884,2,FALSE)</f>
        <v>Fundación COANIL</v>
      </c>
      <c r="C81" s="18">
        <f>VLOOKUP(A81,'BASE REGISTRO MAYO'!$A$1:$U$884,3,FALSE)</f>
        <v>702670004</v>
      </c>
      <c r="D81" s="18" t="str">
        <f>VLOOKUP(A81,'BASE REGISTRO MAYO'!$A$1:$U$884,4,FALSE)</f>
        <v>Fundación de Derecho Privado.</v>
      </c>
      <c r="E81" s="18" t="str">
        <f>VLOOKUP(A81,'BASE REGISTRO MAYO'!$A$1:$U$884,5,FALSE)</f>
        <v xml:space="preserve">Decreto Supremo Nº 213, de 17 de febrero de 1975, del Ministerio de Justicia. </v>
      </c>
      <c r="F81" s="18" t="str">
        <f>VLOOKUP(A81,'BASE REGISTRO MAYO'!$A$1:$U$884,6,FALSE)</f>
        <v>Certificado de Vigencia de persona jurídica sin fines de lucro Folio Nº 500349405687, de 7 de octubre de 2020, emitido por el Servicio de Registro Civil e Identificación.</v>
      </c>
      <c r="G81" s="18" t="str">
        <f>VLOOKUP(A81,'BASE REGISTRO MAYO'!$A$1:$U$884,7,FALSE)</f>
        <v xml:space="preserve">Propender al desarrollo integral de los niños intelectualmente limitados hasta su incorporación a la vida del trabajo.
</v>
      </c>
      <c r="H81" s="18" t="str">
        <f>VLOOKUP(A81,'BASE REGISTRO MAYO'!$A$1:$U$884,8,FALSE)</f>
        <v>Presidente: 
Felipe Arteaga Manieu,
Vicepresidente: 
Edgar Witt Gebert
Secretario: 
Luis Lizama Portal
Tesorero: 
Rodrigo Pablo Roa
Directores:
Álvaro Agustín Morales Adaro
Carolina Beatriz Muñoz Guzmán
Sergio Espejo Yaksic</v>
      </c>
      <c r="I81" s="18" t="str">
        <f>VLOOKUP(A81,'BASE REGISTRO MAYO'!$A$1:$U$884,9,FALSE)</f>
        <v>Duran dos años en sus funciones. Renovación parcial anual de tres directores</v>
      </c>
      <c r="J81" s="18" t="str">
        <f>VLOOKUP(A81,'BASE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18" t="str">
        <f>VLOOKUP(A81,'BASE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1" s="18" t="str">
        <f>VLOOKUP(A81,'BASE REGISTRO MAYO'!$A$1:$U$884,12,FALSE)</f>
        <v xml:space="preserve">Julio Prado N° 1761, comuna de Ñuñoa, Región Metropolitana
</v>
      </c>
      <c r="M81" s="18" t="str">
        <f>VLOOKUP(A81,'BASE REGISTRO MAYO'!$A$1:$U$884,13,FALSE)</f>
        <v>XIII</v>
      </c>
      <c r="N81" s="18" t="str">
        <f>VLOOKUP(A81,'BASE REGISTRO MAYO'!$A$1:$U$884,14,FALSE)</f>
        <v>Ñuñoa</v>
      </c>
      <c r="O81" s="18" t="str">
        <f>VLOOKUP(A81,'BASE REGISTRO MAYO'!$A$1:$U$884,15,FALSE)</f>
        <v xml:space="preserve">4768500
</v>
      </c>
      <c r="P81" s="18" t="str">
        <f>VLOOKUP(A81,'BASE REGISTRO MAYO'!$A$1:$U$884,16,FALSE)</f>
        <v xml:space="preserve">gerenciageneral@coanil.cl
</v>
      </c>
      <c r="Q81" s="18">
        <f>VLOOKUP(A81,'BASE REGISTRO MAYO'!$A$1:$U$884,17,FALSE)</f>
        <v>0</v>
      </c>
      <c r="R81" s="18">
        <f>VLOOKUP(A81,'BASE REGISTRO MAYO'!$A$1:$U$884,18,FALSE)</f>
        <v>93401</v>
      </c>
      <c r="S81" s="18" t="str">
        <f>VLOOKUP(A81,'BASE REGISTRO MAYO'!$A$1:$U$884,19,FALSE)</f>
        <v>Se acompaña Certificado de Antecedentes Financieros de la Institución correspondiente al año 2019, aprobados USUFI</v>
      </c>
      <c r="T81" s="148">
        <f>VLOOKUP(A81,'BASE REGISTRO MAYO'!$A$1:$U$884,20,FALSE)</f>
        <v>37970</v>
      </c>
      <c r="U81" s="125">
        <v>2150</v>
      </c>
      <c r="V81" s="126">
        <v>9027761</v>
      </c>
      <c r="W81" s="126">
        <v>38031285</v>
      </c>
      <c r="X81" s="149">
        <v>44347</v>
      </c>
      <c r="Y81" s="133" t="s">
        <v>7732</v>
      </c>
      <c r="Z81" s="133" t="s">
        <v>7733</v>
      </c>
      <c r="AA81" s="125" t="s">
        <v>7735</v>
      </c>
    </row>
    <row r="82" spans="1:27" s="90" customFormat="1" ht="15.75" customHeight="1" x14ac:dyDescent="0.2">
      <c r="A82" s="125">
        <v>2150</v>
      </c>
      <c r="B82" s="18" t="str">
        <f>VLOOKUP(A82,'BASE REGISTRO MAYO'!$A$1:$U$884,2,FALSE)</f>
        <v>Fundación COANIL</v>
      </c>
      <c r="C82" s="18">
        <f>VLOOKUP(A82,'BASE REGISTRO MAYO'!$A$1:$U$884,3,FALSE)</f>
        <v>702670004</v>
      </c>
      <c r="D82" s="18" t="str">
        <f>VLOOKUP(A82,'BASE REGISTRO MAYO'!$A$1:$U$884,4,FALSE)</f>
        <v>Fundación de Derecho Privado.</v>
      </c>
      <c r="E82" s="18" t="str">
        <f>VLOOKUP(A82,'BASE REGISTRO MAYO'!$A$1:$U$884,5,FALSE)</f>
        <v xml:space="preserve">Decreto Supremo Nº 213, de 17 de febrero de 1975, del Ministerio de Justicia. </v>
      </c>
      <c r="F82" s="18" t="str">
        <f>VLOOKUP(A82,'BASE REGISTRO MAYO'!$A$1:$U$884,6,FALSE)</f>
        <v>Certificado de Vigencia de persona jurídica sin fines de lucro Folio Nº 500349405687, de 7 de octubre de 2020, emitido por el Servicio de Registro Civil e Identificación.</v>
      </c>
      <c r="G82" s="18" t="str">
        <f>VLOOKUP(A82,'BASE REGISTRO MAYO'!$A$1:$U$884,7,FALSE)</f>
        <v xml:space="preserve">Propender al desarrollo integral de los niños intelectualmente limitados hasta su incorporación a la vida del trabajo.
</v>
      </c>
      <c r="H82" s="18" t="str">
        <f>VLOOKUP(A82,'BASE REGISTRO MAYO'!$A$1:$U$884,8,FALSE)</f>
        <v>Presidente: 
Felipe Arteaga Manieu,
Vicepresidente: 
Edgar Witt Gebert
Secretario: 
Luis Lizama Portal
Tesorero: 
Rodrigo Pablo Roa
Directores:
Álvaro Agustín Morales Adaro
Carolina Beatriz Muñoz Guzmán
Sergio Espejo Yaksic</v>
      </c>
      <c r="I82" s="18" t="str">
        <f>VLOOKUP(A82,'BASE REGISTRO MAYO'!$A$1:$U$884,9,FALSE)</f>
        <v>Duran dos años en sus funciones. Renovación parcial anual de tres directores</v>
      </c>
      <c r="J82" s="18" t="str">
        <f>VLOOKUP(A82,'BASE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18" t="str">
        <f>VLOOKUP(A82,'BASE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18" t="str">
        <f>VLOOKUP(A82,'BASE REGISTRO MAYO'!$A$1:$U$884,12,FALSE)</f>
        <v xml:space="preserve">Julio Prado N° 1761, comuna de Ñuñoa, Región Metropolitana
</v>
      </c>
      <c r="M82" s="18" t="str">
        <f>VLOOKUP(A82,'BASE REGISTRO MAYO'!$A$1:$U$884,13,FALSE)</f>
        <v>XIII</v>
      </c>
      <c r="N82" s="18" t="str">
        <f>VLOOKUP(A82,'BASE REGISTRO MAYO'!$A$1:$U$884,14,FALSE)</f>
        <v>Ñuñoa</v>
      </c>
      <c r="O82" s="18" t="str">
        <f>VLOOKUP(A82,'BASE REGISTRO MAYO'!$A$1:$U$884,15,FALSE)</f>
        <v xml:space="preserve">4768500
</v>
      </c>
      <c r="P82" s="18" t="str">
        <f>VLOOKUP(A82,'BASE REGISTRO MAYO'!$A$1:$U$884,16,FALSE)</f>
        <v xml:space="preserve">gerenciageneral@coanil.cl
</v>
      </c>
      <c r="Q82" s="18">
        <f>VLOOKUP(A82,'BASE REGISTRO MAYO'!$A$1:$U$884,17,FALSE)</f>
        <v>0</v>
      </c>
      <c r="R82" s="18">
        <f>VLOOKUP(A82,'BASE REGISTRO MAYO'!$A$1:$U$884,18,FALSE)</f>
        <v>93401</v>
      </c>
      <c r="S82" s="18" t="str">
        <f>VLOOKUP(A82,'BASE REGISTRO MAYO'!$A$1:$U$884,19,FALSE)</f>
        <v>Se acompaña Certificado de Antecedentes Financieros de la Institución correspondiente al año 2019, aprobados USUFI</v>
      </c>
      <c r="T82" s="148">
        <f>VLOOKUP(A82,'BASE REGISTRO MAYO'!$A$1:$U$884,20,FALSE)</f>
        <v>37970</v>
      </c>
      <c r="U82" s="125">
        <v>2150</v>
      </c>
      <c r="V82" s="126">
        <v>28990094</v>
      </c>
      <c r="W82" s="126">
        <v>176995045</v>
      </c>
      <c r="X82" s="149">
        <v>44347</v>
      </c>
      <c r="Y82" s="133" t="s">
        <v>7732</v>
      </c>
      <c r="Z82" s="133" t="s">
        <v>7733</v>
      </c>
      <c r="AA82" s="125" t="s">
        <v>7764</v>
      </c>
    </row>
    <row r="83" spans="1:27" s="90" customFormat="1" ht="15.75" customHeight="1" x14ac:dyDescent="0.2">
      <c r="A83" s="125">
        <v>2150</v>
      </c>
      <c r="B83" s="18" t="str">
        <f>VLOOKUP(A83,'BASE REGISTRO MAYO'!$A$1:$U$884,2,FALSE)</f>
        <v>Fundación COANIL</v>
      </c>
      <c r="C83" s="18">
        <f>VLOOKUP(A83,'BASE REGISTRO MAYO'!$A$1:$U$884,3,FALSE)</f>
        <v>702670004</v>
      </c>
      <c r="D83" s="18" t="str">
        <f>VLOOKUP(A83,'BASE REGISTRO MAYO'!$A$1:$U$884,4,FALSE)</f>
        <v>Fundación de Derecho Privado.</v>
      </c>
      <c r="E83" s="18" t="str">
        <f>VLOOKUP(A83,'BASE REGISTRO MAYO'!$A$1:$U$884,5,FALSE)</f>
        <v xml:space="preserve">Decreto Supremo Nº 213, de 17 de febrero de 1975, del Ministerio de Justicia. </v>
      </c>
      <c r="F83" s="18" t="str">
        <f>VLOOKUP(A83,'BASE REGISTRO MAYO'!$A$1:$U$884,6,FALSE)</f>
        <v>Certificado de Vigencia de persona jurídica sin fines de lucro Folio Nº 500349405687, de 7 de octubre de 2020, emitido por el Servicio de Registro Civil e Identificación.</v>
      </c>
      <c r="G83" s="18" t="str">
        <f>VLOOKUP(A83,'BASE REGISTRO MAYO'!$A$1:$U$884,7,FALSE)</f>
        <v xml:space="preserve">Propender al desarrollo integral de los niños intelectualmente limitados hasta su incorporación a la vida del trabajo.
</v>
      </c>
      <c r="H83" s="18" t="str">
        <f>VLOOKUP(A83,'BASE REGISTRO MAYO'!$A$1:$U$884,8,FALSE)</f>
        <v>Presidente: 
Felipe Arteaga Manieu,
Vicepresidente: 
Edgar Witt Gebert
Secretario: 
Luis Lizama Portal
Tesorero: 
Rodrigo Pablo Roa
Directores:
Álvaro Agustín Morales Adaro
Carolina Beatriz Muñoz Guzmán
Sergio Espejo Yaksic</v>
      </c>
      <c r="I83" s="18" t="str">
        <f>VLOOKUP(A83,'BASE REGISTRO MAYO'!$A$1:$U$884,9,FALSE)</f>
        <v>Duran dos años en sus funciones. Renovación parcial anual de tres directores</v>
      </c>
      <c r="J83" s="18" t="str">
        <f>VLOOKUP(A83,'BASE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18" t="str">
        <f>VLOOKUP(A83,'BASE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18" t="str">
        <f>VLOOKUP(A83,'BASE REGISTRO MAYO'!$A$1:$U$884,12,FALSE)</f>
        <v xml:space="preserve">Julio Prado N° 1761, comuna de Ñuñoa, Región Metropolitana
</v>
      </c>
      <c r="M83" s="18" t="str">
        <f>VLOOKUP(A83,'BASE REGISTRO MAYO'!$A$1:$U$884,13,FALSE)</f>
        <v>XIII</v>
      </c>
      <c r="N83" s="18" t="str">
        <f>VLOOKUP(A83,'BASE REGISTRO MAYO'!$A$1:$U$884,14,FALSE)</f>
        <v>Ñuñoa</v>
      </c>
      <c r="O83" s="18" t="str">
        <f>VLOOKUP(A83,'BASE REGISTRO MAYO'!$A$1:$U$884,15,FALSE)</f>
        <v xml:space="preserve">4768500
</v>
      </c>
      <c r="P83" s="18" t="str">
        <f>VLOOKUP(A83,'BASE REGISTRO MAYO'!$A$1:$U$884,16,FALSE)</f>
        <v xml:space="preserve">gerenciageneral@coanil.cl
</v>
      </c>
      <c r="Q83" s="18">
        <f>VLOOKUP(A83,'BASE REGISTRO MAYO'!$A$1:$U$884,17,FALSE)</f>
        <v>0</v>
      </c>
      <c r="R83" s="18">
        <f>VLOOKUP(A83,'BASE REGISTRO MAYO'!$A$1:$U$884,18,FALSE)</f>
        <v>93401</v>
      </c>
      <c r="S83" s="18" t="str">
        <f>VLOOKUP(A83,'BASE REGISTRO MAYO'!$A$1:$U$884,19,FALSE)</f>
        <v>Se acompaña Certificado de Antecedentes Financieros de la Institución correspondiente al año 2019, aprobados USUFI</v>
      </c>
      <c r="T83" s="148">
        <f>VLOOKUP(A83,'BASE REGISTRO MAYO'!$A$1:$U$884,20,FALSE)</f>
        <v>37970</v>
      </c>
      <c r="U83" s="125">
        <v>2150</v>
      </c>
      <c r="V83" s="126">
        <v>33691129</v>
      </c>
      <c r="W83" s="126">
        <v>54535468</v>
      </c>
      <c r="X83" s="149">
        <v>44347</v>
      </c>
      <c r="Y83" s="133" t="s">
        <v>7732</v>
      </c>
      <c r="Z83" s="133" t="s">
        <v>7733</v>
      </c>
      <c r="AA83" s="125" t="s">
        <v>7795</v>
      </c>
    </row>
    <row r="84" spans="1:27" s="90" customFormat="1" ht="15.75" customHeight="1" x14ac:dyDescent="0.2">
      <c r="A84" s="125">
        <v>2150</v>
      </c>
      <c r="B84" s="18" t="str">
        <f>VLOOKUP(A84,'BASE REGISTRO MAYO'!$A$1:$U$884,2,FALSE)</f>
        <v>Fundación COANIL</v>
      </c>
      <c r="C84" s="18">
        <f>VLOOKUP(A84,'BASE REGISTRO MAYO'!$A$1:$U$884,3,FALSE)</f>
        <v>702670004</v>
      </c>
      <c r="D84" s="18" t="str">
        <f>VLOOKUP(A84,'BASE REGISTRO MAYO'!$A$1:$U$884,4,FALSE)</f>
        <v>Fundación de Derecho Privado.</v>
      </c>
      <c r="E84" s="18" t="str">
        <f>VLOOKUP(A84,'BASE REGISTRO MAYO'!$A$1:$U$884,5,FALSE)</f>
        <v xml:space="preserve">Decreto Supremo Nº 213, de 17 de febrero de 1975, del Ministerio de Justicia. </v>
      </c>
      <c r="F84" s="18" t="str">
        <f>VLOOKUP(A84,'BASE REGISTRO MAYO'!$A$1:$U$884,6,FALSE)</f>
        <v>Certificado de Vigencia de persona jurídica sin fines de lucro Folio Nº 500349405687, de 7 de octubre de 2020, emitido por el Servicio de Registro Civil e Identificación.</v>
      </c>
      <c r="G84" s="18" t="str">
        <f>VLOOKUP(A84,'BASE REGISTRO MAYO'!$A$1:$U$884,7,FALSE)</f>
        <v xml:space="preserve">Propender al desarrollo integral de los niños intelectualmente limitados hasta su incorporación a la vida del trabajo.
</v>
      </c>
      <c r="H84" s="18" t="str">
        <f>VLOOKUP(A84,'BASE REGISTRO MAYO'!$A$1:$U$884,8,FALSE)</f>
        <v>Presidente: 
Felipe Arteaga Manieu,
Vicepresidente: 
Edgar Witt Gebert
Secretario: 
Luis Lizama Portal
Tesorero: 
Rodrigo Pablo Roa
Directores:
Álvaro Agustín Morales Adaro
Carolina Beatriz Muñoz Guzmán
Sergio Espejo Yaksic</v>
      </c>
      <c r="I84" s="18" t="str">
        <f>VLOOKUP(A84,'BASE REGISTRO MAYO'!$A$1:$U$884,9,FALSE)</f>
        <v>Duran dos años en sus funciones. Renovación parcial anual de tres directores</v>
      </c>
      <c r="J84" s="18" t="str">
        <f>VLOOKUP(A84,'BASE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18" t="str">
        <f>VLOOKUP(A84,'BASE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18" t="str">
        <f>VLOOKUP(A84,'BASE REGISTRO MAYO'!$A$1:$U$884,12,FALSE)</f>
        <v xml:space="preserve">Julio Prado N° 1761, comuna de Ñuñoa, Región Metropolitana
</v>
      </c>
      <c r="M84" s="18" t="str">
        <f>VLOOKUP(A84,'BASE REGISTRO MAYO'!$A$1:$U$884,13,FALSE)</f>
        <v>XIII</v>
      </c>
      <c r="N84" s="18" t="str">
        <f>VLOOKUP(A84,'BASE REGISTRO MAYO'!$A$1:$U$884,14,FALSE)</f>
        <v>Ñuñoa</v>
      </c>
      <c r="O84" s="18" t="str">
        <f>VLOOKUP(A84,'BASE REGISTRO MAYO'!$A$1:$U$884,15,FALSE)</f>
        <v xml:space="preserve">4768500
</v>
      </c>
      <c r="P84" s="18" t="str">
        <f>VLOOKUP(A84,'BASE REGISTRO MAYO'!$A$1:$U$884,16,FALSE)</f>
        <v xml:space="preserve">gerenciageneral@coanil.cl
</v>
      </c>
      <c r="Q84" s="18">
        <f>VLOOKUP(A84,'BASE REGISTRO MAYO'!$A$1:$U$884,17,FALSE)</f>
        <v>0</v>
      </c>
      <c r="R84" s="18">
        <f>VLOOKUP(A84,'BASE REGISTRO MAYO'!$A$1:$U$884,18,FALSE)</f>
        <v>93401</v>
      </c>
      <c r="S84" s="18" t="str">
        <f>VLOOKUP(A84,'BASE REGISTRO MAYO'!$A$1:$U$884,19,FALSE)</f>
        <v>Se acompaña Certificado de Antecedentes Financieros de la Institución correspondiente al año 2019, aprobados USUFI</v>
      </c>
      <c r="T84" s="148">
        <f>VLOOKUP(A84,'BASE REGISTRO MAYO'!$A$1:$U$884,20,FALSE)</f>
        <v>37970</v>
      </c>
      <c r="U84" s="125">
        <v>2150</v>
      </c>
      <c r="V84" s="126">
        <v>15108860</v>
      </c>
      <c r="W84" s="126">
        <v>89765724</v>
      </c>
      <c r="X84" s="149">
        <v>44347</v>
      </c>
      <c r="Y84" s="133" t="s">
        <v>7732</v>
      </c>
      <c r="Z84" s="133" t="s">
        <v>7733</v>
      </c>
      <c r="AA84" s="125" t="s">
        <v>7796</v>
      </c>
    </row>
    <row r="85" spans="1:27" s="90" customFormat="1" ht="15.75" customHeight="1" x14ac:dyDescent="0.2">
      <c r="A85" s="125">
        <v>2150</v>
      </c>
      <c r="B85" s="18" t="str">
        <f>VLOOKUP(A85,'BASE REGISTRO MAYO'!$A$1:$U$884,2,FALSE)</f>
        <v>Fundación COANIL</v>
      </c>
      <c r="C85" s="18">
        <f>VLOOKUP(A85,'BASE REGISTRO MAYO'!$A$1:$U$884,3,FALSE)</f>
        <v>702670004</v>
      </c>
      <c r="D85" s="18" t="str">
        <f>VLOOKUP(A85,'BASE REGISTRO MAYO'!$A$1:$U$884,4,FALSE)</f>
        <v>Fundación de Derecho Privado.</v>
      </c>
      <c r="E85" s="18" t="str">
        <f>VLOOKUP(A85,'BASE REGISTRO MAYO'!$A$1:$U$884,5,FALSE)</f>
        <v xml:space="preserve">Decreto Supremo Nº 213, de 17 de febrero de 1975, del Ministerio de Justicia. </v>
      </c>
      <c r="F85" s="18" t="str">
        <f>VLOOKUP(A85,'BASE REGISTRO MAYO'!$A$1:$U$884,6,FALSE)</f>
        <v>Certificado de Vigencia de persona jurídica sin fines de lucro Folio Nº 500349405687, de 7 de octubre de 2020, emitido por el Servicio de Registro Civil e Identificación.</v>
      </c>
      <c r="G85" s="18" t="str">
        <f>VLOOKUP(A85,'BASE REGISTRO MAYO'!$A$1:$U$884,7,FALSE)</f>
        <v xml:space="preserve">Propender al desarrollo integral de los niños intelectualmente limitados hasta su incorporación a la vida del trabajo.
</v>
      </c>
      <c r="H85" s="18" t="str">
        <f>VLOOKUP(A85,'BASE REGISTRO MAYO'!$A$1:$U$884,8,FALSE)</f>
        <v>Presidente: 
Felipe Arteaga Manieu,
Vicepresidente: 
Edgar Witt Gebert
Secretario: 
Luis Lizama Portal
Tesorero: 
Rodrigo Pablo Roa
Directores:
Álvaro Agustín Morales Adaro
Carolina Beatriz Muñoz Guzmán
Sergio Espejo Yaksic</v>
      </c>
      <c r="I85" s="18" t="str">
        <f>VLOOKUP(A85,'BASE REGISTRO MAYO'!$A$1:$U$884,9,FALSE)</f>
        <v>Duran dos años en sus funciones. Renovación parcial anual de tres directores</v>
      </c>
      <c r="J85" s="18" t="str">
        <f>VLOOKUP(A85,'BASE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18" t="str">
        <f>VLOOKUP(A85,'BASE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18" t="str">
        <f>VLOOKUP(A85,'BASE REGISTRO MAYO'!$A$1:$U$884,12,FALSE)</f>
        <v xml:space="preserve">Julio Prado N° 1761, comuna de Ñuñoa, Región Metropolitana
</v>
      </c>
      <c r="M85" s="18" t="str">
        <f>VLOOKUP(A85,'BASE REGISTRO MAYO'!$A$1:$U$884,13,FALSE)</f>
        <v>XIII</v>
      </c>
      <c r="N85" s="18" t="str">
        <f>VLOOKUP(A85,'BASE REGISTRO MAYO'!$A$1:$U$884,14,FALSE)</f>
        <v>Ñuñoa</v>
      </c>
      <c r="O85" s="18" t="str">
        <f>VLOOKUP(A85,'BASE REGISTRO MAYO'!$A$1:$U$884,15,FALSE)</f>
        <v xml:space="preserve">4768500
</v>
      </c>
      <c r="P85" s="18" t="str">
        <f>VLOOKUP(A85,'BASE REGISTRO MAYO'!$A$1:$U$884,16,FALSE)</f>
        <v xml:space="preserve">gerenciageneral@coanil.cl
</v>
      </c>
      <c r="Q85" s="18">
        <f>VLOOKUP(A85,'BASE REGISTRO MAYO'!$A$1:$U$884,17,FALSE)</f>
        <v>0</v>
      </c>
      <c r="R85" s="18">
        <f>VLOOKUP(A85,'BASE REGISTRO MAYO'!$A$1:$U$884,18,FALSE)</f>
        <v>93401</v>
      </c>
      <c r="S85" s="18" t="str">
        <f>VLOOKUP(A85,'BASE REGISTRO MAYO'!$A$1:$U$884,19,FALSE)</f>
        <v>Se acompaña Certificado de Antecedentes Financieros de la Institución correspondiente al año 2019, aprobados USUFI</v>
      </c>
      <c r="T85" s="148">
        <f>VLOOKUP(A85,'BASE REGISTRO MAYO'!$A$1:$U$884,20,FALSE)</f>
        <v>37970</v>
      </c>
      <c r="U85" s="125">
        <v>2150</v>
      </c>
      <c r="V85" s="126">
        <v>5969695</v>
      </c>
      <c r="W85" s="126">
        <v>19914078</v>
      </c>
      <c r="X85" s="149">
        <v>44347</v>
      </c>
      <c r="Y85" s="133" t="s">
        <v>7732</v>
      </c>
      <c r="Z85" s="133" t="s">
        <v>7733</v>
      </c>
      <c r="AA85" s="125" t="s">
        <v>7797</v>
      </c>
    </row>
    <row r="86" spans="1:27" s="90" customFormat="1" ht="15.75" customHeight="1" x14ac:dyDescent="0.2">
      <c r="A86" s="125">
        <v>2150</v>
      </c>
      <c r="B86" s="18" t="str">
        <f>VLOOKUP(A86,'BASE REGISTRO MAYO'!$A$1:$U$884,2,FALSE)</f>
        <v>Fundación COANIL</v>
      </c>
      <c r="C86" s="18">
        <f>VLOOKUP(A86,'BASE REGISTRO MAYO'!$A$1:$U$884,3,FALSE)</f>
        <v>702670004</v>
      </c>
      <c r="D86" s="18" t="str">
        <f>VLOOKUP(A86,'BASE REGISTRO MAYO'!$A$1:$U$884,4,FALSE)</f>
        <v>Fundación de Derecho Privado.</v>
      </c>
      <c r="E86" s="18" t="str">
        <f>VLOOKUP(A86,'BASE REGISTRO MAYO'!$A$1:$U$884,5,FALSE)</f>
        <v xml:space="preserve">Decreto Supremo Nº 213, de 17 de febrero de 1975, del Ministerio de Justicia. </v>
      </c>
      <c r="F86" s="18" t="str">
        <f>VLOOKUP(A86,'BASE REGISTRO MAYO'!$A$1:$U$884,6,FALSE)</f>
        <v>Certificado de Vigencia de persona jurídica sin fines de lucro Folio Nº 500349405687, de 7 de octubre de 2020, emitido por el Servicio de Registro Civil e Identificación.</v>
      </c>
      <c r="G86" s="18" t="str">
        <f>VLOOKUP(A86,'BASE REGISTRO MAYO'!$A$1:$U$884,7,FALSE)</f>
        <v xml:space="preserve">Propender al desarrollo integral de los niños intelectualmente limitados hasta su incorporación a la vida del trabajo.
</v>
      </c>
      <c r="H86" s="18" t="str">
        <f>VLOOKUP(A86,'BASE REGISTRO MAYO'!$A$1:$U$884,8,FALSE)</f>
        <v>Presidente: 
Felipe Arteaga Manieu,
Vicepresidente: 
Edgar Witt Gebert
Secretario: 
Luis Lizama Portal
Tesorero: 
Rodrigo Pablo Roa
Directores:
Álvaro Agustín Morales Adaro
Carolina Beatriz Muñoz Guzmán
Sergio Espejo Yaksic</v>
      </c>
      <c r="I86" s="18" t="str">
        <f>VLOOKUP(A86,'BASE REGISTRO MAYO'!$A$1:$U$884,9,FALSE)</f>
        <v>Duran dos años en sus funciones. Renovación parcial anual de tres directores</v>
      </c>
      <c r="J86" s="18" t="str">
        <f>VLOOKUP(A86,'BASE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18" t="str">
        <f>VLOOKUP(A86,'BASE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18" t="str">
        <f>VLOOKUP(A86,'BASE REGISTRO MAYO'!$A$1:$U$884,12,FALSE)</f>
        <v xml:space="preserve">Julio Prado N° 1761, comuna de Ñuñoa, Región Metropolitana
</v>
      </c>
      <c r="M86" s="18" t="str">
        <f>VLOOKUP(A86,'BASE REGISTRO MAYO'!$A$1:$U$884,13,FALSE)</f>
        <v>XIII</v>
      </c>
      <c r="N86" s="18" t="str">
        <f>VLOOKUP(A86,'BASE REGISTRO MAYO'!$A$1:$U$884,14,FALSE)</f>
        <v>Ñuñoa</v>
      </c>
      <c r="O86" s="18" t="str">
        <f>VLOOKUP(A86,'BASE REGISTRO MAYO'!$A$1:$U$884,15,FALSE)</f>
        <v xml:space="preserve">4768500
</v>
      </c>
      <c r="P86" s="18" t="str">
        <f>VLOOKUP(A86,'BASE REGISTRO MAYO'!$A$1:$U$884,16,FALSE)</f>
        <v xml:space="preserve">gerenciageneral@coanil.cl
</v>
      </c>
      <c r="Q86" s="18">
        <f>VLOOKUP(A86,'BASE REGISTRO MAYO'!$A$1:$U$884,17,FALSE)</f>
        <v>0</v>
      </c>
      <c r="R86" s="18">
        <f>VLOOKUP(A86,'BASE REGISTRO MAYO'!$A$1:$U$884,18,FALSE)</f>
        <v>93401</v>
      </c>
      <c r="S86" s="18" t="str">
        <f>VLOOKUP(A86,'BASE REGISTRO MAYO'!$A$1:$U$884,19,FALSE)</f>
        <v>Se acompaña Certificado de Antecedentes Financieros de la Institución correspondiente al año 2019, aprobados USUFI</v>
      </c>
      <c r="T86" s="148">
        <f>VLOOKUP(A86,'BASE REGISTRO MAYO'!$A$1:$U$884,20,FALSE)</f>
        <v>37970</v>
      </c>
      <c r="U86" s="125">
        <v>2150</v>
      </c>
      <c r="V86" s="126">
        <v>4294053</v>
      </c>
      <c r="W86" s="126">
        <v>20939247</v>
      </c>
      <c r="X86" s="149">
        <v>44347</v>
      </c>
      <c r="Y86" s="133" t="s">
        <v>7732</v>
      </c>
      <c r="Z86" s="133" t="s">
        <v>7733</v>
      </c>
      <c r="AA86" s="125" t="s">
        <v>7798</v>
      </c>
    </row>
    <row r="87" spans="1:27" s="90" customFormat="1" ht="15.75" customHeight="1" x14ac:dyDescent="0.2">
      <c r="A87" s="125">
        <v>2150</v>
      </c>
      <c r="B87" s="18" t="str">
        <f>VLOOKUP(A87,'BASE REGISTRO MAYO'!$A$1:$U$884,2,FALSE)</f>
        <v>Fundación COANIL</v>
      </c>
      <c r="C87" s="18">
        <f>VLOOKUP(A87,'BASE REGISTRO MAYO'!$A$1:$U$884,3,FALSE)</f>
        <v>702670004</v>
      </c>
      <c r="D87" s="18" t="str">
        <f>VLOOKUP(A87,'BASE REGISTRO MAYO'!$A$1:$U$884,4,FALSE)</f>
        <v>Fundación de Derecho Privado.</v>
      </c>
      <c r="E87" s="18" t="str">
        <f>VLOOKUP(A87,'BASE REGISTRO MAYO'!$A$1:$U$884,5,FALSE)</f>
        <v xml:space="preserve">Decreto Supremo Nº 213, de 17 de febrero de 1975, del Ministerio de Justicia. </v>
      </c>
      <c r="F87" s="18" t="str">
        <f>VLOOKUP(A87,'BASE REGISTRO MAYO'!$A$1:$U$884,6,FALSE)</f>
        <v>Certificado de Vigencia de persona jurídica sin fines de lucro Folio Nº 500349405687, de 7 de octubre de 2020, emitido por el Servicio de Registro Civil e Identificación.</v>
      </c>
      <c r="G87" s="18" t="str">
        <f>VLOOKUP(A87,'BASE REGISTRO MAYO'!$A$1:$U$884,7,FALSE)</f>
        <v xml:space="preserve">Propender al desarrollo integral de los niños intelectualmente limitados hasta su incorporación a la vida del trabajo.
</v>
      </c>
      <c r="H87" s="18" t="str">
        <f>VLOOKUP(A87,'BASE REGISTRO MAYO'!$A$1:$U$884,8,FALSE)</f>
        <v>Presidente: 
Felipe Arteaga Manieu,
Vicepresidente: 
Edgar Witt Gebert
Secretario: 
Luis Lizama Portal
Tesorero: 
Rodrigo Pablo Roa
Directores:
Álvaro Agustín Morales Adaro
Carolina Beatriz Muñoz Guzmán
Sergio Espejo Yaksic</v>
      </c>
      <c r="I87" s="18" t="str">
        <f>VLOOKUP(A87,'BASE REGISTRO MAYO'!$A$1:$U$884,9,FALSE)</f>
        <v>Duran dos años en sus funciones. Renovación parcial anual de tres directores</v>
      </c>
      <c r="J87" s="18" t="str">
        <f>VLOOKUP(A87,'BASE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18" t="str">
        <f>VLOOKUP(A87,'BASE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18" t="str">
        <f>VLOOKUP(A87,'BASE REGISTRO MAYO'!$A$1:$U$884,12,FALSE)</f>
        <v xml:space="preserve">Julio Prado N° 1761, comuna de Ñuñoa, Región Metropolitana
</v>
      </c>
      <c r="M87" s="18" t="str">
        <f>VLOOKUP(A87,'BASE REGISTRO MAYO'!$A$1:$U$884,13,FALSE)</f>
        <v>XIII</v>
      </c>
      <c r="N87" s="18" t="str">
        <f>VLOOKUP(A87,'BASE REGISTRO MAYO'!$A$1:$U$884,14,FALSE)</f>
        <v>Ñuñoa</v>
      </c>
      <c r="O87" s="18" t="str">
        <f>VLOOKUP(A87,'BASE REGISTRO MAYO'!$A$1:$U$884,15,FALSE)</f>
        <v xml:space="preserve">4768500
</v>
      </c>
      <c r="P87" s="18" t="str">
        <f>VLOOKUP(A87,'BASE REGISTRO MAYO'!$A$1:$U$884,16,FALSE)</f>
        <v xml:space="preserve">gerenciageneral@coanil.cl
</v>
      </c>
      <c r="Q87" s="18">
        <f>VLOOKUP(A87,'BASE REGISTRO MAYO'!$A$1:$U$884,17,FALSE)</f>
        <v>0</v>
      </c>
      <c r="R87" s="18">
        <f>VLOOKUP(A87,'BASE REGISTRO MAYO'!$A$1:$U$884,18,FALSE)</f>
        <v>93401</v>
      </c>
      <c r="S87" s="18" t="str">
        <f>VLOOKUP(A87,'BASE REGISTRO MAYO'!$A$1:$U$884,19,FALSE)</f>
        <v>Se acompaña Certificado de Antecedentes Financieros de la Institución correspondiente al año 2019, aprobados USUFI</v>
      </c>
      <c r="T87" s="148">
        <f>VLOOKUP(A87,'BASE REGISTRO MAYO'!$A$1:$U$884,20,FALSE)</f>
        <v>37970</v>
      </c>
      <c r="U87" s="125">
        <v>2150</v>
      </c>
      <c r="V87" s="126">
        <v>6164766</v>
      </c>
      <c r="W87" s="126">
        <v>26139996</v>
      </c>
      <c r="X87" s="149">
        <v>44347</v>
      </c>
      <c r="Y87" s="133" t="s">
        <v>7732</v>
      </c>
      <c r="Z87" s="133" t="s">
        <v>7733</v>
      </c>
      <c r="AA87" s="125" t="s">
        <v>7770</v>
      </c>
    </row>
    <row r="88" spans="1:27" s="90" customFormat="1" ht="15.75" customHeight="1" x14ac:dyDescent="0.2">
      <c r="A88" s="125">
        <v>2150</v>
      </c>
      <c r="B88" s="18" t="str">
        <f>VLOOKUP(A88,'BASE REGISTRO MAYO'!$A$1:$U$884,2,FALSE)</f>
        <v>Fundación COANIL</v>
      </c>
      <c r="C88" s="18">
        <f>VLOOKUP(A88,'BASE REGISTRO MAYO'!$A$1:$U$884,3,FALSE)</f>
        <v>702670004</v>
      </c>
      <c r="D88" s="18" t="str">
        <f>VLOOKUP(A88,'BASE REGISTRO MAYO'!$A$1:$U$884,4,FALSE)</f>
        <v>Fundación de Derecho Privado.</v>
      </c>
      <c r="E88" s="18" t="str">
        <f>VLOOKUP(A88,'BASE REGISTRO MAYO'!$A$1:$U$884,5,FALSE)</f>
        <v xml:space="preserve">Decreto Supremo Nº 213, de 17 de febrero de 1975, del Ministerio de Justicia. </v>
      </c>
      <c r="F88" s="18" t="str">
        <f>VLOOKUP(A88,'BASE REGISTRO MAYO'!$A$1:$U$884,6,FALSE)</f>
        <v>Certificado de Vigencia de persona jurídica sin fines de lucro Folio Nº 500349405687, de 7 de octubre de 2020, emitido por el Servicio de Registro Civil e Identificación.</v>
      </c>
      <c r="G88" s="18" t="str">
        <f>VLOOKUP(A88,'BASE REGISTRO MAYO'!$A$1:$U$884,7,FALSE)</f>
        <v xml:space="preserve">Propender al desarrollo integral de los niños intelectualmente limitados hasta su incorporación a la vida del trabajo.
</v>
      </c>
      <c r="H88" s="18" t="str">
        <f>VLOOKUP(A88,'BASE REGISTRO MAYO'!$A$1:$U$884,8,FALSE)</f>
        <v>Presidente: 
Felipe Arteaga Manieu,
Vicepresidente: 
Edgar Witt Gebert
Secretario: 
Luis Lizama Portal
Tesorero: 
Rodrigo Pablo Roa
Directores:
Álvaro Agustín Morales Adaro
Carolina Beatriz Muñoz Guzmán
Sergio Espejo Yaksic</v>
      </c>
      <c r="I88" s="18" t="str">
        <f>VLOOKUP(A88,'BASE REGISTRO MAYO'!$A$1:$U$884,9,FALSE)</f>
        <v>Duran dos años en sus funciones. Renovación parcial anual de tres directores</v>
      </c>
      <c r="J88" s="18" t="str">
        <f>VLOOKUP(A88,'BASE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18" t="str">
        <f>VLOOKUP(A88,'BASE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18" t="str">
        <f>VLOOKUP(A88,'BASE REGISTRO MAYO'!$A$1:$U$884,12,FALSE)</f>
        <v xml:space="preserve">Julio Prado N° 1761, comuna de Ñuñoa, Región Metropolitana
</v>
      </c>
      <c r="M88" s="18" t="str">
        <f>VLOOKUP(A88,'BASE REGISTRO MAYO'!$A$1:$U$884,13,FALSE)</f>
        <v>XIII</v>
      </c>
      <c r="N88" s="18" t="str">
        <f>VLOOKUP(A88,'BASE REGISTRO MAYO'!$A$1:$U$884,14,FALSE)</f>
        <v>Ñuñoa</v>
      </c>
      <c r="O88" s="18" t="str">
        <f>VLOOKUP(A88,'BASE REGISTRO MAYO'!$A$1:$U$884,15,FALSE)</f>
        <v xml:space="preserve">4768500
</v>
      </c>
      <c r="P88" s="18" t="str">
        <f>VLOOKUP(A88,'BASE REGISTRO MAYO'!$A$1:$U$884,16,FALSE)</f>
        <v xml:space="preserve">gerenciageneral@coanil.cl
</v>
      </c>
      <c r="Q88" s="18">
        <f>VLOOKUP(A88,'BASE REGISTRO MAYO'!$A$1:$U$884,17,FALSE)</f>
        <v>0</v>
      </c>
      <c r="R88" s="18">
        <f>VLOOKUP(A88,'BASE REGISTRO MAYO'!$A$1:$U$884,18,FALSE)</f>
        <v>93401</v>
      </c>
      <c r="S88" s="18" t="str">
        <f>VLOOKUP(A88,'BASE REGISTRO MAYO'!$A$1:$U$884,19,FALSE)</f>
        <v>Se acompaña Certificado de Antecedentes Financieros de la Institución correspondiente al año 2019, aprobados USUFI</v>
      </c>
      <c r="T88" s="148">
        <f>VLOOKUP(A88,'BASE REGISTRO MAYO'!$A$1:$U$884,20,FALSE)</f>
        <v>37970</v>
      </c>
      <c r="U88" s="125">
        <v>2150</v>
      </c>
      <c r="V88" s="126">
        <v>32640699</v>
      </c>
      <c r="W88" s="126">
        <v>151790231</v>
      </c>
      <c r="X88" s="149">
        <v>44347</v>
      </c>
      <c r="Y88" s="133" t="s">
        <v>7732</v>
      </c>
      <c r="Z88" s="133" t="s">
        <v>7733</v>
      </c>
      <c r="AA88" s="125" t="s">
        <v>7734</v>
      </c>
    </row>
    <row r="89" spans="1:27" s="90" customFormat="1" ht="15.75" customHeight="1" x14ac:dyDescent="0.2">
      <c r="A89" s="125">
        <v>2150</v>
      </c>
      <c r="B89" s="18" t="str">
        <f>VLOOKUP(A89,'BASE REGISTRO MAYO'!$A$1:$U$884,2,FALSE)</f>
        <v>Fundación COANIL</v>
      </c>
      <c r="C89" s="18">
        <f>VLOOKUP(A89,'BASE REGISTRO MAYO'!$A$1:$U$884,3,FALSE)</f>
        <v>702670004</v>
      </c>
      <c r="D89" s="18" t="str">
        <f>VLOOKUP(A89,'BASE REGISTRO MAYO'!$A$1:$U$884,4,FALSE)</f>
        <v>Fundación de Derecho Privado.</v>
      </c>
      <c r="E89" s="18" t="str">
        <f>VLOOKUP(A89,'BASE REGISTRO MAYO'!$A$1:$U$884,5,FALSE)</f>
        <v xml:space="preserve">Decreto Supremo Nº 213, de 17 de febrero de 1975, del Ministerio de Justicia. </v>
      </c>
      <c r="F89" s="18" t="str">
        <f>VLOOKUP(A89,'BASE REGISTRO MAYO'!$A$1:$U$884,6,FALSE)</f>
        <v>Certificado de Vigencia de persona jurídica sin fines de lucro Folio Nº 500349405687, de 7 de octubre de 2020, emitido por el Servicio de Registro Civil e Identificación.</v>
      </c>
      <c r="G89" s="18" t="str">
        <f>VLOOKUP(A89,'BASE REGISTRO MAYO'!$A$1:$U$884,7,FALSE)</f>
        <v xml:space="preserve">Propender al desarrollo integral de los niños intelectualmente limitados hasta su incorporación a la vida del trabajo.
</v>
      </c>
      <c r="H89" s="18" t="str">
        <f>VLOOKUP(A89,'BASE REGISTRO MAYO'!$A$1:$U$884,8,FALSE)</f>
        <v>Presidente: 
Felipe Arteaga Manieu,
Vicepresidente: 
Edgar Witt Gebert
Secretario: 
Luis Lizama Portal
Tesorero: 
Rodrigo Pablo Roa
Directores:
Álvaro Agustín Morales Adaro
Carolina Beatriz Muñoz Guzmán
Sergio Espejo Yaksic</v>
      </c>
      <c r="I89" s="18" t="str">
        <f>VLOOKUP(A89,'BASE REGISTRO MAYO'!$A$1:$U$884,9,FALSE)</f>
        <v>Duran dos años en sus funciones. Renovación parcial anual de tres directores</v>
      </c>
      <c r="J89" s="18" t="str">
        <f>VLOOKUP(A89,'BASE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18" t="str">
        <f>VLOOKUP(A89,'BASE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18" t="str">
        <f>VLOOKUP(A89,'BASE REGISTRO MAYO'!$A$1:$U$884,12,FALSE)</f>
        <v xml:space="preserve">Julio Prado N° 1761, comuna de Ñuñoa, Región Metropolitana
</v>
      </c>
      <c r="M89" s="18" t="str">
        <f>VLOOKUP(A89,'BASE REGISTRO MAYO'!$A$1:$U$884,13,FALSE)</f>
        <v>XIII</v>
      </c>
      <c r="N89" s="18" t="str">
        <f>VLOOKUP(A89,'BASE REGISTRO MAYO'!$A$1:$U$884,14,FALSE)</f>
        <v>Ñuñoa</v>
      </c>
      <c r="O89" s="18" t="str">
        <f>VLOOKUP(A89,'BASE REGISTRO MAYO'!$A$1:$U$884,15,FALSE)</f>
        <v xml:space="preserve">4768500
</v>
      </c>
      <c r="P89" s="18" t="str">
        <f>VLOOKUP(A89,'BASE REGISTRO MAYO'!$A$1:$U$884,16,FALSE)</f>
        <v xml:space="preserve">gerenciageneral@coanil.cl
</v>
      </c>
      <c r="Q89" s="18">
        <f>VLOOKUP(A89,'BASE REGISTRO MAYO'!$A$1:$U$884,17,FALSE)</f>
        <v>0</v>
      </c>
      <c r="R89" s="18">
        <f>VLOOKUP(A89,'BASE REGISTRO MAYO'!$A$1:$U$884,18,FALSE)</f>
        <v>93401</v>
      </c>
      <c r="S89" s="18" t="str">
        <f>VLOOKUP(A89,'BASE REGISTRO MAYO'!$A$1:$U$884,19,FALSE)</f>
        <v>Se acompaña Certificado de Antecedentes Financieros de la Institución correspondiente al año 2019, aprobados USUFI</v>
      </c>
      <c r="T89" s="148">
        <f>VLOOKUP(A89,'BASE REGISTRO MAYO'!$A$1:$U$884,20,FALSE)</f>
        <v>37970</v>
      </c>
      <c r="U89" s="125">
        <v>2150</v>
      </c>
      <c r="V89" s="126">
        <v>2258612</v>
      </c>
      <c r="W89" s="126">
        <v>8471799</v>
      </c>
      <c r="X89" s="149">
        <v>44347</v>
      </c>
      <c r="Y89" s="133" t="s">
        <v>7732</v>
      </c>
      <c r="Z89" s="133" t="s">
        <v>7733</v>
      </c>
      <c r="AA89" s="125" t="s">
        <v>7800</v>
      </c>
    </row>
    <row r="90" spans="1:27" s="90" customFormat="1" ht="15.75" customHeight="1" x14ac:dyDescent="0.2">
      <c r="A90" s="125">
        <v>2150</v>
      </c>
      <c r="B90" s="18" t="str">
        <f>VLOOKUP(A90,'BASE REGISTRO MAYO'!$A$1:$U$884,2,FALSE)</f>
        <v>Fundación COANIL</v>
      </c>
      <c r="C90" s="18">
        <f>VLOOKUP(A90,'BASE REGISTRO MAYO'!$A$1:$U$884,3,FALSE)</f>
        <v>702670004</v>
      </c>
      <c r="D90" s="18" t="str">
        <f>VLOOKUP(A90,'BASE REGISTRO MAYO'!$A$1:$U$884,4,FALSE)</f>
        <v>Fundación de Derecho Privado.</v>
      </c>
      <c r="E90" s="18" t="str">
        <f>VLOOKUP(A90,'BASE REGISTRO MAYO'!$A$1:$U$884,5,FALSE)</f>
        <v xml:space="preserve">Decreto Supremo Nº 213, de 17 de febrero de 1975, del Ministerio de Justicia. </v>
      </c>
      <c r="F90" s="18" t="str">
        <f>VLOOKUP(A90,'BASE REGISTRO MAYO'!$A$1:$U$884,6,FALSE)</f>
        <v>Certificado de Vigencia de persona jurídica sin fines de lucro Folio Nº 500349405687, de 7 de octubre de 2020, emitido por el Servicio de Registro Civil e Identificación.</v>
      </c>
      <c r="G90" s="18" t="str">
        <f>VLOOKUP(A90,'BASE REGISTRO MAYO'!$A$1:$U$884,7,FALSE)</f>
        <v xml:space="preserve">Propender al desarrollo integral de los niños intelectualmente limitados hasta su incorporación a la vida del trabajo.
</v>
      </c>
      <c r="H90" s="18" t="str">
        <f>VLOOKUP(A90,'BASE REGISTRO MAYO'!$A$1:$U$884,8,FALSE)</f>
        <v>Presidente: 
Felipe Arteaga Manieu,
Vicepresidente: 
Edgar Witt Gebert
Secretario: 
Luis Lizama Portal
Tesorero: 
Rodrigo Pablo Roa
Directores:
Álvaro Agustín Morales Adaro
Carolina Beatriz Muñoz Guzmán
Sergio Espejo Yaksic</v>
      </c>
      <c r="I90" s="18" t="str">
        <f>VLOOKUP(A90,'BASE REGISTRO MAYO'!$A$1:$U$884,9,FALSE)</f>
        <v>Duran dos años en sus funciones. Renovación parcial anual de tres directores</v>
      </c>
      <c r="J90" s="18" t="str">
        <f>VLOOKUP(A90,'BASE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18" t="str">
        <f>VLOOKUP(A90,'BASE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18" t="str">
        <f>VLOOKUP(A90,'BASE REGISTRO MAYO'!$A$1:$U$884,12,FALSE)</f>
        <v xml:space="preserve">Julio Prado N° 1761, comuna de Ñuñoa, Región Metropolitana
</v>
      </c>
      <c r="M90" s="18" t="str">
        <f>VLOOKUP(A90,'BASE REGISTRO MAYO'!$A$1:$U$884,13,FALSE)</f>
        <v>XIII</v>
      </c>
      <c r="N90" s="18" t="str">
        <f>VLOOKUP(A90,'BASE REGISTRO MAYO'!$A$1:$U$884,14,FALSE)</f>
        <v>Ñuñoa</v>
      </c>
      <c r="O90" s="18" t="str">
        <f>VLOOKUP(A90,'BASE REGISTRO MAYO'!$A$1:$U$884,15,FALSE)</f>
        <v xml:space="preserve">4768500
</v>
      </c>
      <c r="P90" s="18" t="str">
        <f>VLOOKUP(A90,'BASE REGISTRO MAYO'!$A$1:$U$884,16,FALSE)</f>
        <v xml:space="preserve">gerenciageneral@coanil.cl
</v>
      </c>
      <c r="Q90" s="18">
        <f>VLOOKUP(A90,'BASE REGISTRO MAYO'!$A$1:$U$884,17,FALSE)</f>
        <v>0</v>
      </c>
      <c r="R90" s="18">
        <f>VLOOKUP(A90,'BASE REGISTRO MAYO'!$A$1:$U$884,18,FALSE)</f>
        <v>93401</v>
      </c>
      <c r="S90" s="18" t="str">
        <f>VLOOKUP(A90,'BASE REGISTRO MAYO'!$A$1:$U$884,19,FALSE)</f>
        <v>Se acompaña Certificado de Antecedentes Financieros de la Institución correspondiente al año 2019, aprobados USUFI</v>
      </c>
      <c r="T90" s="148">
        <f>VLOOKUP(A90,'BASE REGISTRO MAYO'!$A$1:$U$884,20,FALSE)</f>
        <v>37970</v>
      </c>
      <c r="U90" s="125">
        <v>2150</v>
      </c>
      <c r="V90" s="126">
        <v>12024900</v>
      </c>
      <c r="W90" s="126">
        <v>50344248</v>
      </c>
      <c r="X90" s="149">
        <v>44347</v>
      </c>
      <c r="Y90" s="133" t="s">
        <v>7732</v>
      </c>
      <c r="Z90" s="133" t="s">
        <v>7733</v>
      </c>
      <c r="AA90" s="125" t="s">
        <v>75</v>
      </c>
    </row>
    <row r="91" spans="1:27" s="90" customFormat="1" ht="15.75" customHeight="1" x14ac:dyDescent="0.2">
      <c r="A91" s="125">
        <v>2150</v>
      </c>
      <c r="B91" s="18" t="str">
        <f>VLOOKUP(A91,'BASE REGISTRO MAYO'!$A$1:$U$884,2,FALSE)</f>
        <v>Fundación COANIL</v>
      </c>
      <c r="C91" s="18">
        <f>VLOOKUP(A91,'BASE REGISTRO MAYO'!$A$1:$U$884,3,FALSE)</f>
        <v>702670004</v>
      </c>
      <c r="D91" s="18" t="str">
        <f>VLOOKUP(A91,'BASE REGISTRO MAYO'!$A$1:$U$884,4,FALSE)</f>
        <v>Fundación de Derecho Privado.</v>
      </c>
      <c r="E91" s="18" t="str">
        <f>VLOOKUP(A91,'BASE REGISTRO MAYO'!$A$1:$U$884,5,FALSE)</f>
        <v xml:space="preserve">Decreto Supremo Nº 213, de 17 de febrero de 1975, del Ministerio de Justicia. </v>
      </c>
      <c r="F91" s="18" t="str">
        <f>VLOOKUP(A91,'BASE REGISTRO MAYO'!$A$1:$U$884,6,FALSE)</f>
        <v>Certificado de Vigencia de persona jurídica sin fines de lucro Folio Nº 500349405687, de 7 de octubre de 2020, emitido por el Servicio de Registro Civil e Identificación.</v>
      </c>
      <c r="G91" s="18" t="str">
        <f>VLOOKUP(A91,'BASE REGISTRO MAYO'!$A$1:$U$884,7,FALSE)</f>
        <v xml:space="preserve">Propender al desarrollo integral de los niños intelectualmente limitados hasta su incorporación a la vida del trabajo.
</v>
      </c>
      <c r="H91" s="18" t="str">
        <f>VLOOKUP(A91,'BASE REGISTRO MAYO'!$A$1:$U$884,8,FALSE)</f>
        <v>Presidente: 
Felipe Arteaga Manieu,
Vicepresidente: 
Edgar Witt Gebert
Secretario: 
Luis Lizama Portal
Tesorero: 
Rodrigo Pablo Roa
Directores:
Álvaro Agustín Morales Adaro
Carolina Beatriz Muñoz Guzmán
Sergio Espejo Yaksic</v>
      </c>
      <c r="I91" s="18" t="str">
        <f>VLOOKUP(A91,'BASE REGISTRO MAYO'!$A$1:$U$884,9,FALSE)</f>
        <v>Duran dos años en sus funciones. Renovación parcial anual de tres directores</v>
      </c>
      <c r="J91" s="18" t="str">
        <f>VLOOKUP(A91,'BASE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18" t="str">
        <f>VLOOKUP(A91,'BASE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18" t="str">
        <f>VLOOKUP(A91,'BASE REGISTRO MAYO'!$A$1:$U$884,12,FALSE)</f>
        <v xml:space="preserve">Julio Prado N° 1761, comuna de Ñuñoa, Región Metropolitana
</v>
      </c>
      <c r="M91" s="18" t="str">
        <f>VLOOKUP(A91,'BASE REGISTRO MAYO'!$A$1:$U$884,13,FALSE)</f>
        <v>XIII</v>
      </c>
      <c r="N91" s="18" t="str">
        <f>VLOOKUP(A91,'BASE REGISTRO MAYO'!$A$1:$U$884,14,FALSE)</f>
        <v>Ñuñoa</v>
      </c>
      <c r="O91" s="18" t="str">
        <f>VLOOKUP(A91,'BASE REGISTRO MAYO'!$A$1:$U$884,15,FALSE)</f>
        <v xml:space="preserve">4768500
</v>
      </c>
      <c r="P91" s="18" t="str">
        <f>VLOOKUP(A91,'BASE REGISTRO MAYO'!$A$1:$U$884,16,FALSE)</f>
        <v xml:space="preserve">gerenciageneral@coanil.cl
</v>
      </c>
      <c r="Q91" s="18">
        <f>VLOOKUP(A91,'BASE REGISTRO MAYO'!$A$1:$U$884,17,FALSE)</f>
        <v>0</v>
      </c>
      <c r="R91" s="18">
        <f>VLOOKUP(A91,'BASE REGISTRO MAYO'!$A$1:$U$884,18,FALSE)</f>
        <v>93401</v>
      </c>
      <c r="S91" s="18" t="str">
        <f>VLOOKUP(A91,'BASE REGISTRO MAYO'!$A$1:$U$884,19,FALSE)</f>
        <v>Se acompaña Certificado de Antecedentes Financieros de la Institución correspondiente al año 2019, aprobados USUFI</v>
      </c>
      <c r="T91" s="148">
        <f>VLOOKUP(A91,'BASE REGISTRO MAYO'!$A$1:$U$884,20,FALSE)</f>
        <v>37970</v>
      </c>
      <c r="U91" s="125">
        <v>2150</v>
      </c>
      <c r="V91" s="126">
        <v>22694323</v>
      </c>
      <c r="W91" s="126">
        <v>89690146</v>
      </c>
      <c r="X91" s="149">
        <v>44347</v>
      </c>
      <c r="Y91" s="133" t="s">
        <v>7732</v>
      </c>
      <c r="Z91" s="133" t="s">
        <v>7733</v>
      </c>
      <c r="AA91" s="125" t="s">
        <v>7781</v>
      </c>
    </row>
    <row r="92" spans="1:27" s="90" customFormat="1" ht="15.75" customHeight="1" x14ac:dyDescent="0.2">
      <c r="A92" s="125">
        <v>2150</v>
      </c>
      <c r="B92" s="18" t="str">
        <f>VLOOKUP(A92,'BASE REGISTRO MAYO'!$A$1:$U$884,2,FALSE)</f>
        <v>Fundación COANIL</v>
      </c>
      <c r="C92" s="18">
        <f>VLOOKUP(A92,'BASE REGISTRO MAYO'!$A$1:$U$884,3,FALSE)</f>
        <v>702670004</v>
      </c>
      <c r="D92" s="18" t="str">
        <f>VLOOKUP(A92,'BASE REGISTRO MAYO'!$A$1:$U$884,4,FALSE)</f>
        <v>Fundación de Derecho Privado.</v>
      </c>
      <c r="E92" s="18" t="str">
        <f>VLOOKUP(A92,'BASE REGISTRO MAYO'!$A$1:$U$884,5,FALSE)</f>
        <v xml:space="preserve">Decreto Supremo Nº 213, de 17 de febrero de 1975, del Ministerio de Justicia. </v>
      </c>
      <c r="F92" s="18" t="str">
        <f>VLOOKUP(A92,'BASE REGISTRO MAYO'!$A$1:$U$884,6,FALSE)</f>
        <v>Certificado de Vigencia de persona jurídica sin fines de lucro Folio Nº 500349405687, de 7 de octubre de 2020, emitido por el Servicio de Registro Civil e Identificación.</v>
      </c>
      <c r="G92" s="18" t="str">
        <f>VLOOKUP(A92,'BASE REGISTRO MAYO'!$A$1:$U$884,7,FALSE)</f>
        <v xml:space="preserve">Propender al desarrollo integral de los niños intelectualmente limitados hasta su incorporación a la vida del trabajo.
</v>
      </c>
      <c r="H92" s="18" t="str">
        <f>VLOOKUP(A92,'BASE REGISTRO MAYO'!$A$1:$U$884,8,FALSE)</f>
        <v>Presidente: 
Felipe Arteaga Manieu,
Vicepresidente: 
Edgar Witt Gebert
Secretario: 
Luis Lizama Portal
Tesorero: 
Rodrigo Pablo Roa
Directores:
Álvaro Agustín Morales Adaro
Carolina Beatriz Muñoz Guzmán
Sergio Espejo Yaksic</v>
      </c>
      <c r="I92" s="18" t="str">
        <f>VLOOKUP(A92,'BASE REGISTRO MAYO'!$A$1:$U$884,9,FALSE)</f>
        <v>Duran dos años en sus funciones. Renovación parcial anual de tres directores</v>
      </c>
      <c r="J92" s="18" t="str">
        <f>VLOOKUP(A92,'BASE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18" t="str">
        <f>VLOOKUP(A92,'BASE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18" t="str">
        <f>VLOOKUP(A92,'BASE REGISTRO MAYO'!$A$1:$U$884,12,FALSE)</f>
        <v xml:space="preserve">Julio Prado N° 1761, comuna de Ñuñoa, Región Metropolitana
</v>
      </c>
      <c r="M92" s="18" t="str">
        <f>VLOOKUP(A92,'BASE REGISTRO MAYO'!$A$1:$U$884,13,FALSE)</f>
        <v>XIII</v>
      </c>
      <c r="N92" s="18" t="str">
        <f>VLOOKUP(A92,'BASE REGISTRO MAYO'!$A$1:$U$884,14,FALSE)</f>
        <v>Ñuñoa</v>
      </c>
      <c r="O92" s="18" t="str">
        <f>VLOOKUP(A92,'BASE REGISTRO MAYO'!$A$1:$U$884,15,FALSE)</f>
        <v xml:space="preserve">4768500
</v>
      </c>
      <c r="P92" s="18" t="str">
        <f>VLOOKUP(A92,'BASE REGISTRO MAYO'!$A$1:$U$884,16,FALSE)</f>
        <v xml:space="preserve">gerenciageneral@coanil.cl
</v>
      </c>
      <c r="Q92" s="18">
        <f>VLOOKUP(A92,'BASE REGISTRO MAYO'!$A$1:$U$884,17,FALSE)</f>
        <v>0</v>
      </c>
      <c r="R92" s="18">
        <f>VLOOKUP(A92,'BASE REGISTRO MAYO'!$A$1:$U$884,18,FALSE)</f>
        <v>93401</v>
      </c>
      <c r="S92" s="18" t="str">
        <f>VLOOKUP(A92,'BASE REGISTRO MAYO'!$A$1:$U$884,19,FALSE)</f>
        <v>Se acompaña Certificado de Antecedentes Financieros de la Institución correspondiente al año 2019, aprobados USUFI</v>
      </c>
      <c r="T92" s="148">
        <f>VLOOKUP(A92,'BASE REGISTRO MAYO'!$A$1:$U$884,20,FALSE)</f>
        <v>37970</v>
      </c>
      <c r="U92" s="125">
        <v>2150</v>
      </c>
      <c r="V92" s="126">
        <v>0</v>
      </c>
      <c r="W92" s="126">
        <v>72884757</v>
      </c>
      <c r="X92" s="149">
        <v>44347</v>
      </c>
      <c r="Y92" s="133" t="s">
        <v>7732</v>
      </c>
      <c r="Z92" s="133" t="s">
        <v>7733</v>
      </c>
      <c r="AA92" s="125" t="s">
        <v>7801</v>
      </c>
    </row>
    <row r="93" spans="1:27" s="90" customFormat="1" ht="15.75" customHeight="1" x14ac:dyDescent="0.2">
      <c r="A93" s="125">
        <v>2150</v>
      </c>
      <c r="B93" s="18" t="str">
        <f>VLOOKUP(A93,'BASE REGISTRO MAYO'!$A$1:$U$884,2,FALSE)</f>
        <v>Fundación COANIL</v>
      </c>
      <c r="C93" s="18">
        <f>VLOOKUP(A93,'BASE REGISTRO MAYO'!$A$1:$U$884,3,FALSE)</f>
        <v>702670004</v>
      </c>
      <c r="D93" s="18" t="str">
        <f>VLOOKUP(A93,'BASE REGISTRO MAYO'!$A$1:$U$884,4,FALSE)</f>
        <v>Fundación de Derecho Privado.</v>
      </c>
      <c r="E93" s="18" t="str">
        <f>VLOOKUP(A93,'BASE REGISTRO MAYO'!$A$1:$U$884,5,FALSE)</f>
        <v xml:space="preserve">Decreto Supremo Nº 213, de 17 de febrero de 1975, del Ministerio de Justicia. </v>
      </c>
      <c r="F93" s="18" t="str">
        <f>VLOOKUP(A93,'BASE REGISTRO MAYO'!$A$1:$U$884,6,FALSE)</f>
        <v>Certificado de Vigencia de persona jurídica sin fines de lucro Folio Nº 500349405687, de 7 de octubre de 2020, emitido por el Servicio de Registro Civil e Identificación.</v>
      </c>
      <c r="G93" s="18" t="str">
        <f>VLOOKUP(A93,'BASE REGISTRO MAYO'!$A$1:$U$884,7,FALSE)</f>
        <v xml:space="preserve">Propender al desarrollo integral de los niños intelectualmente limitados hasta su incorporación a la vida del trabajo.
</v>
      </c>
      <c r="H93" s="18" t="str">
        <f>VLOOKUP(A93,'BASE REGISTRO MAYO'!$A$1:$U$884,8,FALSE)</f>
        <v>Presidente: 
Felipe Arteaga Manieu,
Vicepresidente: 
Edgar Witt Gebert
Secretario: 
Luis Lizama Portal
Tesorero: 
Rodrigo Pablo Roa
Directores:
Álvaro Agustín Morales Adaro
Carolina Beatriz Muñoz Guzmán
Sergio Espejo Yaksic</v>
      </c>
      <c r="I93" s="18" t="str">
        <f>VLOOKUP(A93,'BASE REGISTRO MAYO'!$A$1:$U$884,9,FALSE)</f>
        <v>Duran dos años en sus funciones. Renovación parcial anual de tres directores</v>
      </c>
      <c r="J93" s="18" t="str">
        <f>VLOOKUP(A93,'BASE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18" t="str">
        <f>VLOOKUP(A93,'BASE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18" t="str">
        <f>VLOOKUP(A93,'BASE REGISTRO MAYO'!$A$1:$U$884,12,FALSE)</f>
        <v xml:space="preserve">Julio Prado N° 1761, comuna de Ñuñoa, Región Metropolitana
</v>
      </c>
      <c r="M93" s="18" t="str">
        <f>VLOOKUP(A93,'BASE REGISTRO MAYO'!$A$1:$U$884,13,FALSE)</f>
        <v>XIII</v>
      </c>
      <c r="N93" s="18" t="str">
        <f>VLOOKUP(A93,'BASE REGISTRO MAYO'!$A$1:$U$884,14,FALSE)</f>
        <v>Ñuñoa</v>
      </c>
      <c r="O93" s="18" t="str">
        <f>VLOOKUP(A93,'BASE REGISTRO MAYO'!$A$1:$U$884,15,FALSE)</f>
        <v xml:space="preserve">4768500
</v>
      </c>
      <c r="P93" s="18" t="str">
        <f>VLOOKUP(A93,'BASE REGISTRO MAYO'!$A$1:$U$884,16,FALSE)</f>
        <v xml:space="preserve">gerenciageneral@coanil.cl
</v>
      </c>
      <c r="Q93" s="18">
        <f>VLOOKUP(A93,'BASE REGISTRO MAYO'!$A$1:$U$884,17,FALSE)</f>
        <v>0</v>
      </c>
      <c r="R93" s="18">
        <f>VLOOKUP(A93,'BASE REGISTRO MAYO'!$A$1:$U$884,18,FALSE)</f>
        <v>93401</v>
      </c>
      <c r="S93" s="18" t="str">
        <f>VLOOKUP(A93,'BASE REGISTRO MAYO'!$A$1:$U$884,19,FALSE)</f>
        <v>Se acompaña Certificado de Antecedentes Financieros de la Institución correspondiente al año 2019, aprobados USUFI</v>
      </c>
      <c r="T93" s="148">
        <f>VLOOKUP(A93,'BASE REGISTRO MAYO'!$A$1:$U$884,20,FALSE)</f>
        <v>37970</v>
      </c>
      <c r="U93" s="125">
        <v>2150</v>
      </c>
      <c r="V93" s="126">
        <v>8776866</v>
      </c>
      <c r="W93" s="126">
        <v>24388619</v>
      </c>
      <c r="X93" s="149">
        <v>44347</v>
      </c>
      <c r="Y93" s="133" t="s">
        <v>7732</v>
      </c>
      <c r="Z93" s="133" t="s">
        <v>7733</v>
      </c>
      <c r="AA93" s="125" t="s">
        <v>7752</v>
      </c>
    </row>
    <row r="94" spans="1:27" s="90" customFormat="1" ht="15.75" customHeight="1" x14ac:dyDescent="0.2">
      <c r="A94" s="125">
        <v>2150</v>
      </c>
      <c r="B94" s="18" t="str">
        <f>VLOOKUP(A94,'BASE REGISTRO MAYO'!$A$1:$U$884,2,FALSE)</f>
        <v>Fundación COANIL</v>
      </c>
      <c r="C94" s="18">
        <f>VLOOKUP(A94,'BASE REGISTRO MAYO'!$A$1:$U$884,3,FALSE)</f>
        <v>702670004</v>
      </c>
      <c r="D94" s="18" t="str">
        <f>VLOOKUP(A94,'BASE REGISTRO MAYO'!$A$1:$U$884,4,FALSE)</f>
        <v>Fundación de Derecho Privado.</v>
      </c>
      <c r="E94" s="18" t="str">
        <f>VLOOKUP(A94,'BASE REGISTRO MAYO'!$A$1:$U$884,5,FALSE)</f>
        <v xml:space="preserve">Decreto Supremo Nº 213, de 17 de febrero de 1975, del Ministerio de Justicia. </v>
      </c>
      <c r="F94" s="18" t="str">
        <f>VLOOKUP(A94,'BASE REGISTRO MAYO'!$A$1:$U$884,6,FALSE)</f>
        <v>Certificado de Vigencia de persona jurídica sin fines de lucro Folio Nº 500349405687, de 7 de octubre de 2020, emitido por el Servicio de Registro Civil e Identificación.</v>
      </c>
      <c r="G94" s="18" t="str">
        <f>VLOOKUP(A94,'BASE REGISTRO MAYO'!$A$1:$U$884,7,FALSE)</f>
        <v xml:space="preserve">Propender al desarrollo integral de los niños intelectualmente limitados hasta su incorporación a la vida del trabajo.
</v>
      </c>
      <c r="H94" s="18" t="str">
        <f>VLOOKUP(A94,'BASE REGISTRO MAYO'!$A$1:$U$884,8,FALSE)</f>
        <v>Presidente: 
Felipe Arteaga Manieu,
Vicepresidente: 
Edgar Witt Gebert
Secretario: 
Luis Lizama Portal
Tesorero: 
Rodrigo Pablo Roa
Directores:
Álvaro Agustín Morales Adaro
Carolina Beatriz Muñoz Guzmán
Sergio Espejo Yaksic</v>
      </c>
      <c r="I94" s="18" t="str">
        <f>VLOOKUP(A94,'BASE REGISTRO MAYO'!$A$1:$U$884,9,FALSE)</f>
        <v>Duran dos años en sus funciones. Renovación parcial anual de tres directores</v>
      </c>
      <c r="J94" s="18" t="str">
        <f>VLOOKUP(A94,'BASE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18" t="str">
        <f>VLOOKUP(A94,'BASE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18" t="str">
        <f>VLOOKUP(A94,'BASE REGISTRO MAYO'!$A$1:$U$884,12,FALSE)</f>
        <v xml:space="preserve">Julio Prado N° 1761, comuna de Ñuñoa, Región Metropolitana
</v>
      </c>
      <c r="M94" s="18" t="str">
        <f>VLOOKUP(A94,'BASE REGISTRO MAYO'!$A$1:$U$884,13,FALSE)</f>
        <v>XIII</v>
      </c>
      <c r="N94" s="18" t="str">
        <f>VLOOKUP(A94,'BASE REGISTRO MAYO'!$A$1:$U$884,14,FALSE)</f>
        <v>Ñuñoa</v>
      </c>
      <c r="O94" s="18" t="str">
        <f>VLOOKUP(A94,'BASE REGISTRO MAYO'!$A$1:$U$884,15,FALSE)</f>
        <v xml:space="preserve">4768500
</v>
      </c>
      <c r="P94" s="18" t="str">
        <f>VLOOKUP(A94,'BASE REGISTRO MAYO'!$A$1:$U$884,16,FALSE)</f>
        <v xml:space="preserve">gerenciageneral@coanil.cl
</v>
      </c>
      <c r="Q94" s="18">
        <f>VLOOKUP(A94,'BASE REGISTRO MAYO'!$A$1:$U$884,17,FALSE)</f>
        <v>0</v>
      </c>
      <c r="R94" s="18">
        <f>VLOOKUP(A94,'BASE REGISTRO MAYO'!$A$1:$U$884,18,FALSE)</f>
        <v>93401</v>
      </c>
      <c r="S94" s="18" t="str">
        <f>VLOOKUP(A94,'BASE REGISTRO MAYO'!$A$1:$U$884,19,FALSE)</f>
        <v>Se acompaña Certificado de Antecedentes Financieros de la Institución correspondiente al año 2019, aprobados USUFI</v>
      </c>
      <c r="T94" s="148">
        <f>VLOOKUP(A94,'BASE REGISTRO MAYO'!$A$1:$U$884,20,FALSE)</f>
        <v>37970</v>
      </c>
      <c r="U94" s="125">
        <v>2150</v>
      </c>
      <c r="V94" s="126">
        <v>0</v>
      </c>
      <c r="W94" s="126">
        <v>19025613</v>
      </c>
      <c r="X94" s="149">
        <v>44347</v>
      </c>
      <c r="Y94" s="133" t="s">
        <v>7732</v>
      </c>
      <c r="Z94" s="133" t="s">
        <v>7733</v>
      </c>
      <c r="AA94" s="125" t="s">
        <v>195</v>
      </c>
    </row>
    <row r="95" spans="1:27" s="90" customFormat="1" ht="15.75" customHeight="1" x14ac:dyDescent="0.2">
      <c r="A95" s="125">
        <v>2150</v>
      </c>
      <c r="B95" s="18" t="str">
        <f>VLOOKUP(A95,'BASE REGISTRO MAYO'!$A$1:$U$884,2,FALSE)</f>
        <v>Fundación COANIL</v>
      </c>
      <c r="C95" s="18">
        <f>VLOOKUP(A95,'BASE REGISTRO MAYO'!$A$1:$U$884,3,FALSE)</f>
        <v>702670004</v>
      </c>
      <c r="D95" s="18" t="str">
        <f>VLOOKUP(A95,'BASE REGISTRO MAYO'!$A$1:$U$884,4,FALSE)</f>
        <v>Fundación de Derecho Privado.</v>
      </c>
      <c r="E95" s="18" t="str">
        <f>VLOOKUP(A95,'BASE REGISTRO MAYO'!$A$1:$U$884,5,FALSE)</f>
        <v xml:space="preserve">Decreto Supremo Nº 213, de 17 de febrero de 1975, del Ministerio de Justicia. </v>
      </c>
      <c r="F95" s="18" t="str">
        <f>VLOOKUP(A95,'BASE REGISTRO MAYO'!$A$1:$U$884,6,FALSE)</f>
        <v>Certificado de Vigencia de persona jurídica sin fines de lucro Folio Nº 500349405687, de 7 de octubre de 2020, emitido por el Servicio de Registro Civil e Identificación.</v>
      </c>
      <c r="G95" s="18" t="str">
        <f>VLOOKUP(A95,'BASE REGISTRO MAYO'!$A$1:$U$884,7,FALSE)</f>
        <v xml:space="preserve">Propender al desarrollo integral de los niños intelectualmente limitados hasta su incorporación a la vida del trabajo.
</v>
      </c>
      <c r="H95" s="18" t="str">
        <f>VLOOKUP(A95,'BASE REGISTRO MAYO'!$A$1:$U$884,8,FALSE)</f>
        <v>Presidente: 
Felipe Arteaga Manieu,
Vicepresidente: 
Edgar Witt Gebert
Secretario: 
Luis Lizama Portal
Tesorero: 
Rodrigo Pablo Roa
Directores:
Álvaro Agustín Morales Adaro
Carolina Beatriz Muñoz Guzmán
Sergio Espejo Yaksic</v>
      </c>
      <c r="I95" s="18" t="str">
        <f>VLOOKUP(A95,'BASE REGISTRO MAYO'!$A$1:$U$884,9,FALSE)</f>
        <v>Duran dos años en sus funciones. Renovación parcial anual de tres directores</v>
      </c>
      <c r="J95" s="18" t="str">
        <f>VLOOKUP(A95,'BASE REGISTRO MAYO'!$A$1:$U$884,10,FALSE)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18" t="str">
        <f>VLOOKUP(A95,'BASE REGISTRO MAYO'!$A$1:$U$884,11,FALSE)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18" t="str">
        <f>VLOOKUP(A95,'BASE REGISTRO MAYO'!$A$1:$U$884,12,FALSE)</f>
        <v xml:space="preserve">Julio Prado N° 1761, comuna de Ñuñoa, Región Metropolitana
</v>
      </c>
      <c r="M95" s="18" t="str">
        <f>VLOOKUP(A95,'BASE REGISTRO MAYO'!$A$1:$U$884,13,FALSE)</f>
        <v>XIII</v>
      </c>
      <c r="N95" s="18" t="str">
        <f>VLOOKUP(A95,'BASE REGISTRO MAYO'!$A$1:$U$884,14,FALSE)</f>
        <v>Ñuñoa</v>
      </c>
      <c r="O95" s="18" t="str">
        <f>VLOOKUP(A95,'BASE REGISTRO MAYO'!$A$1:$U$884,15,FALSE)</f>
        <v xml:space="preserve">4768500
</v>
      </c>
      <c r="P95" s="18" t="str">
        <f>VLOOKUP(A95,'BASE REGISTRO MAYO'!$A$1:$U$884,16,FALSE)</f>
        <v xml:space="preserve">gerenciageneral@coanil.cl
</v>
      </c>
      <c r="Q95" s="18">
        <f>VLOOKUP(A95,'BASE REGISTRO MAYO'!$A$1:$U$884,17,FALSE)</f>
        <v>0</v>
      </c>
      <c r="R95" s="18">
        <f>VLOOKUP(A95,'BASE REGISTRO MAYO'!$A$1:$U$884,18,FALSE)</f>
        <v>93401</v>
      </c>
      <c r="S95" s="18" t="str">
        <f>VLOOKUP(A95,'BASE REGISTRO MAYO'!$A$1:$U$884,19,FALSE)</f>
        <v>Se acompaña Certificado de Antecedentes Financieros de la Institución correspondiente al año 2019, aprobados USUFI</v>
      </c>
      <c r="T95" s="148">
        <f>VLOOKUP(A95,'BASE REGISTRO MAYO'!$A$1:$U$884,20,FALSE)</f>
        <v>37970</v>
      </c>
      <c r="U95" s="125">
        <v>2150</v>
      </c>
      <c r="V95" s="126">
        <v>6335786</v>
      </c>
      <c r="W95" s="126">
        <v>32151909</v>
      </c>
      <c r="X95" s="149">
        <v>44347</v>
      </c>
      <c r="Y95" s="133" t="s">
        <v>7732</v>
      </c>
      <c r="Z95" s="133" t="s">
        <v>7733</v>
      </c>
      <c r="AA95" s="125" t="s">
        <v>7742</v>
      </c>
    </row>
    <row r="96" spans="1:27" s="90" customFormat="1" ht="15.75" customHeight="1" x14ac:dyDescent="0.2">
      <c r="A96" s="125">
        <v>2260</v>
      </c>
      <c r="B96" s="18" t="str">
        <f>VLOOKUP(A96,'BASE REGISTRO MAYO'!$A$1:$U$884,2,FALSE)</f>
        <v xml:space="preserve">
Corporación Educacional y Asistencial Hellen Keller
</v>
      </c>
      <c r="C96" s="18">
        <f>VLOOKUP(A96,'BASE REGISTRO MAYO'!$A$1:$U$884,3,FALSE)</f>
        <v>711620001</v>
      </c>
      <c r="D96" s="18" t="str">
        <f>VLOOKUP(A96,'BASE REGISTRO MAYO'!$A$1:$U$884,4,FALSE)</f>
        <v>Corporación de Derecho Privado.</v>
      </c>
      <c r="E96" s="18" t="str">
        <f>VLOOKUP(A96,'BASE REGISTRO MAYO'!$A$1:$U$884,5,FALSE)</f>
        <v>Otorgado por Decreto Supremo Nº 500, de 18 de mayo de 2003, del Ministerio de Justicia.</v>
      </c>
      <c r="F96" s="18" t="str">
        <f>VLOOKUP(A96,'BASE REGISTRO MAYO'!$A$1:$U$884,6,FALSE)</f>
        <v xml:space="preserve">Certificado de vigencia de persona jurídica sin fines de lucro, folio Nº 500340076446, de fecha 11 de agosto de 2020, del Servicio de Registro Civil e Identificación.
</v>
      </c>
      <c r="G96" s="18" t="str">
        <f>VLOOKUP(A96,'BASE REGISTRO MAYO'!$A$1:$U$884,7,FALSE)</f>
        <v>Su objeto será brindar una atención asistencial al menor sordo en situación irregular; y desarrollar iniciativas para impartir educación diferencial.</v>
      </c>
      <c r="H96" s="18" t="str">
        <f>VLOOKUP(A96,'BASE REGISTRO MAYO'!$A$1:$U$884,8,FALSE)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6" s="18" t="str">
        <f>VLOOKUP(A96,'BASE REGISTRO MAYO'!$A$1:$U$884,9,FALSE)</f>
        <v xml:space="preserve">3 años. </v>
      </c>
      <c r="J96" s="18" t="str">
        <f>VLOOKUP(A96,'BASE REGISTRO MAYO'!$A$1:$U$884,10,FALSE)</f>
        <v>14 de enero de 2019 al 14 de enero de 2022.</v>
      </c>
      <c r="K96" s="18" t="str">
        <f>VLOOKUP(A96,'BASE REGISTRO MAYO'!$A$1:$U$884,11,FALSE)</f>
        <v xml:space="preserve">Alicia Cristina Véliz Ilabaca 
</v>
      </c>
      <c r="L96" s="18" t="str">
        <f>VLOOKUP(A96,'BASE REGISTRO MAYO'!$A$1:$U$884,12,FALSE)</f>
        <v xml:space="preserve">Willy Brandt N° 107, comuna La Florida, Región Metropolitana,
</v>
      </c>
      <c r="M96" s="18" t="str">
        <f>VLOOKUP(A96,'BASE REGISTRO MAYO'!$A$1:$U$884,13,FALSE)</f>
        <v>XIII</v>
      </c>
      <c r="N96" s="18" t="str">
        <f>VLOOKUP(A96,'BASE REGISTRO MAYO'!$A$1:$U$884,14,FALSE)</f>
        <v>La Florida</v>
      </c>
      <c r="O96" s="18">
        <f>VLOOKUP(A96,'BASE REGISTRO MAYO'!$A$1:$U$884,15,FALSE)</f>
        <v>225589874</v>
      </c>
      <c r="P96" s="18" t="str">
        <f>VLOOKUP(A96,'BASE REGISTRO MAYO'!$A$1:$U$884,16,FALSE)</f>
        <v xml:space="preserve">centralhellenkeller@gmail.com </v>
      </c>
      <c r="Q96" s="18">
        <f>VLOOKUP(A96,'BASE REGISTRO MAYO'!$A$1:$U$884,17,FALSE)</f>
        <v>0</v>
      </c>
      <c r="R96" s="18">
        <f>VLOOKUP(A96,'BASE REGISTRO MAYO'!$A$1:$U$884,18,FALSE)</f>
        <v>93401</v>
      </c>
      <c r="S96" s="18" t="str">
        <f>VLOOKUP(A96,'BASE REGISTRO MAYO'!$A$1:$U$884,19,FALSE)</f>
        <v>Se acompaña balance general del año 2019 y certificado financiero año 2019, firmado ante notario público, aprobado por el Sub Departamento de Supervisión Financiera Nacional</v>
      </c>
      <c r="T96" s="148">
        <f>VLOOKUP(A96,'BASE REGISTRO MAYO'!$A$1:$U$884,20,FALSE)</f>
        <v>37970</v>
      </c>
      <c r="U96" s="125">
        <v>2260</v>
      </c>
      <c r="V96" s="126">
        <v>0</v>
      </c>
      <c r="W96" s="126">
        <v>29652800</v>
      </c>
      <c r="X96" s="149">
        <v>44347</v>
      </c>
      <c r="Y96" s="133" t="s">
        <v>7732</v>
      </c>
      <c r="Z96" s="133" t="s">
        <v>7733</v>
      </c>
      <c r="AA96" s="125" t="s">
        <v>7795</v>
      </c>
    </row>
    <row r="97" spans="1:27" s="90" customFormat="1" ht="15.75" customHeight="1" x14ac:dyDescent="0.2">
      <c r="A97" s="125">
        <v>2260</v>
      </c>
      <c r="B97" s="18" t="str">
        <f>VLOOKUP(A97,'BASE REGISTRO MAYO'!$A$1:$U$884,2,FALSE)</f>
        <v xml:space="preserve">
Corporación Educacional y Asistencial Hellen Keller
</v>
      </c>
      <c r="C97" s="18">
        <f>VLOOKUP(A97,'BASE REGISTRO MAYO'!$A$1:$U$884,3,FALSE)</f>
        <v>711620001</v>
      </c>
      <c r="D97" s="18" t="str">
        <f>VLOOKUP(A97,'BASE REGISTRO MAYO'!$A$1:$U$884,4,FALSE)</f>
        <v>Corporación de Derecho Privado.</v>
      </c>
      <c r="E97" s="18" t="str">
        <f>VLOOKUP(A97,'BASE REGISTRO MAYO'!$A$1:$U$884,5,FALSE)</f>
        <v>Otorgado por Decreto Supremo Nº 500, de 18 de mayo de 2003, del Ministerio de Justicia.</v>
      </c>
      <c r="F97" s="18" t="str">
        <f>VLOOKUP(A97,'BASE REGISTRO MAYO'!$A$1:$U$884,6,FALSE)</f>
        <v xml:space="preserve">Certificado de vigencia de persona jurídica sin fines de lucro, folio Nº 500340076446, de fecha 11 de agosto de 2020, del Servicio de Registro Civil e Identificación.
</v>
      </c>
      <c r="G97" s="18" t="str">
        <f>VLOOKUP(A97,'BASE REGISTRO MAYO'!$A$1:$U$884,7,FALSE)</f>
        <v>Su objeto será brindar una atención asistencial al menor sordo en situación irregular; y desarrollar iniciativas para impartir educación diferencial.</v>
      </c>
      <c r="H97" s="18" t="str">
        <f>VLOOKUP(A97,'BASE REGISTRO MAYO'!$A$1:$U$884,8,FALSE)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7" s="18" t="str">
        <f>VLOOKUP(A97,'BASE REGISTRO MAYO'!$A$1:$U$884,9,FALSE)</f>
        <v xml:space="preserve">3 años. </v>
      </c>
      <c r="J97" s="18" t="str">
        <f>VLOOKUP(A97,'BASE REGISTRO MAYO'!$A$1:$U$884,10,FALSE)</f>
        <v>14 de enero de 2019 al 14 de enero de 2022.</v>
      </c>
      <c r="K97" s="18" t="str">
        <f>VLOOKUP(A97,'BASE REGISTRO MAYO'!$A$1:$U$884,11,FALSE)</f>
        <v xml:space="preserve">Alicia Cristina Véliz Ilabaca 
</v>
      </c>
      <c r="L97" s="18" t="str">
        <f>VLOOKUP(A97,'BASE REGISTRO MAYO'!$A$1:$U$884,12,FALSE)</f>
        <v xml:space="preserve">Willy Brandt N° 107, comuna La Florida, Región Metropolitana,
</v>
      </c>
      <c r="M97" s="18" t="str">
        <f>VLOOKUP(A97,'BASE REGISTRO MAYO'!$A$1:$U$884,13,FALSE)</f>
        <v>XIII</v>
      </c>
      <c r="N97" s="18" t="str">
        <f>VLOOKUP(A97,'BASE REGISTRO MAYO'!$A$1:$U$884,14,FALSE)</f>
        <v>La Florida</v>
      </c>
      <c r="O97" s="18">
        <f>VLOOKUP(A97,'BASE REGISTRO MAYO'!$A$1:$U$884,15,FALSE)</f>
        <v>225589874</v>
      </c>
      <c r="P97" s="18" t="str">
        <f>VLOOKUP(A97,'BASE REGISTRO MAYO'!$A$1:$U$884,16,FALSE)</f>
        <v xml:space="preserve">centralhellenkeller@gmail.com </v>
      </c>
      <c r="Q97" s="18">
        <f>VLOOKUP(A97,'BASE REGISTRO MAYO'!$A$1:$U$884,17,FALSE)</f>
        <v>0</v>
      </c>
      <c r="R97" s="18">
        <f>VLOOKUP(A97,'BASE REGISTRO MAYO'!$A$1:$U$884,18,FALSE)</f>
        <v>93401</v>
      </c>
      <c r="S97" s="18" t="str">
        <f>VLOOKUP(A97,'BASE REGISTRO MAYO'!$A$1:$U$884,19,FALSE)</f>
        <v>Se acompaña balance general del año 2019 y certificado financiero año 2019, firmado ante notario público, aprobado por el Sub Departamento de Supervisión Financiera Nacional</v>
      </c>
      <c r="T97" s="148">
        <f>VLOOKUP(A97,'BASE REGISTRO MAYO'!$A$1:$U$884,20,FALSE)</f>
        <v>37970</v>
      </c>
      <c r="U97" s="125">
        <v>2260</v>
      </c>
      <c r="V97" s="126">
        <v>116266098</v>
      </c>
      <c r="W97" s="126">
        <v>289370814</v>
      </c>
      <c r="X97" s="149">
        <v>44347</v>
      </c>
      <c r="Y97" s="133" t="s">
        <v>7732</v>
      </c>
      <c r="Z97" s="133" t="s">
        <v>7733</v>
      </c>
      <c r="AA97" s="125" t="s">
        <v>7802</v>
      </c>
    </row>
    <row r="98" spans="1:27" s="90" customFormat="1" ht="15.75" customHeight="1" x14ac:dyDescent="0.2">
      <c r="A98" s="125">
        <v>2260</v>
      </c>
      <c r="B98" s="18" t="str">
        <f>VLOOKUP(A98,'BASE REGISTRO MAYO'!$A$1:$U$884,2,FALSE)</f>
        <v xml:space="preserve">
Corporación Educacional y Asistencial Hellen Keller
</v>
      </c>
      <c r="C98" s="18">
        <f>VLOOKUP(A98,'BASE REGISTRO MAYO'!$A$1:$U$884,3,FALSE)</f>
        <v>711620001</v>
      </c>
      <c r="D98" s="18" t="str">
        <f>VLOOKUP(A98,'BASE REGISTRO MAYO'!$A$1:$U$884,4,FALSE)</f>
        <v>Corporación de Derecho Privado.</v>
      </c>
      <c r="E98" s="18" t="str">
        <f>VLOOKUP(A98,'BASE REGISTRO MAYO'!$A$1:$U$884,5,FALSE)</f>
        <v>Otorgado por Decreto Supremo Nº 500, de 18 de mayo de 2003, del Ministerio de Justicia.</v>
      </c>
      <c r="F98" s="18" t="str">
        <f>VLOOKUP(A98,'BASE REGISTRO MAYO'!$A$1:$U$884,6,FALSE)</f>
        <v xml:space="preserve">Certificado de vigencia de persona jurídica sin fines de lucro, folio Nº 500340076446, de fecha 11 de agosto de 2020, del Servicio de Registro Civil e Identificación.
</v>
      </c>
      <c r="G98" s="18" t="str">
        <f>VLOOKUP(A98,'BASE REGISTRO MAYO'!$A$1:$U$884,7,FALSE)</f>
        <v>Su objeto será brindar una atención asistencial al menor sordo en situación irregular; y desarrollar iniciativas para impartir educación diferencial.</v>
      </c>
      <c r="H98" s="18" t="str">
        <f>VLOOKUP(A98,'BASE REGISTRO MAYO'!$A$1:$U$884,8,FALSE)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8" s="18" t="str">
        <f>VLOOKUP(A98,'BASE REGISTRO MAYO'!$A$1:$U$884,9,FALSE)</f>
        <v xml:space="preserve">3 años. </v>
      </c>
      <c r="J98" s="18" t="str">
        <f>VLOOKUP(A98,'BASE REGISTRO MAYO'!$A$1:$U$884,10,FALSE)</f>
        <v>14 de enero de 2019 al 14 de enero de 2022.</v>
      </c>
      <c r="K98" s="18" t="str">
        <f>VLOOKUP(A98,'BASE REGISTRO MAYO'!$A$1:$U$884,11,FALSE)</f>
        <v xml:space="preserve">Alicia Cristina Véliz Ilabaca 
</v>
      </c>
      <c r="L98" s="18" t="str">
        <f>VLOOKUP(A98,'BASE REGISTRO MAYO'!$A$1:$U$884,12,FALSE)</f>
        <v xml:space="preserve">Willy Brandt N° 107, comuna La Florida, Región Metropolitana,
</v>
      </c>
      <c r="M98" s="18" t="str">
        <f>VLOOKUP(A98,'BASE REGISTRO MAYO'!$A$1:$U$884,13,FALSE)</f>
        <v>XIII</v>
      </c>
      <c r="N98" s="18" t="str">
        <f>VLOOKUP(A98,'BASE REGISTRO MAYO'!$A$1:$U$884,14,FALSE)</f>
        <v>La Florida</v>
      </c>
      <c r="O98" s="18">
        <f>VLOOKUP(A98,'BASE REGISTRO MAYO'!$A$1:$U$884,15,FALSE)</f>
        <v>225589874</v>
      </c>
      <c r="P98" s="18" t="str">
        <f>VLOOKUP(A98,'BASE REGISTRO MAYO'!$A$1:$U$884,16,FALSE)</f>
        <v xml:space="preserve">centralhellenkeller@gmail.com </v>
      </c>
      <c r="Q98" s="18">
        <f>VLOOKUP(A98,'BASE REGISTRO MAYO'!$A$1:$U$884,17,FALSE)</f>
        <v>0</v>
      </c>
      <c r="R98" s="18">
        <f>VLOOKUP(A98,'BASE REGISTRO MAYO'!$A$1:$U$884,18,FALSE)</f>
        <v>93401</v>
      </c>
      <c r="S98" s="18" t="str">
        <f>VLOOKUP(A98,'BASE REGISTRO MAYO'!$A$1:$U$884,19,FALSE)</f>
        <v>Se acompaña balance general del año 2019 y certificado financiero año 2019, firmado ante notario público, aprobado por el Sub Departamento de Supervisión Financiera Nacional</v>
      </c>
      <c r="T98" s="148">
        <f>VLOOKUP(A98,'BASE REGISTRO MAYO'!$A$1:$U$884,20,FALSE)</f>
        <v>37970</v>
      </c>
      <c r="U98" s="125">
        <v>2260</v>
      </c>
      <c r="V98" s="126">
        <v>10100916</v>
      </c>
      <c r="W98" s="126">
        <v>49221924</v>
      </c>
      <c r="X98" s="149">
        <v>44347</v>
      </c>
      <c r="Y98" s="133" t="s">
        <v>7732</v>
      </c>
      <c r="Z98" s="133" t="s">
        <v>7733</v>
      </c>
      <c r="AA98" s="125" t="s">
        <v>7803</v>
      </c>
    </row>
    <row r="99" spans="1:27" s="90" customFormat="1" ht="15.75" customHeight="1" x14ac:dyDescent="0.2">
      <c r="A99" s="125">
        <v>2260</v>
      </c>
      <c r="B99" s="18" t="str">
        <f>VLOOKUP(A99,'BASE REGISTRO MAYO'!$A$1:$U$884,2,FALSE)</f>
        <v xml:space="preserve">
Corporación Educacional y Asistencial Hellen Keller
</v>
      </c>
      <c r="C99" s="18">
        <f>VLOOKUP(A99,'BASE REGISTRO MAYO'!$A$1:$U$884,3,FALSE)</f>
        <v>711620001</v>
      </c>
      <c r="D99" s="18" t="str">
        <f>VLOOKUP(A99,'BASE REGISTRO MAYO'!$A$1:$U$884,4,FALSE)</f>
        <v>Corporación de Derecho Privado.</v>
      </c>
      <c r="E99" s="18" t="str">
        <f>VLOOKUP(A99,'BASE REGISTRO MAYO'!$A$1:$U$884,5,FALSE)</f>
        <v>Otorgado por Decreto Supremo Nº 500, de 18 de mayo de 2003, del Ministerio de Justicia.</v>
      </c>
      <c r="F99" s="18" t="str">
        <f>VLOOKUP(A99,'BASE REGISTRO MAYO'!$A$1:$U$884,6,FALSE)</f>
        <v xml:space="preserve">Certificado de vigencia de persona jurídica sin fines de lucro, folio Nº 500340076446, de fecha 11 de agosto de 2020, del Servicio de Registro Civil e Identificación.
</v>
      </c>
      <c r="G99" s="18" t="str">
        <f>VLOOKUP(A99,'BASE REGISTRO MAYO'!$A$1:$U$884,7,FALSE)</f>
        <v>Su objeto será brindar una atención asistencial al menor sordo en situación irregular; y desarrollar iniciativas para impartir educación diferencial.</v>
      </c>
      <c r="H99" s="18" t="str">
        <f>VLOOKUP(A99,'BASE REGISTRO MAYO'!$A$1:$U$884,8,FALSE)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18" t="str">
        <f>VLOOKUP(A99,'BASE REGISTRO MAYO'!$A$1:$U$884,9,FALSE)</f>
        <v xml:space="preserve">3 años. </v>
      </c>
      <c r="J99" s="18" t="str">
        <f>VLOOKUP(A99,'BASE REGISTRO MAYO'!$A$1:$U$884,10,FALSE)</f>
        <v>14 de enero de 2019 al 14 de enero de 2022.</v>
      </c>
      <c r="K99" s="18" t="str">
        <f>VLOOKUP(A99,'BASE REGISTRO MAYO'!$A$1:$U$884,11,FALSE)</f>
        <v xml:space="preserve">Alicia Cristina Véliz Ilabaca 
</v>
      </c>
      <c r="L99" s="18" t="str">
        <f>VLOOKUP(A99,'BASE REGISTRO MAYO'!$A$1:$U$884,12,FALSE)</f>
        <v xml:space="preserve">Willy Brandt N° 107, comuna La Florida, Región Metropolitana,
</v>
      </c>
      <c r="M99" s="18" t="str">
        <f>VLOOKUP(A99,'BASE REGISTRO MAYO'!$A$1:$U$884,13,FALSE)</f>
        <v>XIII</v>
      </c>
      <c r="N99" s="18" t="str">
        <f>VLOOKUP(A99,'BASE REGISTRO MAYO'!$A$1:$U$884,14,FALSE)</f>
        <v>La Florida</v>
      </c>
      <c r="O99" s="18">
        <f>VLOOKUP(A99,'BASE REGISTRO MAYO'!$A$1:$U$884,15,FALSE)</f>
        <v>225589874</v>
      </c>
      <c r="P99" s="18" t="str">
        <f>VLOOKUP(A99,'BASE REGISTRO MAYO'!$A$1:$U$884,16,FALSE)</f>
        <v xml:space="preserve">centralhellenkeller@gmail.com </v>
      </c>
      <c r="Q99" s="18">
        <f>VLOOKUP(A99,'BASE REGISTRO MAYO'!$A$1:$U$884,17,FALSE)</f>
        <v>0</v>
      </c>
      <c r="R99" s="18">
        <f>VLOOKUP(A99,'BASE REGISTRO MAYO'!$A$1:$U$884,18,FALSE)</f>
        <v>93401</v>
      </c>
      <c r="S99" s="18" t="str">
        <f>VLOOKUP(A99,'BASE REGISTRO MAYO'!$A$1:$U$884,19,FALSE)</f>
        <v>Se acompaña balance general del año 2019 y certificado financiero año 2019, firmado ante notario público, aprobado por el Sub Departamento de Supervisión Financiera Nacional</v>
      </c>
      <c r="T99" s="148">
        <f>VLOOKUP(A99,'BASE REGISTRO MAYO'!$A$1:$U$884,20,FALSE)</f>
        <v>37970</v>
      </c>
      <c r="U99" s="125">
        <v>2260</v>
      </c>
      <c r="V99" s="126">
        <v>8016600</v>
      </c>
      <c r="W99" s="126">
        <v>40083000</v>
      </c>
      <c r="X99" s="149">
        <v>44347</v>
      </c>
      <c r="Y99" s="133" t="s">
        <v>7732</v>
      </c>
      <c r="Z99" s="133" t="s">
        <v>7733</v>
      </c>
      <c r="AA99" s="125" t="s">
        <v>7804</v>
      </c>
    </row>
    <row r="100" spans="1:27" s="90" customFormat="1" ht="15.75" customHeight="1" x14ac:dyDescent="0.2">
      <c r="A100" s="125">
        <v>2260</v>
      </c>
      <c r="B100" s="18" t="str">
        <f>VLOOKUP(A100,'BASE REGISTRO MAYO'!$A$1:$U$884,2,FALSE)</f>
        <v xml:space="preserve">
Corporación Educacional y Asistencial Hellen Keller
</v>
      </c>
      <c r="C100" s="18">
        <f>VLOOKUP(A100,'BASE REGISTRO MAYO'!$A$1:$U$884,3,FALSE)</f>
        <v>711620001</v>
      </c>
      <c r="D100" s="18" t="str">
        <f>VLOOKUP(A100,'BASE REGISTRO MAYO'!$A$1:$U$884,4,FALSE)</f>
        <v>Corporación de Derecho Privado.</v>
      </c>
      <c r="E100" s="18" t="str">
        <f>VLOOKUP(A100,'BASE REGISTRO MAYO'!$A$1:$U$884,5,FALSE)</f>
        <v>Otorgado por Decreto Supremo Nº 500, de 18 de mayo de 2003, del Ministerio de Justicia.</v>
      </c>
      <c r="F100" s="18" t="str">
        <f>VLOOKUP(A100,'BASE REGISTRO MAYO'!$A$1:$U$884,6,FALSE)</f>
        <v xml:space="preserve">Certificado de vigencia de persona jurídica sin fines de lucro, folio Nº 500340076446, de fecha 11 de agosto de 2020, del Servicio de Registro Civil e Identificación.
</v>
      </c>
      <c r="G100" s="18" t="str">
        <f>VLOOKUP(A100,'BASE REGISTRO MAYO'!$A$1:$U$884,7,FALSE)</f>
        <v>Su objeto será brindar una atención asistencial al menor sordo en situación irregular; y desarrollar iniciativas para impartir educación diferencial.</v>
      </c>
      <c r="H100" s="18" t="str">
        <f>VLOOKUP(A100,'BASE REGISTRO MAYO'!$A$1:$U$884,8,FALSE)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18" t="str">
        <f>VLOOKUP(A100,'BASE REGISTRO MAYO'!$A$1:$U$884,9,FALSE)</f>
        <v xml:space="preserve">3 años. </v>
      </c>
      <c r="J100" s="18" t="str">
        <f>VLOOKUP(A100,'BASE REGISTRO MAYO'!$A$1:$U$884,10,FALSE)</f>
        <v>14 de enero de 2019 al 14 de enero de 2022.</v>
      </c>
      <c r="K100" s="18" t="str">
        <f>VLOOKUP(A100,'BASE REGISTRO MAYO'!$A$1:$U$884,11,FALSE)</f>
        <v xml:space="preserve">Alicia Cristina Véliz Ilabaca 
</v>
      </c>
      <c r="L100" s="18" t="str">
        <f>VLOOKUP(A100,'BASE REGISTRO MAYO'!$A$1:$U$884,12,FALSE)</f>
        <v xml:space="preserve">Willy Brandt N° 107, comuna La Florida, Región Metropolitana,
</v>
      </c>
      <c r="M100" s="18" t="str">
        <f>VLOOKUP(A100,'BASE REGISTRO MAYO'!$A$1:$U$884,13,FALSE)</f>
        <v>XIII</v>
      </c>
      <c r="N100" s="18" t="str">
        <f>VLOOKUP(A100,'BASE REGISTRO MAYO'!$A$1:$U$884,14,FALSE)</f>
        <v>La Florida</v>
      </c>
      <c r="O100" s="18">
        <f>VLOOKUP(A100,'BASE REGISTRO MAYO'!$A$1:$U$884,15,FALSE)</f>
        <v>225589874</v>
      </c>
      <c r="P100" s="18" t="str">
        <f>VLOOKUP(A100,'BASE REGISTRO MAYO'!$A$1:$U$884,16,FALSE)</f>
        <v xml:space="preserve">centralhellenkeller@gmail.com </v>
      </c>
      <c r="Q100" s="18">
        <f>VLOOKUP(A100,'BASE REGISTRO MAYO'!$A$1:$U$884,17,FALSE)</f>
        <v>0</v>
      </c>
      <c r="R100" s="18">
        <f>VLOOKUP(A100,'BASE REGISTRO MAYO'!$A$1:$U$884,18,FALSE)</f>
        <v>93401</v>
      </c>
      <c r="S100" s="18" t="str">
        <f>VLOOKUP(A100,'BASE REGISTRO MAYO'!$A$1:$U$884,19,FALSE)</f>
        <v>Se acompaña balance general del año 2019 y certificado financiero año 2019, firmado ante notario público, aprobado por el Sub Departamento de Supervisión Financiera Nacional</v>
      </c>
      <c r="T100" s="148">
        <f>VLOOKUP(A100,'BASE REGISTRO MAYO'!$A$1:$U$884,20,FALSE)</f>
        <v>37970</v>
      </c>
      <c r="U100" s="125">
        <v>2260</v>
      </c>
      <c r="V100" s="126">
        <v>7413200</v>
      </c>
      <c r="W100" s="126">
        <v>88958400</v>
      </c>
      <c r="X100" s="149">
        <v>44347</v>
      </c>
      <c r="Y100" s="133" t="s">
        <v>7732</v>
      </c>
      <c r="Z100" s="133" t="s">
        <v>7733</v>
      </c>
      <c r="AA100" s="125" t="s">
        <v>7790</v>
      </c>
    </row>
    <row r="101" spans="1:27" s="90" customFormat="1" ht="15.75" customHeight="1" x14ac:dyDescent="0.2">
      <c r="A101" s="125">
        <v>2330</v>
      </c>
      <c r="B101" s="18" t="str">
        <f>VLOOKUP(A101,'BASE REGISTRO MAYO'!$A$1:$U$884,2,FALSE)</f>
        <v>Corporación Gabriela Mistral.</v>
      </c>
      <c r="C101" s="18">
        <f>VLOOKUP(A101,'BASE REGISTRO MAYO'!$A$1:$U$884,3,FALSE)</f>
        <v>713523003</v>
      </c>
      <c r="D101" s="18" t="str">
        <f>VLOOKUP(A101,'BASE REGISTRO MAYO'!$A$1:$U$884,4,FALSE)</f>
        <v>Corporación de Derecho Privado.</v>
      </c>
      <c r="E101" s="18" t="str">
        <f>VLOOKUP(A101,'BASE REGISTRO MAYO'!$A$1:$U$884,5,FALSE)</f>
        <v xml:space="preserve">Otorgada por Decreto Supremo Nº 1027, de fecha 07 de noviembre de 1986, del Ministerio de Justicia, publicado en el Diario Oficial el día 22 de noviembre de 1986. </v>
      </c>
      <c r="F101" s="18" t="str">
        <f>VLOOKUP(A101,'BASE REGISTRO MAYO'!$A$1:$U$884,6,FALSE)</f>
        <v xml:space="preserve">Certificado de Vigencia Folio Nº 500334237413, de 28 de julio de 2020, otorgado por el Servicio de Registro Civil e Identificación.
</v>
      </c>
      <c r="G101" s="18" t="str">
        <f>VLOOKUP(A101,'BASE REGISTRO MAYO'!$A$1:$U$884,7,FALSE)</f>
        <v>El desarrollo de actividades de prevención y tratamiento, que sirvan para mejorar la atención a los menores en situación irregular en la Cuarta Región.</v>
      </c>
      <c r="H101" s="18" t="str">
        <f>VLOOKUP(A101,'BASE REGISTRO MAYO'!$A$1:$U$884,8,FALSE)</f>
        <v>Presidente: Francisco León Henríquez Adaros
Vicepresidente: Marcelo Hidalgo Molina
Secretario: Carlos Manuel Calvo Muñoz
Tesorero : Jorge Brusher Mac- Farlane 
Directores:
María Lucrecia Rivera Muñoz
René Corbeaux Cruz</v>
      </c>
      <c r="I101" s="18" t="str">
        <f>VLOOKUP(A101,'BASE REGISTRO MAYO'!$A$1:$U$884,9,FALSE)</f>
        <v>Durarán 03 años en sus cargos.</v>
      </c>
      <c r="J101" s="18" t="str">
        <f>VLOOKUP(A101,'BASE REGISTRO MAYO'!$A$1:$U$884,10,FALSE)</f>
        <v>De 20 de Mayo de 2020 al 20  de Mayo de 2023.</v>
      </c>
      <c r="K101" s="18" t="str">
        <f>VLOOKUP(A101,'BASE REGISTRO MAYO'!$A$1:$U$884,11,FALSE)</f>
        <v xml:space="preserve">Presidente: Francisco León Henríquez Adaros, 
Directora Ejecutiva: María Cristina Meléndez Jiménez,
</v>
      </c>
      <c r="L101" s="18" t="str">
        <f>VLOOKUP(A101,'BASE REGISTRO MAYO'!$A$1:$U$884,12,FALSE)</f>
        <v xml:space="preserve">La Pampilla S/N, Casilla 98, Coquimbo.
</v>
      </c>
      <c r="M101" s="18" t="str">
        <f>VLOOKUP(A101,'BASE REGISTRO MAYO'!$A$1:$U$884,13,FALSE)</f>
        <v>IV</v>
      </c>
      <c r="N101" s="18" t="str">
        <f>VLOOKUP(A101,'BASE REGISTRO MAYO'!$A$1:$U$884,14,FALSE)</f>
        <v>Coquimbo</v>
      </c>
      <c r="O101" s="18" t="str">
        <f>VLOOKUP(A101,'BASE REGISTRO MAYO'!$A$1:$U$884,15,FALSE)</f>
        <v>(51) 2321039</v>
      </c>
      <c r="P101" s="18" t="str">
        <f>VLOOKUP(A101,'BASE REGISTRO MAYO'!$A$1:$U$884,16,FALSE)</f>
        <v xml:space="preserve">cgmistral07@yahoo.es              ugesco@gmail.com
</v>
      </c>
      <c r="Q101" s="18" t="str">
        <f>VLOOKUP(A101,'BASE REGISTRO MAYO'!$A$1:$U$884,17,FALSE)</f>
        <v>Casilla 98</v>
      </c>
      <c r="R101" s="18" t="str">
        <f>VLOOKUP(A101,'BASE REGISTRO MAYO'!$A$1:$U$884,18,FALSE)</f>
        <v>93401: Institución de Asistencia Social</v>
      </c>
      <c r="S101" s="18" t="str">
        <f>VLOOKUP(A101,'BASE REGISTRO MAYO'!$A$1:$U$884,19,FALSE)</f>
        <v xml:space="preserve">Se acompaña certificado financiero correspondiente al año 2019 aprobado por el  Sub Departamento de Supervisión Financiera Nacional. </v>
      </c>
      <c r="T101" s="148">
        <f>VLOOKUP(A101,'BASE REGISTRO MAYO'!$A$1:$U$884,20,FALSE)</f>
        <v>37970</v>
      </c>
      <c r="U101" s="125">
        <v>2330</v>
      </c>
      <c r="V101" s="126">
        <v>88441</v>
      </c>
      <c r="W101" s="126">
        <v>22133385</v>
      </c>
      <c r="X101" s="149">
        <v>44347</v>
      </c>
      <c r="Y101" s="133" t="s">
        <v>7732</v>
      </c>
      <c r="Z101" s="133" t="s">
        <v>7733</v>
      </c>
      <c r="AA101" s="125" t="s">
        <v>7805</v>
      </c>
    </row>
    <row r="102" spans="1:27" s="90" customFormat="1" ht="15.75" customHeight="1" x14ac:dyDescent="0.2">
      <c r="A102" s="125">
        <v>2330</v>
      </c>
      <c r="B102" s="18" t="str">
        <f>VLOOKUP(A102,'BASE REGISTRO MAYO'!$A$1:$U$884,2,FALSE)</f>
        <v>Corporación Gabriela Mistral.</v>
      </c>
      <c r="C102" s="18">
        <f>VLOOKUP(A102,'BASE REGISTRO MAYO'!$A$1:$U$884,3,FALSE)</f>
        <v>713523003</v>
      </c>
      <c r="D102" s="18" t="str">
        <f>VLOOKUP(A102,'BASE REGISTRO MAYO'!$A$1:$U$884,4,FALSE)</f>
        <v>Corporación de Derecho Privado.</v>
      </c>
      <c r="E102" s="18" t="str">
        <f>VLOOKUP(A102,'BASE REGISTRO MAYO'!$A$1:$U$884,5,FALSE)</f>
        <v xml:space="preserve">Otorgada por Decreto Supremo Nº 1027, de fecha 07 de noviembre de 1986, del Ministerio de Justicia, publicado en el Diario Oficial el día 22 de noviembre de 1986. </v>
      </c>
      <c r="F102" s="18" t="str">
        <f>VLOOKUP(A102,'BASE REGISTRO MAYO'!$A$1:$U$884,6,FALSE)</f>
        <v xml:space="preserve">Certificado de Vigencia Folio Nº 500334237413, de 28 de julio de 2020, otorgado por el Servicio de Registro Civil e Identificación.
</v>
      </c>
      <c r="G102" s="18" t="str">
        <f>VLOOKUP(A102,'BASE REGISTRO MAYO'!$A$1:$U$884,7,FALSE)</f>
        <v>El desarrollo de actividades de prevención y tratamiento, que sirvan para mejorar la atención a los menores en situación irregular en la Cuarta Región.</v>
      </c>
      <c r="H102" s="18" t="str">
        <f>VLOOKUP(A102,'BASE REGISTRO MAYO'!$A$1:$U$884,8,FALSE)</f>
        <v>Presidente: Francisco León Henríquez Adaros
Vicepresidente: Marcelo Hidalgo Molina
Secretario: Carlos Manuel Calvo Muñoz
Tesorero : Jorge Brusher Mac- Farlane 
Directores:
María Lucrecia Rivera Muñoz
René Corbeaux Cruz</v>
      </c>
      <c r="I102" s="18" t="str">
        <f>VLOOKUP(A102,'BASE REGISTRO MAYO'!$A$1:$U$884,9,FALSE)</f>
        <v>Durarán 03 años en sus cargos.</v>
      </c>
      <c r="J102" s="18" t="str">
        <f>VLOOKUP(A102,'BASE REGISTRO MAYO'!$A$1:$U$884,10,FALSE)</f>
        <v>De 20 de Mayo de 2020 al 20  de Mayo de 2023.</v>
      </c>
      <c r="K102" s="18" t="str">
        <f>VLOOKUP(A102,'BASE REGISTRO MAYO'!$A$1:$U$884,11,FALSE)</f>
        <v xml:space="preserve">Presidente: Francisco León Henríquez Adaros, 
Directora Ejecutiva: María Cristina Meléndez Jiménez,
</v>
      </c>
      <c r="L102" s="18" t="str">
        <f>VLOOKUP(A102,'BASE REGISTRO MAYO'!$A$1:$U$884,12,FALSE)</f>
        <v xml:space="preserve">La Pampilla S/N, Casilla 98, Coquimbo.
</v>
      </c>
      <c r="M102" s="18" t="str">
        <f>VLOOKUP(A102,'BASE REGISTRO MAYO'!$A$1:$U$884,13,FALSE)</f>
        <v>IV</v>
      </c>
      <c r="N102" s="18" t="str">
        <f>VLOOKUP(A102,'BASE REGISTRO MAYO'!$A$1:$U$884,14,FALSE)</f>
        <v>Coquimbo</v>
      </c>
      <c r="O102" s="18" t="str">
        <f>VLOOKUP(A102,'BASE REGISTRO MAYO'!$A$1:$U$884,15,FALSE)</f>
        <v>(51) 2321039</v>
      </c>
      <c r="P102" s="18" t="str">
        <f>VLOOKUP(A102,'BASE REGISTRO MAYO'!$A$1:$U$884,16,FALSE)</f>
        <v xml:space="preserve">cgmistral07@yahoo.es              ugesco@gmail.com
</v>
      </c>
      <c r="Q102" s="18" t="str">
        <f>VLOOKUP(A102,'BASE REGISTRO MAYO'!$A$1:$U$884,17,FALSE)</f>
        <v>Casilla 98</v>
      </c>
      <c r="R102" s="18" t="str">
        <f>VLOOKUP(A102,'BASE REGISTRO MAYO'!$A$1:$U$884,18,FALSE)</f>
        <v>93401: Institución de Asistencia Social</v>
      </c>
      <c r="S102" s="18" t="str">
        <f>VLOOKUP(A102,'BASE REGISTRO MAYO'!$A$1:$U$884,19,FALSE)</f>
        <v xml:space="preserve">Se acompaña certificado financiero correspondiente al año 2019 aprobado por el  Sub Departamento de Supervisión Financiera Nacional. </v>
      </c>
      <c r="T102" s="148">
        <f>VLOOKUP(A102,'BASE REGISTRO MAYO'!$A$1:$U$884,20,FALSE)</f>
        <v>37970</v>
      </c>
      <c r="U102" s="125">
        <v>2330</v>
      </c>
      <c r="V102" s="126">
        <v>9109444</v>
      </c>
      <c r="W102" s="126">
        <v>43778394</v>
      </c>
      <c r="X102" s="149">
        <v>44347</v>
      </c>
      <c r="Y102" s="133" t="s">
        <v>7732</v>
      </c>
      <c r="Z102" s="133" t="s">
        <v>7733</v>
      </c>
      <c r="AA102" s="125" t="s">
        <v>7806</v>
      </c>
    </row>
    <row r="103" spans="1:27" s="90" customFormat="1" ht="15.75" customHeight="1" x14ac:dyDescent="0.2">
      <c r="A103" s="125">
        <v>2330</v>
      </c>
      <c r="B103" s="18" t="str">
        <f>VLOOKUP(A103,'BASE REGISTRO MAYO'!$A$1:$U$884,2,FALSE)</f>
        <v>Corporación Gabriela Mistral.</v>
      </c>
      <c r="C103" s="18">
        <f>VLOOKUP(A103,'BASE REGISTRO MAYO'!$A$1:$U$884,3,FALSE)</f>
        <v>713523003</v>
      </c>
      <c r="D103" s="18" t="str">
        <f>VLOOKUP(A103,'BASE REGISTRO MAYO'!$A$1:$U$884,4,FALSE)</f>
        <v>Corporación de Derecho Privado.</v>
      </c>
      <c r="E103" s="18" t="str">
        <f>VLOOKUP(A103,'BASE REGISTRO MAYO'!$A$1:$U$884,5,FALSE)</f>
        <v xml:space="preserve">Otorgada por Decreto Supremo Nº 1027, de fecha 07 de noviembre de 1986, del Ministerio de Justicia, publicado en el Diario Oficial el día 22 de noviembre de 1986. </v>
      </c>
      <c r="F103" s="18" t="str">
        <f>VLOOKUP(A103,'BASE REGISTRO MAYO'!$A$1:$U$884,6,FALSE)</f>
        <v xml:space="preserve">Certificado de Vigencia Folio Nº 500334237413, de 28 de julio de 2020, otorgado por el Servicio de Registro Civil e Identificación.
</v>
      </c>
      <c r="G103" s="18" t="str">
        <f>VLOOKUP(A103,'BASE REGISTRO MAYO'!$A$1:$U$884,7,FALSE)</f>
        <v>El desarrollo de actividades de prevención y tratamiento, que sirvan para mejorar la atención a los menores en situación irregular en la Cuarta Región.</v>
      </c>
      <c r="H103" s="18" t="str">
        <f>VLOOKUP(A103,'BASE REGISTRO MAYO'!$A$1:$U$884,8,FALSE)</f>
        <v>Presidente: Francisco León Henríquez Adaros
Vicepresidente: Marcelo Hidalgo Molina
Secretario: Carlos Manuel Calvo Muñoz
Tesorero : Jorge Brusher Mac- Farlane 
Directores:
María Lucrecia Rivera Muñoz
René Corbeaux Cruz</v>
      </c>
      <c r="I103" s="18" t="str">
        <f>VLOOKUP(A103,'BASE REGISTRO MAYO'!$A$1:$U$884,9,FALSE)</f>
        <v>Durarán 03 años en sus cargos.</v>
      </c>
      <c r="J103" s="18" t="str">
        <f>VLOOKUP(A103,'BASE REGISTRO MAYO'!$A$1:$U$884,10,FALSE)</f>
        <v>De 20 de Mayo de 2020 al 20  de Mayo de 2023.</v>
      </c>
      <c r="K103" s="18" t="str">
        <f>VLOOKUP(A103,'BASE REGISTRO MAYO'!$A$1:$U$884,11,FALSE)</f>
        <v xml:space="preserve">Presidente: Francisco León Henríquez Adaros, 
Directora Ejecutiva: María Cristina Meléndez Jiménez,
</v>
      </c>
      <c r="L103" s="18" t="str">
        <f>VLOOKUP(A103,'BASE REGISTRO MAYO'!$A$1:$U$884,12,FALSE)</f>
        <v xml:space="preserve">La Pampilla S/N, Casilla 98, Coquimbo.
</v>
      </c>
      <c r="M103" s="18" t="str">
        <f>VLOOKUP(A103,'BASE REGISTRO MAYO'!$A$1:$U$884,13,FALSE)</f>
        <v>IV</v>
      </c>
      <c r="N103" s="18" t="str">
        <f>VLOOKUP(A103,'BASE REGISTRO MAYO'!$A$1:$U$884,14,FALSE)</f>
        <v>Coquimbo</v>
      </c>
      <c r="O103" s="18" t="str">
        <f>VLOOKUP(A103,'BASE REGISTRO MAYO'!$A$1:$U$884,15,FALSE)</f>
        <v>(51) 2321039</v>
      </c>
      <c r="P103" s="18" t="str">
        <f>VLOOKUP(A103,'BASE REGISTRO MAYO'!$A$1:$U$884,16,FALSE)</f>
        <v xml:space="preserve">cgmistral07@yahoo.es              ugesco@gmail.com
</v>
      </c>
      <c r="Q103" s="18" t="str">
        <f>VLOOKUP(A103,'BASE REGISTRO MAYO'!$A$1:$U$884,17,FALSE)</f>
        <v>Casilla 98</v>
      </c>
      <c r="R103" s="18" t="str">
        <f>VLOOKUP(A103,'BASE REGISTRO MAYO'!$A$1:$U$884,18,FALSE)</f>
        <v>93401: Institución de Asistencia Social</v>
      </c>
      <c r="S103" s="18" t="str">
        <f>VLOOKUP(A103,'BASE REGISTRO MAYO'!$A$1:$U$884,19,FALSE)</f>
        <v xml:space="preserve">Se acompaña certificado financiero correspondiente al año 2019 aprobado por el  Sub Departamento de Supervisión Financiera Nacional. </v>
      </c>
      <c r="T103" s="148">
        <f>VLOOKUP(A103,'BASE REGISTRO MAYO'!$A$1:$U$884,20,FALSE)</f>
        <v>37970</v>
      </c>
      <c r="U103" s="125">
        <v>2330</v>
      </c>
      <c r="V103" s="126">
        <v>18606063</v>
      </c>
      <c r="W103" s="126">
        <v>90172683</v>
      </c>
      <c r="X103" s="149">
        <v>44347</v>
      </c>
      <c r="Y103" s="133" t="s">
        <v>7732</v>
      </c>
      <c r="Z103" s="133" t="s">
        <v>7733</v>
      </c>
      <c r="AA103" s="125" t="s">
        <v>7807</v>
      </c>
    </row>
    <row r="104" spans="1:27" s="90" customFormat="1" ht="15.75" customHeight="1" x14ac:dyDescent="0.2">
      <c r="A104" s="125">
        <v>2330</v>
      </c>
      <c r="B104" s="18" t="str">
        <f>VLOOKUP(A104,'BASE REGISTRO MAYO'!$A$1:$U$884,2,FALSE)</f>
        <v>Corporación Gabriela Mistral.</v>
      </c>
      <c r="C104" s="18">
        <f>VLOOKUP(A104,'BASE REGISTRO MAYO'!$A$1:$U$884,3,FALSE)</f>
        <v>713523003</v>
      </c>
      <c r="D104" s="18" t="str">
        <f>VLOOKUP(A104,'BASE REGISTRO MAYO'!$A$1:$U$884,4,FALSE)</f>
        <v>Corporación de Derecho Privado.</v>
      </c>
      <c r="E104" s="18" t="str">
        <f>VLOOKUP(A104,'BASE REGISTRO MAYO'!$A$1:$U$884,5,FALSE)</f>
        <v xml:space="preserve">Otorgada por Decreto Supremo Nº 1027, de fecha 07 de noviembre de 1986, del Ministerio de Justicia, publicado en el Diario Oficial el día 22 de noviembre de 1986. </v>
      </c>
      <c r="F104" s="18" t="str">
        <f>VLOOKUP(A104,'BASE REGISTRO MAYO'!$A$1:$U$884,6,FALSE)</f>
        <v xml:space="preserve">Certificado de Vigencia Folio Nº 500334237413, de 28 de julio de 2020, otorgado por el Servicio de Registro Civil e Identificación.
</v>
      </c>
      <c r="G104" s="18" t="str">
        <f>VLOOKUP(A104,'BASE REGISTRO MAYO'!$A$1:$U$884,7,FALSE)</f>
        <v>El desarrollo de actividades de prevención y tratamiento, que sirvan para mejorar la atención a los menores en situación irregular en la Cuarta Región.</v>
      </c>
      <c r="H104" s="18" t="str">
        <f>VLOOKUP(A104,'BASE REGISTRO MAYO'!$A$1:$U$884,8,FALSE)</f>
        <v>Presidente: Francisco León Henríquez Adaros
Vicepresidente: Marcelo Hidalgo Molina
Secretario: Carlos Manuel Calvo Muñoz
Tesorero : Jorge Brusher Mac- Farlane 
Directores:
María Lucrecia Rivera Muñoz
René Corbeaux Cruz</v>
      </c>
      <c r="I104" s="18" t="str">
        <f>VLOOKUP(A104,'BASE REGISTRO MAYO'!$A$1:$U$884,9,FALSE)</f>
        <v>Durarán 03 años en sus cargos.</v>
      </c>
      <c r="J104" s="18" t="str">
        <f>VLOOKUP(A104,'BASE REGISTRO MAYO'!$A$1:$U$884,10,FALSE)</f>
        <v>De 20 de Mayo de 2020 al 20  de Mayo de 2023.</v>
      </c>
      <c r="K104" s="18" t="str">
        <f>VLOOKUP(A104,'BASE REGISTRO MAYO'!$A$1:$U$884,11,FALSE)</f>
        <v xml:space="preserve">Presidente: Francisco León Henríquez Adaros, 
Directora Ejecutiva: María Cristina Meléndez Jiménez,
</v>
      </c>
      <c r="L104" s="18" t="str">
        <f>VLOOKUP(A104,'BASE REGISTRO MAYO'!$A$1:$U$884,12,FALSE)</f>
        <v xml:space="preserve">La Pampilla S/N, Casilla 98, Coquimbo.
</v>
      </c>
      <c r="M104" s="18" t="str">
        <f>VLOOKUP(A104,'BASE REGISTRO MAYO'!$A$1:$U$884,13,FALSE)</f>
        <v>IV</v>
      </c>
      <c r="N104" s="18" t="str">
        <f>VLOOKUP(A104,'BASE REGISTRO MAYO'!$A$1:$U$884,14,FALSE)</f>
        <v>Coquimbo</v>
      </c>
      <c r="O104" s="18" t="str">
        <f>VLOOKUP(A104,'BASE REGISTRO MAYO'!$A$1:$U$884,15,FALSE)</f>
        <v>(51) 2321039</v>
      </c>
      <c r="P104" s="18" t="str">
        <f>VLOOKUP(A104,'BASE REGISTRO MAYO'!$A$1:$U$884,16,FALSE)</f>
        <v xml:space="preserve">cgmistral07@yahoo.es              ugesco@gmail.com
</v>
      </c>
      <c r="Q104" s="18" t="str">
        <f>VLOOKUP(A104,'BASE REGISTRO MAYO'!$A$1:$U$884,17,FALSE)</f>
        <v>Casilla 98</v>
      </c>
      <c r="R104" s="18" t="str">
        <f>VLOOKUP(A104,'BASE REGISTRO MAYO'!$A$1:$U$884,18,FALSE)</f>
        <v>93401: Institución de Asistencia Social</v>
      </c>
      <c r="S104" s="18" t="str">
        <f>VLOOKUP(A104,'BASE REGISTRO MAYO'!$A$1:$U$884,19,FALSE)</f>
        <v xml:space="preserve">Se acompaña certificado financiero correspondiente al año 2019 aprobado por el  Sub Departamento de Supervisión Financiera Nacional. </v>
      </c>
      <c r="T104" s="148">
        <f>VLOOKUP(A104,'BASE REGISTRO MAYO'!$A$1:$U$884,20,FALSE)</f>
        <v>37970</v>
      </c>
      <c r="U104" s="125">
        <v>2330</v>
      </c>
      <c r="V104" s="126">
        <v>9138924</v>
      </c>
      <c r="W104" s="126">
        <v>45694620</v>
      </c>
      <c r="X104" s="149">
        <v>44347</v>
      </c>
      <c r="Y104" s="133" t="s">
        <v>7732</v>
      </c>
      <c r="Z104" s="133" t="s">
        <v>7733</v>
      </c>
      <c r="AA104" s="125" t="s">
        <v>7745</v>
      </c>
    </row>
    <row r="105" spans="1:27" s="90" customFormat="1" ht="15.75" customHeight="1" x14ac:dyDescent="0.2">
      <c r="A105" s="125">
        <v>2330</v>
      </c>
      <c r="B105" s="18" t="str">
        <f>VLOOKUP(A105,'BASE REGISTRO MAYO'!$A$1:$U$884,2,FALSE)</f>
        <v>Corporación Gabriela Mistral.</v>
      </c>
      <c r="C105" s="18">
        <f>VLOOKUP(A105,'BASE REGISTRO MAYO'!$A$1:$U$884,3,FALSE)</f>
        <v>713523003</v>
      </c>
      <c r="D105" s="18" t="str">
        <f>VLOOKUP(A105,'BASE REGISTRO MAYO'!$A$1:$U$884,4,FALSE)</f>
        <v>Corporación de Derecho Privado.</v>
      </c>
      <c r="E105" s="18" t="str">
        <f>VLOOKUP(A105,'BASE REGISTRO MAYO'!$A$1:$U$884,5,FALSE)</f>
        <v xml:space="preserve">Otorgada por Decreto Supremo Nº 1027, de fecha 07 de noviembre de 1986, del Ministerio de Justicia, publicado en el Diario Oficial el día 22 de noviembre de 1986. </v>
      </c>
      <c r="F105" s="18" t="str">
        <f>VLOOKUP(A105,'BASE REGISTRO MAYO'!$A$1:$U$884,6,FALSE)</f>
        <v xml:space="preserve">Certificado de Vigencia Folio Nº 500334237413, de 28 de julio de 2020, otorgado por el Servicio de Registro Civil e Identificación.
</v>
      </c>
      <c r="G105" s="18" t="str">
        <f>VLOOKUP(A105,'BASE REGISTRO MAYO'!$A$1:$U$884,7,FALSE)</f>
        <v>El desarrollo de actividades de prevención y tratamiento, que sirvan para mejorar la atención a los menores en situación irregular en la Cuarta Región.</v>
      </c>
      <c r="H105" s="18" t="str">
        <f>VLOOKUP(A105,'BASE REGISTRO MAYO'!$A$1:$U$884,8,FALSE)</f>
        <v>Presidente: Francisco León Henríquez Adaros
Vicepresidente: Marcelo Hidalgo Molina
Secretario: Carlos Manuel Calvo Muñoz
Tesorero : Jorge Brusher Mac- Farlane 
Directores:
María Lucrecia Rivera Muñoz
René Corbeaux Cruz</v>
      </c>
      <c r="I105" s="18" t="str">
        <f>VLOOKUP(A105,'BASE REGISTRO MAYO'!$A$1:$U$884,9,FALSE)</f>
        <v>Durarán 03 años en sus cargos.</v>
      </c>
      <c r="J105" s="18" t="str">
        <f>VLOOKUP(A105,'BASE REGISTRO MAYO'!$A$1:$U$884,10,FALSE)</f>
        <v>De 20 de Mayo de 2020 al 20  de Mayo de 2023.</v>
      </c>
      <c r="K105" s="18" t="str">
        <f>VLOOKUP(A105,'BASE REGISTRO MAYO'!$A$1:$U$884,11,FALSE)</f>
        <v xml:space="preserve">Presidente: Francisco León Henríquez Adaros, 
Directora Ejecutiva: María Cristina Meléndez Jiménez,
</v>
      </c>
      <c r="L105" s="18" t="str">
        <f>VLOOKUP(A105,'BASE REGISTRO MAYO'!$A$1:$U$884,12,FALSE)</f>
        <v xml:space="preserve">La Pampilla S/N, Casilla 98, Coquimbo.
</v>
      </c>
      <c r="M105" s="18" t="str">
        <f>VLOOKUP(A105,'BASE REGISTRO MAYO'!$A$1:$U$884,13,FALSE)</f>
        <v>IV</v>
      </c>
      <c r="N105" s="18" t="str">
        <f>VLOOKUP(A105,'BASE REGISTRO MAYO'!$A$1:$U$884,14,FALSE)</f>
        <v>Coquimbo</v>
      </c>
      <c r="O105" s="18" t="str">
        <f>VLOOKUP(A105,'BASE REGISTRO MAYO'!$A$1:$U$884,15,FALSE)</f>
        <v>(51) 2321039</v>
      </c>
      <c r="P105" s="18" t="str">
        <f>VLOOKUP(A105,'BASE REGISTRO MAYO'!$A$1:$U$884,16,FALSE)</f>
        <v xml:space="preserve">cgmistral07@yahoo.es              ugesco@gmail.com
</v>
      </c>
      <c r="Q105" s="18" t="str">
        <f>VLOOKUP(A105,'BASE REGISTRO MAYO'!$A$1:$U$884,17,FALSE)</f>
        <v>Casilla 98</v>
      </c>
      <c r="R105" s="18" t="str">
        <f>VLOOKUP(A105,'BASE REGISTRO MAYO'!$A$1:$U$884,18,FALSE)</f>
        <v>93401: Institución de Asistencia Social</v>
      </c>
      <c r="S105" s="18" t="str">
        <f>VLOOKUP(A105,'BASE REGISTRO MAYO'!$A$1:$U$884,19,FALSE)</f>
        <v xml:space="preserve">Se acompaña certificado financiero correspondiente al año 2019 aprobado por el  Sub Departamento de Supervisión Financiera Nacional. </v>
      </c>
      <c r="T105" s="148">
        <f>VLOOKUP(A105,'BASE REGISTRO MAYO'!$A$1:$U$884,20,FALSE)</f>
        <v>37970</v>
      </c>
      <c r="U105" s="125">
        <v>2330</v>
      </c>
      <c r="V105" s="126">
        <v>9286326</v>
      </c>
      <c r="W105" s="126">
        <v>44751246</v>
      </c>
      <c r="X105" s="149">
        <v>44347</v>
      </c>
      <c r="Y105" s="133" t="s">
        <v>7732</v>
      </c>
      <c r="Z105" s="133" t="s">
        <v>7733</v>
      </c>
      <c r="AA105" s="125" t="s">
        <v>7808</v>
      </c>
    </row>
    <row r="106" spans="1:27" s="90" customFormat="1" ht="15.75" customHeight="1" x14ac:dyDescent="0.2">
      <c r="A106" s="125">
        <v>2330</v>
      </c>
      <c r="B106" s="18" t="str">
        <f>VLOOKUP(A106,'BASE REGISTRO MAYO'!$A$1:$U$884,2,FALSE)</f>
        <v>Corporación Gabriela Mistral.</v>
      </c>
      <c r="C106" s="18">
        <f>VLOOKUP(A106,'BASE REGISTRO MAYO'!$A$1:$U$884,3,FALSE)</f>
        <v>713523003</v>
      </c>
      <c r="D106" s="18" t="str">
        <f>VLOOKUP(A106,'BASE REGISTRO MAYO'!$A$1:$U$884,4,FALSE)</f>
        <v>Corporación de Derecho Privado.</v>
      </c>
      <c r="E106" s="18" t="str">
        <f>VLOOKUP(A106,'BASE REGISTRO MAYO'!$A$1:$U$884,5,FALSE)</f>
        <v xml:space="preserve">Otorgada por Decreto Supremo Nº 1027, de fecha 07 de noviembre de 1986, del Ministerio de Justicia, publicado en el Diario Oficial el día 22 de noviembre de 1986. </v>
      </c>
      <c r="F106" s="18" t="str">
        <f>VLOOKUP(A106,'BASE REGISTRO MAYO'!$A$1:$U$884,6,FALSE)</f>
        <v xml:space="preserve">Certificado de Vigencia Folio Nº 500334237413, de 28 de julio de 2020, otorgado por el Servicio de Registro Civil e Identificación.
</v>
      </c>
      <c r="G106" s="18" t="str">
        <f>VLOOKUP(A106,'BASE REGISTRO MAYO'!$A$1:$U$884,7,FALSE)</f>
        <v>El desarrollo de actividades de prevención y tratamiento, que sirvan para mejorar la atención a los menores en situación irregular en la Cuarta Región.</v>
      </c>
      <c r="H106" s="18" t="str">
        <f>VLOOKUP(A106,'BASE REGISTRO MAYO'!$A$1:$U$884,8,FALSE)</f>
        <v>Presidente: Francisco León Henríquez Adaros
Vicepresidente: Marcelo Hidalgo Molina
Secretario: Carlos Manuel Calvo Muñoz
Tesorero : Jorge Brusher Mac- Farlane 
Directores:
María Lucrecia Rivera Muñoz
René Corbeaux Cruz</v>
      </c>
      <c r="I106" s="18" t="str">
        <f>VLOOKUP(A106,'BASE REGISTRO MAYO'!$A$1:$U$884,9,FALSE)</f>
        <v>Durarán 03 años en sus cargos.</v>
      </c>
      <c r="J106" s="18" t="str">
        <f>VLOOKUP(A106,'BASE REGISTRO MAYO'!$A$1:$U$884,10,FALSE)</f>
        <v>De 20 de Mayo de 2020 al 20  de Mayo de 2023.</v>
      </c>
      <c r="K106" s="18" t="str">
        <f>VLOOKUP(A106,'BASE REGISTRO MAYO'!$A$1:$U$884,11,FALSE)</f>
        <v xml:space="preserve">Presidente: Francisco León Henríquez Adaros, 
Directora Ejecutiva: María Cristina Meléndez Jiménez,
</v>
      </c>
      <c r="L106" s="18" t="str">
        <f>VLOOKUP(A106,'BASE REGISTRO MAYO'!$A$1:$U$884,12,FALSE)</f>
        <v xml:space="preserve">La Pampilla S/N, Casilla 98, Coquimbo.
</v>
      </c>
      <c r="M106" s="18" t="str">
        <f>VLOOKUP(A106,'BASE REGISTRO MAYO'!$A$1:$U$884,13,FALSE)</f>
        <v>IV</v>
      </c>
      <c r="N106" s="18" t="str">
        <f>VLOOKUP(A106,'BASE REGISTRO MAYO'!$A$1:$U$884,14,FALSE)</f>
        <v>Coquimbo</v>
      </c>
      <c r="O106" s="18" t="str">
        <f>VLOOKUP(A106,'BASE REGISTRO MAYO'!$A$1:$U$884,15,FALSE)</f>
        <v>(51) 2321039</v>
      </c>
      <c r="P106" s="18" t="str">
        <f>VLOOKUP(A106,'BASE REGISTRO MAYO'!$A$1:$U$884,16,FALSE)</f>
        <v xml:space="preserve">cgmistral07@yahoo.es              ugesco@gmail.com
</v>
      </c>
      <c r="Q106" s="18" t="str">
        <f>VLOOKUP(A106,'BASE REGISTRO MAYO'!$A$1:$U$884,17,FALSE)</f>
        <v>Casilla 98</v>
      </c>
      <c r="R106" s="18" t="str">
        <f>VLOOKUP(A106,'BASE REGISTRO MAYO'!$A$1:$U$884,18,FALSE)</f>
        <v>93401: Institución de Asistencia Social</v>
      </c>
      <c r="S106" s="18" t="str">
        <f>VLOOKUP(A106,'BASE REGISTRO MAYO'!$A$1:$U$884,19,FALSE)</f>
        <v xml:space="preserve">Se acompaña certificado financiero correspondiente al año 2019 aprobado por el  Sub Departamento de Supervisión Financiera Nacional. </v>
      </c>
      <c r="T106" s="148">
        <f>VLOOKUP(A106,'BASE REGISTRO MAYO'!$A$1:$U$884,20,FALSE)</f>
        <v>37970</v>
      </c>
      <c r="U106" s="125">
        <v>2330</v>
      </c>
      <c r="V106" s="126">
        <v>169917</v>
      </c>
      <c r="W106" s="126">
        <v>38745589</v>
      </c>
      <c r="X106" s="149">
        <v>44347</v>
      </c>
      <c r="Y106" s="133" t="s">
        <v>7732</v>
      </c>
      <c r="Z106" s="133" t="s">
        <v>7733</v>
      </c>
      <c r="AA106" s="125" t="s">
        <v>7769</v>
      </c>
    </row>
    <row r="107" spans="1:27" s="90" customFormat="1" ht="15.75" customHeight="1" x14ac:dyDescent="0.2">
      <c r="A107" s="125">
        <v>2330</v>
      </c>
      <c r="B107" s="18" t="str">
        <f>VLOOKUP(A107,'BASE REGISTRO MAYO'!$A$1:$U$884,2,FALSE)</f>
        <v>Corporación Gabriela Mistral.</v>
      </c>
      <c r="C107" s="18">
        <f>VLOOKUP(A107,'BASE REGISTRO MAYO'!$A$1:$U$884,3,FALSE)</f>
        <v>713523003</v>
      </c>
      <c r="D107" s="18" t="str">
        <f>VLOOKUP(A107,'BASE REGISTRO MAYO'!$A$1:$U$884,4,FALSE)</f>
        <v>Corporación de Derecho Privado.</v>
      </c>
      <c r="E107" s="18" t="str">
        <f>VLOOKUP(A107,'BASE REGISTRO MAYO'!$A$1:$U$884,5,FALSE)</f>
        <v xml:space="preserve">Otorgada por Decreto Supremo Nº 1027, de fecha 07 de noviembre de 1986, del Ministerio de Justicia, publicado en el Diario Oficial el día 22 de noviembre de 1986. </v>
      </c>
      <c r="F107" s="18" t="str">
        <f>VLOOKUP(A107,'BASE REGISTRO MAYO'!$A$1:$U$884,6,FALSE)</f>
        <v xml:space="preserve">Certificado de Vigencia Folio Nº 500334237413, de 28 de julio de 2020, otorgado por el Servicio de Registro Civil e Identificación.
</v>
      </c>
      <c r="G107" s="18" t="str">
        <f>VLOOKUP(A107,'BASE REGISTRO MAYO'!$A$1:$U$884,7,FALSE)</f>
        <v>El desarrollo de actividades de prevención y tratamiento, que sirvan para mejorar la atención a los menores en situación irregular en la Cuarta Región.</v>
      </c>
      <c r="H107" s="18" t="str">
        <f>VLOOKUP(A107,'BASE REGISTRO MAYO'!$A$1:$U$884,8,FALSE)</f>
        <v>Presidente: Francisco León Henríquez Adaros
Vicepresidente: Marcelo Hidalgo Molina
Secretario: Carlos Manuel Calvo Muñoz
Tesorero : Jorge Brusher Mac- Farlane 
Directores:
María Lucrecia Rivera Muñoz
René Corbeaux Cruz</v>
      </c>
      <c r="I107" s="18" t="str">
        <f>VLOOKUP(A107,'BASE REGISTRO MAYO'!$A$1:$U$884,9,FALSE)</f>
        <v>Durarán 03 años en sus cargos.</v>
      </c>
      <c r="J107" s="18" t="str">
        <f>VLOOKUP(A107,'BASE REGISTRO MAYO'!$A$1:$U$884,10,FALSE)</f>
        <v>De 20 de Mayo de 2020 al 20  de Mayo de 2023.</v>
      </c>
      <c r="K107" s="18" t="str">
        <f>VLOOKUP(A107,'BASE REGISTRO MAYO'!$A$1:$U$884,11,FALSE)</f>
        <v xml:space="preserve">Presidente: Francisco León Henríquez Adaros, 
Directora Ejecutiva: María Cristina Meléndez Jiménez,
</v>
      </c>
      <c r="L107" s="18" t="str">
        <f>VLOOKUP(A107,'BASE REGISTRO MAYO'!$A$1:$U$884,12,FALSE)</f>
        <v xml:space="preserve">La Pampilla S/N, Casilla 98, Coquimbo.
</v>
      </c>
      <c r="M107" s="18" t="str">
        <f>VLOOKUP(A107,'BASE REGISTRO MAYO'!$A$1:$U$884,13,FALSE)</f>
        <v>IV</v>
      </c>
      <c r="N107" s="18" t="str">
        <f>VLOOKUP(A107,'BASE REGISTRO MAYO'!$A$1:$U$884,14,FALSE)</f>
        <v>Coquimbo</v>
      </c>
      <c r="O107" s="18" t="str">
        <f>VLOOKUP(A107,'BASE REGISTRO MAYO'!$A$1:$U$884,15,FALSE)</f>
        <v>(51) 2321039</v>
      </c>
      <c r="P107" s="18" t="str">
        <f>VLOOKUP(A107,'BASE REGISTRO MAYO'!$A$1:$U$884,16,FALSE)</f>
        <v xml:space="preserve">cgmistral07@yahoo.es              ugesco@gmail.com
</v>
      </c>
      <c r="Q107" s="18" t="str">
        <f>VLOOKUP(A107,'BASE REGISTRO MAYO'!$A$1:$U$884,17,FALSE)</f>
        <v>Casilla 98</v>
      </c>
      <c r="R107" s="18" t="str">
        <f>VLOOKUP(A107,'BASE REGISTRO MAYO'!$A$1:$U$884,18,FALSE)</f>
        <v>93401: Institución de Asistencia Social</v>
      </c>
      <c r="S107" s="18" t="str">
        <f>VLOOKUP(A107,'BASE REGISTRO MAYO'!$A$1:$U$884,19,FALSE)</f>
        <v xml:space="preserve">Se acompaña certificado financiero correspondiente al año 2019 aprobado por el  Sub Departamento de Supervisión Financiera Nacional. </v>
      </c>
      <c r="T107" s="148">
        <f>VLOOKUP(A107,'BASE REGISTRO MAYO'!$A$1:$U$884,20,FALSE)</f>
        <v>37970</v>
      </c>
      <c r="U107" s="125">
        <v>2330</v>
      </c>
      <c r="V107" s="126">
        <v>59643173</v>
      </c>
      <c r="W107" s="126">
        <v>291836098</v>
      </c>
      <c r="X107" s="149">
        <v>44347</v>
      </c>
      <c r="Y107" s="133" t="s">
        <v>7732</v>
      </c>
      <c r="Z107" s="133" t="s">
        <v>7733</v>
      </c>
      <c r="AA107" s="125" t="s">
        <v>7770</v>
      </c>
    </row>
    <row r="108" spans="1:27" s="90" customFormat="1" ht="15.75" customHeight="1" x14ac:dyDescent="0.2">
      <c r="A108" s="125">
        <v>2330</v>
      </c>
      <c r="B108" s="18" t="str">
        <f>VLOOKUP(A108,'BASE REGISTRO MAYO'!$A$1:$U$884,2,FALSE)</f>
        <v>Corporación Gabriela Mistral.</v>
      </c>
      <c r="C108" s="18">
        <f>VLOOKUP(A108,'BASE REGISTRO MAYO'!$A$1:$U$884,3,FALSE)</f>
        <v>713523003</v>
      </c>
      <c r="D108" s="18" t="str">
        <f>VLOOKUP(A108,'BASE REGISTRO MAYO'!$A$1:$U$884,4,FALSE)</f>
        <v>Corporación de Derecho Privado.</v>
      </c>
      <c r="E108" s="18" t="str">
        <f>VLOOKUP(A108,'BASE REGISTRO MAYO'!$A$1:$U$884,5,FALSE)</f>
        <v xml:space="preserve">Otorgada por Decreto Supremo Nº 1027, de fecha 07 de noviembre de 1986, del Ministerio de Justicia, publicado en el Diario Oficial el día 22 de noviembre de 1986. </v>
      </c>
      <c r="F108" s="18" t="str">
        <f>VLOOKUP(A108,'BASE REGISTRO MAYO'!$A$1:$U$884,6,FALSE)</f>
        <v xml:space="preserve">Certificado de Vigencia Folio Nº 500334237413, de 28 de julio de 2020, otorgado por el Servicio de Registro Civil e Identificación.
</v>
      </c>
      <c r="G108" s="18" t="str">
        <f>VLOOKUP(A108,'BASE REGISTRO MAYO'!$A$1:$U$884,7,FALSE)</f>
        <v>El desarrollo de actividades de prevención y tratamiento, que sirvan para mejorar la atención a los menores en situación irregular en la Cuarta Región.</v>
      </c>
      <c r="H108" s="18" t="str">
        <f>VLOOKUP(A108,'BASE REGISTRO MAYO'!$A$1:$U$884,8,FALSE)</f>
        <v>Presidente: Francisco León Henríquez Adaros
Vicepresidente: Marcelo Hidalgo Molina
Secretario: Carlos Manuel Calvo Muñoz
Tesorero : Jorge Brusher Mac- Farlane 
Directores:
María Lucrecia Rivera Muñoz
René Corbeaux Cruz</v>
      </c>
      <c r="I108" s="18" t="str">
        <f>VLOOKUP(A108,'BASE REGISTRO MAYO'!$A$1:$U$884,9,FALSE)</f>
        <v>Durarán 03 años en sus cargos.</v>
      </c>
      <c r="J108" s="18" t="str">
        <f>VLOOKUP(A108,'BASE REGISTRO MAYO'!$A$1:$U$884,10,FALSE)</f>
        <v>De 20 de Mayo de 2020 al 20  de Mayo de 2023.</v>
      </c>
      <c r="K108" s="18" t="str">
        <f>VLOOKUP(A108,'BASE REGISTRO MAYO'!$A$1:$U$884,11,FALSE)</f>
        <v xml:space="preserve">Presidente: Francisco León Henríquez Adaros, 
Directora Ejecutiva: María Cristina Meléndez Jiménez,
</v>
      </c>
      <c r="L108" s="18" t="str">
        <f>VLOOKUP(A108,'BASE REGISTRO MAYO'!$A$1:$U$884,12,FALSE)</f>
        <v xml:space="preserve">La Pampilla S/N, Casilla 98, Coquimbo.
</v>
      </c>
      <c r="M108" s="18" t="str">
        <f>VLOOKUP(A108,'BASE REGISTRO MAYO'!$A$1:$U$884,13,FALSE)</f>
        <v>IV</v>
      </c>
      <c r="N108" s="18" t="str">
        <f>VLOOKUP(A108,'BASE REGISTRO MAYO'!$A$1:$U$884,14,FALSE)</f>
        <v>Coquimbo</v>
      </c>
      <c r="O108" s="18" t="str">
        <f>VLOOKUP(A108,'BASE REGISTRO MAYO'!$A$1:$U$884,15,FALSE)</f>
        <v>(51) 2321039</v>
      </c>
      <c r="P108" s="18" t="str">
        <f>VLOOKUP(A108,'BASE REGISTRO MAYO'!$A$1:$U$884,16,FALSE)</f>
        <v xml:space="preserve">cgmistral07@yahoo.es              ugesco@gmail.com
</v>
      </c>
      <c r="Q108" s="18" t="str">
        <f>VLOOKUP(A108,'BASE REGISTRO MAYO'!$A$1:$U$884,17,FALSE)</f>
        <v>Casilla 98</v>
      </c>
      <c r="R108" s="18" t="str">
        <f>VLOOKUP(A108,'BASE REGISTRO MAYO'!$A$1:$U$884,18,FALSE)</f>
        <v>93401: Institución de Asistencia Social</v>
      </c>
      <c r="S108" s="18" t="str">
        <f>VLOOKUP(A108,'BASE REGISTRO MAYO'!$A$1:$U$884,19,FALSE)</f>
        <v xml:space="preserve">Se acompaña certificado financiero correspondiente al año 2019 aprobado por el  Sub Departamento de Supervisión Financiera Nacional. </v>
      </c>
      <c r="T108" s="148">
        <f>VLOOKUP(A108,'BASE REGISTRO MAYO'!$A$1:$U$884,20,FALSE)</f>
        <v>37970</v>
      </c>
      <c r="U108" s="125">
        <v>2330</v>
      </c>
      <c r="V108" s="126">
        <v>7850238</v>
      </c>
      <c r="W108" s="126">
        <v>116612672</v>
      </c>
      <c r="X108" s="149">
        <v>44347</v>
      </c>
      <c r="Y108" s="133" t="s">
        <v>7732</v>
      </c>
      <c r="Z108" s="133" t="s">
        <v>7733</v>
      </c>
      <c r="AA108" s="125" t="s">
        <v>7809</v>
      </c>
    </row>
    <row r="109" spans="1:27" s="90" customFormat="1" ht="15.75" customHeight="1" x14ac:dyDescent="0.2">
      <c r="A109" s="125">
        <v>2330</v>
      </c>
      <c r="B109" s="18" t="str">
        <f>VLOOKUP(A109,'BASE REGISTRO MAYO'!$A$1:$U$884,2,FALSE)</f>
        <v>Corporación Gabriela Mistral.</v>
      </c>
      <c r="C109" s="18">
        <f>VLOOKUP(A109,'BASE REGISTRO MAYO'!$A$1:$U$884,3,FALSE)</f>
        <v>713523003</v>
      </c>
      <c r="D109" s="18" t="str">
        <f>VLOOKUP(A109,'BASE REGISTRO MAYO'!$A$1:$U$884,4,FALSE)</f>
        <v>Corporación de Derecho Privado.</v>
      </c>
      <c r="E109" s="18" t="str">
        <f>VLOOKUP(A109,'BASE REGISTRO MAYO'!$A$1:$U$884,5,FALSE)</f>
        <v xml:space="preserve">Otorgada por Decreto Supremo Nº 1027, de fecha 07 de noviembre de 1986, del Ministerio de Justicia, publicado en el Diario Oficial el día 22 de noviembre de 1986. </v>
      </c>
      <c r="F109" s="18" t="str">
        <f>VLOOKUP(A109,'BASE REGISTRO MAYO'!$A$1:$U$884,6,FALSE)</f>
        <v xml:space="preserve">Certificado de Vigencia Folio Nº 500334237413, de 28 de julio de 2020, otorgado por el Servicio de Registro Civil e Identificación.
</v>
      </c>
      <c r="G109" s="18" t="str">
        <f>VLOOKUP(A109,'BASE REGISTRO MAYO'!$A$1:$U$884,7,FALSE)</f>
        <v>El desarrollo de actividades de prevención y tratamiento, que sirvan para mejorar la atención a los menores en situación irregular en la Cuarta Región.</v>
      </c>
      <c r="H109" s="18" t="str">
        <f>VLOOKUP(A109,'BASE REGISTRO MAYO'!$A$1:$U$884,8,FALSE)</f>
        <v>Presidente: Francisco León Henríquez Adaros
Vicepresidente: Marcelo Hidalgo Molina
Secretario: Carlos Manuel Calvo Muñoz
Tesorero : Jorge Brusher Mac- Farlane 
Directores:
María Lucrecia Rivera Muñoz
René Corbeaux Cruz</v>
      </c>
      <c r="I109" s="18" t="str">
        <f>VLOOKUP(A109,'BASE REGISTRO MAYO'!$A$1:$U$884,9,FALSE)</f>
        <v>Durarán 03 años en sus cargos.</v>
      </c>
      <c r="J109" s="18" t="str">
        <f>VLOOKUP(A109,'BASE REGISTRO MAYO'!$A$1:$U$884,10,FALSE)</f>
        <v>De 20 de Mayo de 2020 al 20  de Mayo de 2023.</v>
      </c>
      <c r="K109" s="18" t="str">
        <f>VLOOKUP(A109,'BASE REGISTRO MAYO'!$A$1:$U$884,11,FALSE)</f>
        <v xml:space="preserve">Presidente: Francisco León Henríquez Adaros, 
Directora Ejecutiva: María Cristina Meléndez Jiménez,
</v>
      </c>
      <c r="L109" s="18" t="str">
        <f>VLOOKUP(A109,'BASE REGISTRO MAYO'!$A$1:$U$884,12,FALSE)</f>
        <v xml:space="preserve">La Pampilla S/N, Casilla 98, Coquimbo.
</v>
      </c>
      <c r="M109" s="18" t="str">
        <f>VLOOKUP(A109,'BASE REGISTRO MAYO'!$A$1:$U$884,13,FALSE)</f>
        <v>IV</v>
      </c>
      <c r="N109" s="18" t="str">
        <f>VLOOKUP(A109,'BASE REGISTRO MAYO'!$A$1:$U$884,14,FALSE)</f>
        <v>Coquimbo</v>
      </c>
      <c r="O109" s="18" t="str">
        <f>VLOOKUP(A109,'BASE REGISTRO MAYO'!$A$1:$U$884,15,FALSE)</f>
        <v>(51) 2321039</v>
      </c>
      <c r="P109" s="18" t="str">
        <f>VLOOKUP(A109,'BASE REGISTRO MAYO'!$A$1:$U$884,16,FALSE)</f>
        <v xml:space="preserve">cgmistral07@yahoo.es              ugesco@gmail.com
</v>
      </c>
      <c r="Q109" s="18" t="str">
        <f>VLOOKUP(A109,'BASE REGISTRO MAYO'!$A$1:$U$884,17,FALSE)</f>
        <v>Casilla 98</v>
      </c>
      <c r="R109" s="18" t="str">
        <f>VLOOKUP(A109,'BASE REGISTRO MAYO'!$A$1:$U$884,18,FALSE)</f>
        <v>93401: Institución de Asistencia Social</v>
      </c>
      <c r="S109" s="18" t="str">
        <f>VLOOKUP(A109,'BASE REGISTRO MAYO'!$A$1:$U$884,19,FALSE)</f>
        <v xml:space="preserve">Se acompaña certificado financiero correspondiente al año 2019 aprobado por el  Sub Departamento de Supervisión Financiera Nacional. </v>
      </c>
      <c r="T109" s="148">
        <f>VLOOKUP(A109,'BASE REGISTRO MAYO'!$A$1:$U$884,20,FALSE)</f>
        <v>37970</v>
      </c>
      <c r="U109" s="125">
        <v>2330</v>
      </c>
      <c r="V109" s="126">
        <v>17977147</v>
      </c>
      <c r="W109" s="126">
        <v>90464852</v>
      </c>
      <c r="X109" s="149">
        <v>44347</v>
      </c>
      <c r="Y109" s="133" t="s">
        <v>7732</v>
      </c>
      <c r="Z109" s="133" t="s">
        <v>7733</v>
      </c>
      <c r="AA109" s="125" t="s">
        <v>7759</v>
      </c>
    </row>
    <row r="110" spans="1:27" s="90" customFormat="1" ht="15.75" customHeight="1" x14ac:dyDescent="0.2">
      <c r="A110" s="125">
        <v>2330</v>
      </c>
      <c r="B110" s="18" t="str">
        <f>VLOOKUP(A110,'BASE REGISTRO MAYO'!$A$1:$U$884,2,FALSE)</f>
        <v>Corporación Gabriela Mistral.</v>
      </c>
      <c r="C110" s="18">
        <f>VLOOKUP(A110,'BASE REGISTRO MAYO'!$A$1:$U$884,3,FALSE)</f>
        <v>713523003</v>
      </c>
      <c r="D110" s="18" t="str">
        <f>VLOOKUP(A110,'BASE REGISTRO MAYO'!$A$1:$U$884,4,FALSE)</f>
        <v>Corporación de Derecho Privado.</v>
      </c>
      <c r="E110" s="18" t="str">
        <f>VLOOKUP(A110,'BASE REGISTRO MAYO'!$A$1:$U$884,5,FALSE)</f>
        <v xml:space="preserve">Otorgada por Decreto Supremo Nº 1027, de fecha 07 de noviembre de 1986, del Ministerio de Justicia, publicado en el Diario Oficial el día 22 de noviembre de 1986. </v>
      </c>
      <c r="F110" s="18" t="str">
        <f>VLOOKUP(A110,'BASE REGISTRO MAYO'!$A$1:$U$884,6,FALSE)</f>
        <v xml:space="preserve">Certificado de Vigencia Folio Nº 500334237413, de 28 de julio de 2020, otorgado por el Servicio de Registro Civil e Identificación.
</v>
      </c>
      <c r="G110" s="18" t="str">
        <f>VLOOKUP(A110,'BASE REGISTRO MAYO'!$A$1:$U$884,7,FALSE)</f>
        <v>El desarrollo de actividades de prevención y tratamiento, que sirvan para mejorar la atención a los menores en situación irregular en la Cuarta Región.</v>
      </c>
      <c r="H110" s="18" t="str">
        <f>VLOOKUP(A110,'BASE REGISTRO MAYO'!$A$1:$U$884,8,FALSE)</f>
        <v>Presidente: Francisco León Henríquez Adaros
Vicepresidente: Marcelo Hidalgo Molina
Secretario: Carlos Manuel Calvo Muñoz
Tesorero : Jorge Brusher Mac- Farlane 
Directores:
María Lucrecia Rivera Muñoz
René Corbeaux Cruz</v>
      </c>
      <c r="I110" s="18" t="str">
        <f>VLOOKUP(A110,'BASE REGISTRO MAYO'!$A$1:$U$884,9,FALSE)</f>
        <v>Durarán 03 años en sus cargos.</v>
      </c>
      <c r="J110" s="18" t="str">
        <f>VLOOKUP(A110,'BASE REGISTRO MAYO'!$A$1:$U$884,10,FALSE)</f>
        <v>De 20 de Mayo de 2020 al 20  de Mayo de 2023.</v>
      </c>
      <c r="K110" s="18" t="str">
        <f>VLOOKUP(A110,'BASE REGISTRO MAYO'!$A$1:$U$884,11,FALSE)</f>
        <v xml:space="preserve">Presidente: Francisco León Henríquez Adaros, 
Directora Ejecutiva: María Cristina Meléndez Jiménez,
</v>
      </c>
      <c r="L110" s="18" t="str">
        <f>VLOOKUP(A110,'BASE REGISTRO MAYO'!$A$1:$U$884,12,FALSE)</f>
        <v xml:space="preserve">La Pampilla S/N, Casilla 98, Coquimbo.
</v>
      </c>
      <c r="M110" s="18" t="str">
        <f>VLOOKUP(A110,'BASE REGISTRO MAYO'!$A$1:$U$884,13,FALSE)</f>
        <v>IV</v>
      </c>
      <c r="N110" s="18" t="str">
        <f>VLOOKUP(A110,'BASE REGISTRO MAYO'!$A$1:$U$884,14,FALSE)</f>
        <v>Coquimbo</v>
      </c>
      <c r="O110" s="18" t="str">
        <f>VLOOKUP(A110,'BASE REGISTRO MAYO'!$A$1:$U$884,15,FALSE)</f>
        <v>(51) 2321039</v>
      </c>
      <c r="P110" s="18" t="str">
        <f>VLOOKUP(A110,'BASE REGISTRO MAYO'!$A$1:$U$884,16,FALSE)</f>
        <v xml:space="preserve">cgmistral07@yahoo.es              ugesco@gmail.com
</v>
      </c>
      <c r="Q110" s="18" t="str">
        <f>VLOOKUP(A110,'BASE REGISTRO MAYO'!$A$1:$U$884,17,FALSE)</f>
        <v>Casilla 98</v>
      </c>
      <c r="R110" s="18" t="str">
        <f>VLOOKUP(A110,'BASE REGISTRO MAYO'!$A$1:$U$884,18,FALSE)</f>
        <v>93401: Institución de Asistencia Social</v>
      </c>
      <c r="S110" s="18" t="str">
        <f>VLOOKUP(A110,'BASE REGISTRO MAYO'!$A$1:$U$884,19,FALSE)</f>
        <v xml:space="preserve">Se acompaña certificado financiero correspondiente al año 2019 aprobado por el  Sub Departamento de Supervisión Financiera Nacional. </v>
      </c>
      <c r="T110" s="148">
        <f>VLOOKUP(A110,'BASE REGISTRO MAYO'!$A$1:$U$884,20,FALSE)</f>
        <v>37970</v>
      </c>
      <c r="U110" s="125">
        <v>2330</v>
      </c>
      <c r="V110" s="126">
        <v>13439132</v>
      </c>
      <c r="W110" s="126">
        <v>85664144</v>
      </c>
      <c r="X110" s="149">
        <v>44347</v>
      </c>
      <c r="Y110" s="133" t="s">
        <v>7732</v>
      </c>
      <c r="Z110" s="133" t="s">
        <v>7733</v>
      </c>
      <c r="AA110" s="125" t="s">
        <v>7810</v>
      </c>
    </row>
    <row r="111" spans="1:27" s="90" customFormat="1" ht="15.75" customHeight="1" x14ac:dyDescent="0.2">
      <c r="A111" s="125">
        <v>2450</v>
      </c>
      <c r="B111" s="18" t="str">
        <f>VLOOKUP(A111,'BASE REGISTRO MAYO'!$A$1:$U$884,2,FALSE)</f>
        <v>Corporación Metodista</v>
      </c>
      <c r="C111" s="18">
        <f>VLOOKUP(A111,'BASE REGISTRO MAYO'!$A$1:$U$884,3,FALSE)</f>
        <v>700028100</v>
      </c>
      <c r="D111" s="18" t="str">
        <f>VLOOKUP(A111,'BASE REGISTRO MAYO'!$A$1:$U$884,4,FALSE)</f>
        <v>Corporación de Derecho Privado</v>
      </c>
      <c r="E111" s="18" t="str">
        <f>VLOOKUP(A111,'BASE REGISTRO MAYO'!$A$1:$U$884,5,FALSE)</f>
        <v>Otorgada por Decreto Supremo N° 2929, de 15 de septiembre de 1996, por el Ministerio de Justicia.</v>
      </c>
      <c r="F111" s="18" t="str">
        <f>VLOOKUP(A111,'BASE REGISTRO MAYO'!$A$1:$U$884,6,FALSE)</f>
        <v>Certificado de Vigencia Folio N° 50035513600, de 09 de noviembre de 2020, del Servicio de Registro Civil e Identificación</v>
      </c>
      <c r="G111" s="18" t="str">
        <f>VLOOKUP(A111,'BASE REGISTRO MAYO'!$A$1:$U$884,7,FALSE)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1" s="18" t="str">
        <f>VLOOKUP(A111,'BASE REGISTRO MAYO'!$A$1:$U$884,8,FALSE)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1" s="18" t="str">
        <f>VLOOKUP(A111,'BASE REGISTRO MAYO'!$A$1:$U$884,9,FALSE)</f>
        <v>Un año en sus cargos.</v>
      </c>
      <c r="J111" s="18" t="str">
        <f>VLOOKUP(A111,'BASE REGISTRO MAYO'!$A$1:$U$884,10,FALSE)</f>
        <v>15 de mayo de 2019 a 15 de mayo de 2020. Se acompaña 
Ley N° 21239, que prorroga mandato de directorios por tiempos de pandemia</v>
      </c>
      <c r="K111" s="18" t="str">
        <f>VLOOKUP(A111,'BASE REGISTRO MAYO'!$A$1:$U$884,11,FALSE)</f>
        <v xml:space="preserve">Presidente: Obispo (H) Neftalí Aravena Bravo,
Poder: Superintendente Distrito Concepción: Olga Romero Sanzana, 
</v>
      </c>
      <c r="L111" s="18" t="str">
        <f>VLOOKUP(A111,'BASE REGISTRO MAYO'!$A$1:$U$884,12,FALSE)</f>
        <v xml:space="preserve">Sargento Aldea N° 1041, comuna de Santiago, Región Metropolitana
</v>
      </c>
      <c r="M111" s="18" t="str">
        <f>VLOOKUP(A111,'BASE REGISTRO MAYO'!$A$1:$U$884,13,FALSE)</f>
        <v>XIII</v>
      </c>
      <c r="N111" s="18" t="str">
        <f>VLOOKUP(A111,'BASE REGISTRO MAYO'!$A$1:$U$884,14,FALSE)</f>
        <v>Santiago</v>
      </c>
      <c r="O111" s="18" t="str">
        <f>VLOOKUP(A111,'BASE REGISTRO MAYO'!$A$1:$U$884,15,FALSE)</f>
        <v>225569454- 225517112</v>
      </c>
      <c r="P111" s="18" t="str">
        <f>VLOOKUP(A111,'BASE REGISTRO MAYO'!$A$1:$U$884,16,FALSE)</f>
        <v>cormetoficinalegal@gmail.com</v>
      </c>
      <c r="Q111" s="18">
        <f>VLOOKUP(A111,'BASE REGISTRO MAYO'!$A$1:$U$884,17,FALSE)</f>
        <v>0</v>
      </c>
      <c r="R111" s="18">
        <f>VLOOKUP(A111,'BASE REGISTRO MAYO'!$A$1:$U$884,18,FALSE)</f>
        <v>93401</v>
      </c>
      <c r="S111" s="18" t="str">
        <f>VLOOKUP(A111,'BASE REGISTRO MAYO'!$A$1:$U$884,19,FALSE)</f>
        <v xml:space="preserve">Se acompaña certificado financiero de la Institución, correspondiente a antecedentes del año 2019 aprobado por el Sub Depto Supervisión Financiera. </v>
      </c>
      <c r="T111" s="148">
        <f>VLOOKUP(A111,'BASE REGISTRO MAYO'!$A$1:$U$884,20,FALSE)</f>
        <v>37970</v>
      </c>
      <c r="U111" s="125">
        <v>2450</v>
      </c>
      <c r="V111" s="126">
        <v>61150831</v>
      </c>
      <c r="W111" s="126">
        <v>85734824</v>
      </c>
      <c r="X111" s="149">
        <v>44347</v>
      </c>
      <c r="Y111" s="133" t="s">
        <v>7732</v>
      </c>
      <c r="Z111" s="133" t="s">
        <v>7733</v>
      </c>
      <c r="AA111" s="125" t="s">
        <v>7766</v>
      </c>
    </row>
    <row r="112" spans="1:27" s="90" customFormat="1" ht="15.75" customHeight="1" x14ac:dyDescent="0.2">
      <c r="A112" s="125">
        <v>2450</v>
      </c>
      <c r="B112" s="18" t="str">
        <f>VLOOKUP(A112,'BASE REGISTRO MAYO'!$A$1:$U$884,2,FALSE)</f>
        <v>Corporación Metodista</v>
      </c>
      <c r="C112" s="18">
        <f>VLOOKUP(A112,'BASE REGISTRO MAYO'!$A$1:$U$884,3,FALSE)</f>
        <v>700028100</v>
      </c>
      <c r="D112" s="18" t="str">
        <f>VLOOKUP(A112,'BASE REGISTRO MAYO'!$A$1:$U$884,4,FALSE)</f>
        <v>Corporación de Derecho Privado</v>
      </c>
      <c r="E112" s="18" t="str">
        <f>VLOOKUP(A112,'BASE REGISTRO MAYO'!$A$1:$U$884,5,FALSE)</f>
        <v>Otorgada por Decreto Supremo N° 2929, de 15 de septiembre de 1996, por el Ministerio de Justicia.</v>
      </c>
      <c r="F112" s="18" t="str">
        <f>VLOOKUP(A112,'BASE REGISTRO MAYO'!$A$1:$U$884,6,FALSE)</f>
        <v>Certificado de Vigencia Folio N° 50035513600, de 09 de noviembre de 2020, del Servicio de Registro Civil e Identificación</v>
      </c>
      <c r="G112" s="18" t="str">
        <f>VLOOKUP(A112,'BASE REGISTRO MAYO'!$A$1:$U$884,7,FALSE)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2" s="18" t="str">
        <f>VLOOKUP(A112,'BASE REGISTRO MAYO'!$A$1:$U$884,8,FALSE)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2" s="18" t="str">
        <f>VLOOKUP(A112,'BASE REGISTRO MAYO'!$A$1:$U$884,9,FALSE)</f>
        <v>Un año en sus cargos.</v>
      </c>
      <c r="J112" s="18" t="str">
        <f>VLOOKUP(A112,'BASE REGISTRO MAYO'!$A$1:$U$884,10,FALSE)</f>
        <v>15 de mayo de 2019 a 15 de mayo de 2020. Se acompaña 
Ley N° 21239, que prorroga mandato de directorios por tiempos de pandemia</v>
      </c>
      <c r="K112" s="18" t="str">
        <f>VLOOKUP(A112,'BASE REGISTRO MAYO'!$A$1:$U$884,11,FALSE)</f>
        <v xml:space="preserve">Presidente: Obispo (H) Neftalí Aravena Bravo,
Poder: Superintendente Distrito Concepción: Olga Romero Sanzana, 
</v>
      </c>
      <c r="L112" s="18" t="str">
        <f>VLOOKUP(A112,'BASE REGISTRO MAYO'!$A$1:$U$884,12,FALSE)</f>
        <v xml:space="preserve">Sargento Aldea N° 1041, comuna de Santiago, Región Metropolitana
</v>
      </c>
      <c r="M112" s="18" t="str">
        <f>VLOOKUP(A112,'BASE REGISTRO MAYO'!$A$1:$U$884,13,FALSE)</f>
        <v>XIII</v>
      </c>
      <c r="N112" s="18" t="str">
        <f>VLOOKUP(A112,'BASE REGISTRO MAYO'!$A$1:$U$884,14,FALSE)</f>
        <v>Santiago</v>
      </c>
      <c r="O112" s="18" t="str">
        <f>VLOOKUP(A112,'BASE REGISTRO MAYO'!$A$1:$U$884,15,FALSE)</f>
        <v>225569454- 225517112</v>
      </c>
      <c r="P112" s="18" t="str">
        <f>VLOOKUP(A112,'BASE REGISTRO MAYO'!$A$1:$U$884,16,FALSE)</f>
        <v>cormetoficinalegal@gmail.com</v>
      </c>
      <c r="Q112" s="18">
        <f>VLOOKUP(A112,'BASE REGISTRO MAYO'!$A$1:$U$884,17,FALSE)</f>
        <v>0</v>
      </c>
      <c r="R112" s="18">
        <f>VLOOKUP(A112,'BASE REGISTRO MAYO'!$A$1:$U$884,18,FALSE)</f>
        <v>93401</v>
      </c>
      <c r="S112" s="18" t="str">
        <f>VLOOKUP(A112,'BASE REGISTRO MAYO'!$A$1:$U$884,19,FALSE)</f>
        <v xml:space="preserve">Se acompaña certificado financiero de la Institución, correspondiente a antecedentes del año 2019 aprobado por el Sub Depto Supervisión Financiera. </v>
      </c>
      <c r="T112" s="148">
        <f>VLOOKUP(A112,'BASE REGISTRO MAYO'!$A$1:$U$884,20,FALSE)</f>
        <v>37970</v>
      </c>
      <c r="U112" s="125">
        <v>2450</v>
      </c>
      <c r="V112" s="126">
        <v>18457711</v>
      </c>
      <c r="W112" s="126">
        <v>150035161</v>
      </c>
      <c r="X112" s="149">
        <v>44347</v>
      </c>
      <c r="Y112" s="133" t="s">
        <v>7732</v>
      </c>
      <c r="Z112" s="133" t="s">
        <v>7733</v>
      </c>
      <c r="AA112" s="125" t="s">
        <v>7811</v>
      </c>
    </row>
    <row r="113" spans="1:27" s="90" customFormat="1" ht="15.75" customHeight="1" x14ac:dyDescent="0.2">
      <c r="A113" s="125">
        <v>2550</v>
      </c>
      <c r="B113" s="18" t="str">
        <f>VLOOKUP(A113,'BASE REGISTRO MAYO'!$A$1:$U$884,2,FALSE)</f>
        <v xml:space="preserve">Corporación Municipal de Conchalí  de Educación, Salud y Atención de Menores, CORESAM </v>
      </c>
      <c r="C113" s="18">
        <f>VLOOKUP(A113,'BASE REGISTRO MAYO'!$A$1:$U$884,3,FALSE)</f>
        <v>708781002</v>
      </c>
      <c r="D113" s="18" t="str">
        <f>VLOOKUP(A113,'BASE REGISTRO MAYO'!$A$1:$U$884,4,FALSE)</f>
        <v>Corporación de Derecho Privado.</v>
      </c>
      <c r="E113" s="18" t="str">
        <f>VLOOKUP(A113,'BASE REGISTRO MAYO'!$A$1:$U$884,5,FALSE)</f>
        <v xml:space="preserve">Decreto Supremo Nº 1226, de  7 de septiembre de 1981, del Ministerio de Justicia. </v>
      </c>
      <c r="F113" s="18" t="str">
        <f>VLOOKUP(A113,'BASE REGISTRO MAYO'!$A$1:$U$884,6,FALSE)</f>
        <v>Certificado de Vigencia, Folio Nº 500354573727, emitido con fecha 06 de noviembre de 2020, por el Servicio de Registro Civil e Identificación.</v>
      </c>
      <c r="G113" s="18" t="str">
        <f>VLOOKUP(A113,'BASE REGISTRO MAYO'!$A$1:$U$884,7,FALSE)</f>
        <v>Administrar y operar servicios en las áreas de educación, salud y atención de menores que haya tomado a su cargo la I. Municipalidad de Conchalí, adoptando las medidas necesarias para su dotación, ampliación y perfeccionamiento.</v>
      </c>
      <c r="H113" s="18" t="str">
        <f>VLOOKUP(A113,'BASE REGISTRO MAYO'!$A$1:$U$884,8,FALSE)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3" s="18" t="str">
        <f>VLOOKUP(A113,'BASE REGISTRO MAYO'!$A$1:$U$884,9,FALSE)</f>
        <v xml:space="preserve">Dos años en sus cargos.
</v>
      </c>
      <c r="J113" s="18" t="str">
        <f>VLOOKUP(A113,'BASE REGISTRO MAYO'!$A$1:$U$884,10,FALSE)</f>
        <v>14-03-2019 según consta en Certificado de persona jurídica sin fines de lucro, Folio Nº 50035457050, emitido con fecha 06 de noviembre de 2020</v>
      </c>
      <c r="K113" s="18" t="str">
        <f>VLOOKUP(A113,'BASE REGISTRO MAYO'!$A$1:$U$884,11,FALSE)</f>
        <v xml:space="preserve">Presidente: Rene de La Vega Fuentes, 
Secretaria General: Tania Alejandra Alvarado Sotomayor
</v>
      </c>
      <c r="L113" s="18" t="str">
        <f>VLOOKUP(A113,'BASE REGISTRO MAYO'!$A$1:$U$884,12,FALSE)</f>
        <v xml:space="preserve">Avda. Guanaco N° 2531, Recoleta, Región Metropolitana
</v>
      </c>
      <c r="M113" s="18" t="str">
        <f>VLOOKUP(A113,'BASE REGISTRO MAYO'!$A$1:$U$884,13,FALSE)</f>
        <v>XIII</v>
      </c>
      <c r="N113" s="18" t="str">
        <f>VLOOKUP(A113,'BASE REGISTRO MAYO'!$A$1:$U$884,14,FALSE)</f>
        <v>Recoleta</v>
      </c>
      <c r="O113" s="18" t="str">
        <f>VLOOKUP(A113,'BASE REGISTRO MAYO'!$A$1:$U$884,15,FALSE)</f>
        <v>Fono: 7307900-7307902,</v>
      </c>
      <c r="P113" s="18" t="str">
        <f>VLOOKUP(A113,'BASE REGISTRO MAYO'!$A$1:$U$884,16,FALSE)</f>
        <v xml:space="preserve"> coresam@gmail.com</v>
      </c>
      <c r="Q113" s="18">
        <f>VLOOKUP(A113,'BASE REGISTRO MAYO'!$A$1:$U$884,17,FALSE)</f>
        <v>0</v>
      </c>
      <c r="R113" s="18">
        <f>VLOOKUP(A113,'BASE REGISTRO MAYO'!$A$1:$U$884,18,FALSE)</f>
        <v>93101</v>
      </c>
      <c r="S113" s="18" t="str">
        <f>VLOOKUP(A113,'BASE REGISTRO MAYO'!$A$1:$U$884,19,FALSE)</f>
        <v>Se acompaña Certificado de Antecedentes Financieros de la Institución, correspondiente  al año 2019 remitidos ara aprobación del Subdepartamento de Supervisión Financiera</v>
      </c>
      <c r="T113" s="148">
        <f>VLOOKUP(A113,'BASE REGISTRO MAYO'!$A$1:$U$884,20,FALSE)</f>
        <v>37970</v>
      </c>
      <c r="U113" s="125">
        <v>2550</v>
      </c>
      <c r="V113" s="126">
        <v>32073296</v>
      </c>
      <c r="W113" s="126">
        <v>125742419</v>
      </c>
      <c r="X113" s="149">
        <v>44347</v>
      </c>
      <c r="Y113" s="133" t="s">
        <v>7732</v>
      </c>
      <c r="Z113" s="133" t="s">
        <v>7733</v>
      </c>
      <c r="AA113" s="125" t="s">
        <v>7812</v>
      </c>
    </row>
    <row r="114" spans="1:27" s="90" customFormat="1" ht="15.75" customHeight="1" x14ac:dyDescent="0.2">
      <c r="A114" s="125">
        <v>2550</v>
      </c>
      <c r="B114" s="18" t="str">
        <f>VLOOKUP(A114,'BASE REGISTRO MAYO'!$A$1:$U$884,2,FALSE)</f>
        <v xml:space="preserve">Corporación Municipal de Conchalí  de Educación, Salud y Atención de Menores, CORESAM </v>
      </c>
      <c r="C114" s="18">
        <f>VLOOKUP(A114,'BASE REGISTRO MAYO'!$A$1:$U$884,3,FALSE)</f>
        <v>708781002</v>
      </c>
      <c r="D114" s="18" t="str">
        <f>VLOOKUP(A114,'BASE REGISTRO MAYO'!$A$1:$U$884,4,FALSE)</f>
        <v>Corporación de Derecho Privado.</v>
      </c>
      <c r="E114" s="18" t="str">
        <f>VLOOKUP(A114,'BASE REGISTRO MAYO'!$A$1:$U$884,5,FALSE)</f>
        <v xml:space="preserve">Decreto Supremo Nº 1226, de  7 de septiembre de 1981, del Ministerio de Justicia. </v>
      </c>
      <c r="F114" s="18" t="str">
        <f>VLOOKUP(A114,'BASE REGISTRO MAYO'!$A$1:$U$884,6,FALSE)</f>
        <v>Certificado de Vigencia, Folio Nº 500354573727, emitido con fecha 06 de noviembre de 2020, por el Servicio de Registro Civil e Identificación.</v>
      </c>
      <c r="G114" s="18" t="str">
        <f>VLOOKUP(A114,'BASE REGISTRO MAYO'!$A$1:$U$884,7,FALSE)</f>
        <v>Administrar y operar servicios en las áreas de educación, salud y atención de menores que haya tomado a su cargo la I. Municipalidad de Conchalí, adoptando las medidas necesarias para su dotación, ampliación y perfeccionamiento.</v>
      </c>
      <c r="H114" s="18" t="str">
        <f>VLOOKUP(A114,'BASE REGISTRO MAYO'!$A$1:$U$884,8,FALSE)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4" s="18" t="str">
        <f>VLOOKUP(A114,'BASE REGISTRO MAYO'!$A$1:$U$884,9,FALSE)</f>
        <v xml:space="preserve">Dos años en sus cargos.
</v>
      </c>
      <c r="J114" s="18" t="str">
        <f>VLOOKUP(A114,'BASE REGISTRO MAYO'!$A$1:$U$884,10,FALSE)</f>
        <v>14-03-2019 según consta en Certificado de persona jurídica sin fines de lucro, Folio Nº 50035457050, emitido con fecha 06 de noviembre de 2020</v>
      </c>
      <c r="K114" s="18" t="str">
        <f>VLOOKUP(A114,'BASE REGISTRO MAYO'!$A$1:$U$884,11,FALSE)</f>
        <v xml:space="preserve">Presidente: Rene de La Vega Fuentes, 
Secretaria General: Tania Alejandra Alvarado Sotomayor
</v>
      </c>
      <c r="L114" s="18" t="str">
        <f>VLOOKUP(A114,'BASE REGISTRO MAYO'!$A$1:$U$884,12,FALSE)</f>
        <v xml:space="preserve">Avda. Guanaco N° 2531, Recoleta, Región Metropolitana
</v>
      </c>
      <c r="M114" s="18" t="str">
        <f>VLOOKUP(A114,'BASE REGISTRO MAYO'!$A$1:$U$884,13,FALSE)</f>
        <v>XIII</v>
      </c>
      <c r="N114" s="18" t="str">
        <f>VLOOKUP(A114,'BASE REGISTRO MAYO'!$A$1:$U$884,14,FALSE)</f>
        <v>Recoleta</v>
      </c>
      <c r="O114" s="18" t="str">
        <f>VLOOKUP(A114,'BASE REGISTRO MAYO'!$A$1:$U$884,15,FALSE)</f>
        <v>Fono: 7307900-7307902,</v>
      </c>
      <c r="P114" s="18" t="str">
        <f>VLOOKUP(A114,'BASE REGISTRO MAYO'!$A$1:$U$884,16,FALSE)</f>
        <v xml:space="preserve"> coresam@gmail.com</v>
      </c>
      <c r="Q114" s="18">
        <f>VLOOKUP(A114,'BASE REGISTRO MAYO'!$A$1:$U$884,17,FALSE)</f>
        <v>0</v>
      </c>
      <c r="R114" s="18">
        <f>VLOOKUP(A114,'BASE REGISTRO MAYO'!$A$1:$U$884,18,FALSE)</f>
        <v>93101</v>
      </c>
      <c r="S114" s="18" t="str">
        <f>VLOOKUP(A114,'BASE REGISTRO MAYO'!$A$1:$U$884,19,FALSE)</f>
        <v>Se acompaña Certificado de Antecedentes Financieros de la Institución, correspondiente  al año 2019 remitidos ara aprobación del Subdepartamento de Supervisión Financiera</v>
      </c>
      <c r="T114" s="148">
        <f>VLOOKUP(A114,'BASE REGISTRO MAYO'!$A$1:$U$884,20,FALSE)</f>
        <v>37970</v>
      </c>
      <c r="U114" s="125">
        <v>2550</v>
      </c>
      <c r="V114" s="126">
        <v>8176932</v>
      </c>
      <c r="W114" s="126">
        <v>36495879</v>
      </c>
      <c r="X114" s="149">
        <v>44347</v>
      </c>
      <c r="Y114" s="133" t="s">
        <v>7732</v>
      </c>
      <c r="Z114" s="133" t="s">
        <v>7733</v>
      </c>
      <c r="AA114" s="125" t="s">
        <v>247</v>
      </c>
    </row>
    <row r="115" spans="1:27" s="90" customFormat="1" ht="15.75" customHeight="1" x14ac:dyDescent="0.2">
      <c r="A115" s="125">
        <v>3200</v>
      </c>
      <c r="B115" s="18" t="str">
        <f>VLOOKUP(A115,'BASE REGISTRO MAYO'!$A$1:$U$884,2,FALSE)</f>
        <v>Corporación para la Orientación, Protección y Rehabilitación del Menor PROMESI</v>
      </c>
      <c r="C115" s="18">
        <f>VLOOKUP(A115,'BASE REGISTRO MAYO'!$A$1:$U$884,3,FALSE)</f>
        <v>709963007</v>
      </c>
      <c r="D115" s="18" t="str">
        <f>VLOOKUP(A115,'BASE REGISTRO MAYO'!$A$1:$U$884,4,FALSE)</f>
        <v>70.996.300-7</v>
      </c>
      <c r="E115" s="18" t="str">
        <f>VLOOKUP(A115,'BASE REGISTRO MAYO'!$A$1:$U$884,5,FALSE)</f>
        <v>Corporación de Derecho Privado.Decreto Supremo N° 10, de 5 de enero de 1982, del Ministerio de Justicia.</v>
      </c>
      <c r="F115" s="18" t="str">
        <f>VLOOKUP(A115,'BASE REGISTRO MAYO'!$A$1:$U$884,6,FALSE)</f>
        <v>Certificado de Vigencia de Persona Jurídica sin Fines de Lucro, folio N° 500355812467, de fecha 12 de noviembre de 2020, emitido por el Servicio de Registro Civil e Identificación.</v>
      </c>
      <c r="G115" s="18" t="str">
        <f>VLOOKUP(A115,'BASE REGISTRO MAYO'!$A$1:$U$884,7,FALSE)</f>
        <v>Asistencia, protección, orientación, capacitación y rehabilitación de menores en situación irregular y/o con desajustes conductuales.</v>
      </c>
      <c r="H115" s="18" t="str">
        <f>VLOOKUP(A115,'BASE REGISTRO MAYO'!$A$1:$U$884,8,FALSE)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5" s="18" t="str">
        <f>VLOOKUP(A115,'BASE REGISTRO MAYO'!$A$1:$U$884,9,FALSE)</f>
        <v xml:space="preserve">Anual. Reelección indefinida.
</v>
      </c>
      <c r="J115" s="18" t="str">
        <f>VLOOKUP(A115,'BASE REGISTRO MAYO'!$A$1:$U$884,10,FALSE)</f>
        <v>Directorio elegido con fecha 30 de abril de 2020, que durará por todo el presente año.</v>
      </c>
      <c r="K115" s="18" t="str">
        <f>VLOOKUP(A115,'BASE REGISTRO MAYO'!$A$1:$U$884,11,FALSE)</f>
        <v xml:space="preserve">Presidenta: Josefina Andrea Riveaux García Huidobro, 
Directora Ejecutiva: Bernardita García – Huidobro Catalan, 
Sub Directora Ejecutiva: Karina Rojas Arancibia
</v>
      </c>
      <c r="L115" s="18" t="str">
        <f>VLOOKUP(A115,'BASE REGISTRO MAYO'!$A$1:$U$884,12,FALSE)</f>
        <v xml:space="preserve">Los Cerezos N° 91, comuna de Ñuñoa, Región Metropolitana.
</v>
      </c>
      <c r="M115" s="18" t="str">
        <f>VLOOKUP(A115,'BASE REGISTRO MAYO'!$A$1:$U$884,13,FALSE)</f>
        <v>XIII</v>
      </c>
      <c r="N115" s="18" t="str">
        <f>VLOOKUP(A115,'BASE REGISTRO MAYO'!$A$1:$U$884,14,FALSE)</f>
        <v xml:space="preserve"> Ñuñoa</v>
      </c>
      <c r="O115" s="18">
        <f>VLOOKUP(A115,'BASE REGISTRO MAYO'!$A$1:$U$884,15,FALSE)</f>
        <v>0</v>
      </c>
      <c r="P115" s="18" t="str">
        <f>VLOOKUP(A115,'BASE REGISTRO MAYO'!$A$1:$U$884,16,FALSE)</f>
        <v xml:space="preserve">promesidireccion@gmail.com
dierccion@promesi.cl
</v>
      </c>
      <c r="Q115" s="18">
        <f>VLOOKUP(A115,'BASE REGISTRO MAYO'!$A$1:$U$884,17,FALSE)</f>
        <v>0</v>
      </c>
      <c r="R115" s="18" t="str">
        <f>VLOOKUP(A115,'BASE REGISTRO MAYO'!$A$1:$U$884,18,FALSE)</f>
        <v>93401: Instituciones de Asistencia Social</v>
      </c>
      <c r="S115" s="18" t="str">
        <f>VLOOKUP(A115,'BASE REGISTRO MAYO'!$A$1:$U$884,19,FALSE)</f>
        <v>Se acompaña Certificado financiero correspondiente al año 2019,  aprobados por el Sub Departamento de Supervisión Financiera Nacional</v>
      </c>
      <c r="T115" s="148">
        <f>VLOOKUP(A115,'BASE REGISTRO MAYO'!$A$1:$U$884,20,FALSE)</f>
        <v>37970</v>
      </c>
      <c r="U115" s="125">
        <v>3200</v>
      </c>
      <c r="V115" s="126">
        <v>11557351</v>
      </c>
      <c r="W115" s="126">
        <v>56567543</v>
      </c>
      <c r="X115" s="149">
        <v>44347</v>
      </c>
      <c r="Y115" s="133" t="s">
        <v>7732</v>
      </c>
      <c r="Z115" s="133" t="s">
        <v>7733</v>
      </c>
      <c r="AA115" s="125" t="s">
        <v>7813</v>
      </c>
    </row>
    <row r="116" spans="1:27" s="90" customFormat="1" ht="15.75" customHeight="1" x14ac:dyDescent="0.2">
      <c r="A116" s="125">
        <v>3200</v>
      </c>
      <c r="B116" s="18" t="str">
        <f>VLOOKUP(A116,'BASE REGISTRO MAYO'!$A$1:$U$884,2,FALSE)</f>
        <v>Corporación para la Orientación, Protección y Rehabilitación del Menor PROMESI</v>
      </c>
      <c r="C116" s="18">
        <f>VLOOKUP(A116,'BASE REGISTRO MAYO'!$A$1:$U$884,3,FALSE)</f>
        <v>709963007</v>
      </c>
      <c r="D116" s="18" t="str">
        <f>VLOOKUP(A116,'BASE REGISTRO MAYO'!$A$1:$U$884,4,FALSE)</f>
        <v>70.996.300-7</v>
      </c>
      <c r="E116" s="18" t="str">
        <f>VLOOKUP(A116,'BASE REGISTRO MAYO'!$A$1:$U$884,5,FALSE)</f>
        <v>Corporación de Derecho Privado.Decreto Supremo N° 10, de 5 de enero de 1982, del Ministerio de Justicia.</v>
      </c>
      <c r="F116" s="18" t="str">
        <f>VLOOKUP(A116,'BASE REGISTRO MAYO'!$A$1:$U$884,6,FALSE)</f>
        <v>Certificado de Vigencia de Persona Jurídica sin Fines de Lucro, folio N° 500355812467, de fecha 12 de noviembre de 2020, emitido por el Servicio de Registro Civil e Identificación.</v>
      </c>
      <c r="G116" s="18" t="str">
        <f>VLOOKUP(A116,'BASE REGISTRO MAYO'!$A$1:$U$884,7,FALSE)</f>
        <v>Asistencia, protección, orientación, capacitación y rehabilitación de menores en situación irregular y/o con desajustes conductuales.</v>
      </c>
      <c r="H116" s="18" t="str">
        <f>VLOOKUP(A116,'BASE REGISTRO MAYO'!$A$1:$U$884,8,FALSE)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6" s="18" t="str">
        <f>VLOOKUP(A116,'BASE REGISTRO MAYO'!$A$1:$U$884,9,FALSE)</f>
        <v xml:space="preserve">Anual. Reelección indefinida.
</v>
      </c>
      <c r="J116" s="18" t="str">
        <f>VLOOKUP(A116,'BASE REGISTRO MAYO'!$A$1:$U$884,10,FALSE)</f>
        <v>Directorio elegido con fecha 30 de abril de 2020, que durará por todo el presente año.</v>
      </c>
      <c r="K116" s="18" t="str">
        <f>VLOOKUP(A116,'BASE REGISTRO MAYO'!$A$1:$U$884,11,FALSE)</f>
        <v xml:space="preserve">Presidenta: Josefina Andrea Riveaux García Huidobro, 
Directora Ejecutiva: Bernardita García – Huidobro Catalan, 
Sub Directora Ejecutiva: Karina Rojas Arancibia
</v>
      </c>
      <c r="L116" s="18" t="str">
        <f>VLOOKUP(A116,'BASE REGISTRO MAYO'!$A$1:$U$884,12,FALSE)</f>
        <v xml:space="preserve">Los Cerezos N° 91, comuna de Ñuñoa, Región Metropolitana.
</v>
      </c>
      <c r="M116" s="18" t="str">
        <f>VLOOKUP(A116,'BASE REGISTRO MAYO'!$A$1:$U$884,13,FALSE)</f>
        <v>XIII</v>
      </c>
      <c r="N116" s="18" t="str">
        <f>VLOOKUP(A116,'BASE REGISTRO MAYO'!$A$1:$U$884,14,FALSE)</f>
        <v xml:space="preserve"> Ñuñoa</v>
      </c>
      <c r="O116" s="18">
        <f>VLOOKUP(A116,'BASE REGISTRO MAYO'!$A$1:$U$884,15,FALSE)</f>
        <v>0</v>
      </c>
      <c r="P116" s="18" t="str">
        <f>VLOOKUP(A116,'BASE REGISTRO MAYO'!$A$1:$U$884,16,FALSE)</f>
        <v xml:space="preserve">promesidireccion@gmail.com
dierccion@promesi.cl
</v>
      </c>
      <c r="Q116" s="18">
        <f>VLOOKUP(A116,'BASE REGISTRO MAYO'!$A$1:$U$884,17,FALSE)</f>
        <v>0</v>
      </c>
      <c r="R116" s="18" t="str">
        <f>VLOOKUP(A116,'BASE REGISTRO MAYO'!$A$1:$U$884,18,FALSE)</f>
        <v>93401: Instituciones de Asistencia Social</v>
      </c>
      <c r="S116" s="18" t="str">
        <f>VLOOKUP(A116,'BASE REGISTRO MAYO'!$A$1:$U$884,19,FALSE)</f>
        <v>Se acompaña Certificado financiero correspondiente al año 2019,  aprobados por el Sub Departamento de Supervisión Financiera Nacional</v>
      </c>
      <c r="T116" s="148">
        <f>VLOOKUP(A116,'BASE REGISTRO MAYO'!$A$1:$U$884,20,FALSE)</f>
        <v>37970</v>
      </c>
      <c r="U116" s="125">
        <v>3200</v>
      </c>
      <c r="V116" s="126">
        <v>21076934</v>
      </c>
      <c r="W116" s="126">
        <v>54058433</v>
      </c>
      <c r="X116" s="149">
        <v>44347</v>
      </c>
      <c r="Y116" s="133" t="s">
        <v>7732</v>
      </c>
      <c r="Z116" s="133" t="s">
        <v>7733</v>
      </c>
      <c r="AA116" s="125" t="s">
        <v>7799</v>
      </c>
    </row>
    <row r="117" spans="1:27" s="90" customFormat="1" ht="15.75" customHeight="1" x14ac:dyDescent="0.2">
      <c r="A117" s="125">
        <v>3200</v>
      </c>
      <c r="B117" s="18" t="str">
        <f>VLOOKUP(A117,'BASE REGISTRO MAYO'!$A$1:$U$884,2,FALSE)</f>
        <v>Corporación para la Orientación, Protección y Rehabilitación del Menor PROMESI</v>
      </c>
      <c r="C117" s="18">
        <f>VLOOKUP(A117,'BASE REGISTRO MAYO'!$A$1:$U$884,3,FALSE)</f>
        <v>709963007</v>
      </c>
      <c r="D117" s="18" t="str">
        <f>VLOOKUP(A117,'BASE REGISTRO MAYO'!$A$1:$U$884,4,FALSE)</f>
        <v>70.996.300-7</v>
      </c>
      <c r="E117" s="18" t="str">
        <f>VLOOKUP(A117,'BASE REGISTRO MAYO'!$A$1:$U$884,5,FALSE)</f>
        <v>Corporación de Derecho Privado.Decreto Supremo N° 10, de 5 de enero de 1982, del Ministerio de Justicia.</v>
      </c>
      <c r="F117" s="18" t="str">
        <f>VLOOKUP(A117,'BASE REGISTRO MAYO'!$A$1:$U$884,6,FALSE)</f>
        <v>Certificado de Vigencia de Persona Jurídica sin Fines de Lucro, folio N° 500355812467, de fecha 12 de noviembre de 2020, emitido por el Servicio de Registro Civil e Identificación.</v>
      </c>
      <c r="G117" s="18" t="str">
        <f>VLOOKUP(A117,'BASE REGISTRO MAYO'!$A$1:$U$884,7,FALSE)</f>
        <v>Asistencia, protección, orientación, capacitación y rehabilitación de menores en situación irregular y/o con desajustes conductuales.</v>
      </c>
      <c r="H117" s="18" t="str">
        <f>VLOOKUP(A117,'BASE REGISTRO MAYO'!$A$1:$U$884,8,FALSE)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18" t="str">
        <f>VLOOKUP(A117,'BASE REGISTRO MAYO'!$A$1:$U$884,9,FALSE)</f>
        <v xml:space="preserve">Anual. Reelección indefinida.
</v>
      </c>
      <c r="J117" s="18" t="str">
        <f>VLOOKUP(A117,'BASE REGISTRO MAYO'!$A$1:$U$884,10,FALSE)</f>
        <v>Directorio elegido con fecha 30 de abril de 2020, que durará por todo el presente año.</v>
      </c>
      <c r="K117" s="18" t="str">
        <f>VLOOKUP(A117,'BASE REGISTRO MAYO'!$A$1:$U$884,11,FALSE)</f>
        <v xml:space="preserve">Presidenta: Josefina Andrea Riveaux García Huidobro, 
Directora Ejecutiva: Bernardita García – Huidobro Catalan, 
Sub Directora Ejecutiva: Karina Rojas Arancibia
</v>
      </c>
      <c r="L117" s="18" t="str">
        <f>VLOOKUP(A117,'BASE REGISTRO MAYO'!$A$1:$U$884,12,FALSE)</f>
        <v xml:space="preserve">Los Cerezos N° 91, comuna de Ñuñoa, Región Metropolitana.
</v>
      </c>
      <c r="M117" s="18" t="str">
        <f>VLOOKUP(A117,'BASE REGISTRO MAYO'!$A$1:$U$884,13,FALSE)</f>
        <v>XIII</v>
      </c>
      <c r="N117" s="18" t="str">
        <f>VLOOKUP(A117,'BASE REGISTRO MAYO'!$A$1:$U$884,14,FALSE)</f>
        <v xml:space="preserve"> Ñuñoa</v>
      </c>
      <c r="O117" s="18">
        <f>VLOOKUP(A117,'BASE REGISTRO MAYO'!$A$1:$U$884,15,FALSE)</f>
        <v>0</v>
      </c>
      <c r="P117" s="18" t="str">
        <f>VLOOKUP(A117,'BASE REGISTRO MAYO'!$A$1:$U$884,16,FALSE)</f>
        <v xml:space="preserve">promesidireccion@gmail.com
dierccion@promesi.cl
</v>
      </c>
      <c r="Q117" s="18">
        <f>VLOOKUP(A117,'BASE REGISTRO MAYO'!$A$1:$U$884,17,FALSE)</f>
        <v>0</v>
      </c>
      <c r="R117" s="18" t="str">
        <f>VLOOKUP(A117,'BASE REGISTRO MAYO'!$A$1:$U$884,18,FALSE)</f>
        <v>93401: Instituciones de Asistencia Social</v>
      </c>
      <c r="S117" s="18" t="str">
        <f>VLOOKUP(A117,'BASE REGISTRO MAYO'!$A$1:$U$884,19,FALSE)</f>
        <v>Se acompaña Certificado financiero correspondiente al año 2019,  aprobados por el Sub Departamento de Supervisión Financiera Nacional</v>
      </c>
      <c r="T117" s="148">
        <f>VLOOKUP(A117,'BASE REGISTRO MAYO'!$A$1:$U$884,20,FALSE)</f>
        <v>37970</v>
      </c>
      <c r="U117" s="125">
        <v>3200</v>
      </c>
      <c r="V117" s="126">
        <v>7580428</v>
      </c>
      <c r="W117" s="126">
        <v>47778764</v>
      </c>
      <c r="X117" s="149">
        <v>44347</v>
      </c>
      <c r="Y117" s="133" t="s">
        <v>7732</v>
      </c>
      <c r="Z117" s="133" t="s">
        <v>7733</v>
      </c>
      <c r="AA117" s="125" t="s">
        <v>7814</v>
      </c>
    </row>
    <row r="118" spans="1:27" s="90" customFormat="1" ht="15.75" customHeight="1" x14ac:dyDescent="0.2">
      <c r="A118" s="125">
        <v>3200</v>
      </c>
      <c r="B118" s="18" t="str">
        <f>VLOOKUP(A118,'BASE REGISTRO MAYO'!$A$1:$U$884,2,FALSE)</f>
        <v>Corporación para la Orientación, Protección y Rehabilitación del Menor PROMESI</v>
      </c>
      <c r="C118" s="18">
        <f>VLOOKUP(A118,'BASE REGISTRO MAYO'!$A$1:$U$884,3,FALSE)</f>
        <v>709963007</v>
      </c>
      <c r="D118" s="18" t="str">
        <f>VLOOKUP(A118,'BASE REGISTRO MAYO'!$A$1:$U$884,4,FALSE)</f>
        <v>70.996.300-7</v>
      </c>
      <c r="E118" s="18" t="str">
        <f>VLOOKUP(A118,'BASE REGISTRO MAYO'!$A$1:$U$884,5,FALSE)</f>
        <v>Corporación de Derecho Privado.Decreto Supremo N° 10, de 5 de enero de 1982, del Ministerio de Justicia.</v>
      </c>
      <c r="F118" s="18" t="str">
        <f>VLOOKUP(A118,'BASE REGISTRO MAYO'!$A$1:$U$884,6,FALSE)</f>
        <v>Certificado de Vigencia de Persona Jurídica sin Fines de Lucro, folio N° 500355812467, de fecha 12 de noviembre de 2020, emitido por el Servicio de Registro Civil e Identificación.</v>
      </c>
      <c r="G118" s="18" t="str">
        <f>VLOOKUP(A118,'BASE REGISTRO MAYO'!$A$1:$U$884,7,FALSE)</f>
        <v>Asistencia, protección, orientación, capacitación y rehabilitación de menores en situación irregular y/o con desajustes conductuales.</v>
      </c>
      <c r="H118" s="18" t="str">
        <f>VLOOKUP(A118,'BASE REGISTRO MAYO'!$A$1:$U$884,8,FALSE)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8" t="str">
        <f>VLOOKUP(A118,'BASE REGISTRO MAYO'!$A$1:$U$884,9,FALSE)</f>
        <v xml:space="preserve">Anual. Reelección indefinida.
</v>
      </c>
      <c r="J118" s="18" t="str">
        <f>VLOOKUP(A118,'BASE REGISTRO MAYO'!$A$1:$U$884,10,FALSE)</f>
        <v>Directorio elegido con fecha 30 de abril de 2020, que durará por todo el presente año.</v>
      </c>
      <c r="K118" s="18" t="str">
        <f>VLOOKUP(A118,'BASE REGISTRO MAYO'!$A$1:$U$884,11,FALSE)</f>
        <v xml:space="preserve">Presidenta: Josefina Andrea Riveaux García Huidobro, 
Directora Ejecutiva: Bernardita García – Huidobro Catalan, 
Sub Directora Ejecutiva: Karina Rojas Arancibia
</v>
      </c>
      <c r="L118" s="18" t="str">
        <f>VLOOKUP(A118,'BASE REGISTRO MAYO'!$A$1:$U$884,12,FALSE)</f>
        <v xml:space="preserve">Los Cerezos N° 91, comuna de Ñuñoa, Región Metropolitana.
</v>
      </c>
      <c r="M118" s="18" t="str">
        <f>VLOOKUP(A118,'BASE REGISTRO MAYO'!$A$1:$U$884,13,FALSE)</f>
        <v>XIII</v>
      </c>
      <c r="N118" s="18" t="str">
        <f>VLOOKUP(A118,'BASE REGISTRO MAYO'!$A$1:$U$884,14,FALSE)</f>
        <v xml:space="preserve"> Ñuñoa</v>
      </c>
      <c r="O118" s="18">
        <f>VLOOKUP(A118,'BASE REGISTRO MAYO'!$A$1:$U$884,15,FALSE)</f>
        <v>0</v>
      </c>
      <c r="P118" s="18" t="str">
        <f>VLOOKUP(A118,'BASE REGISTRO MAYO'!$A$1:$U$884,16,FALSE)</f>
        <v xml:space="preserve">promesidireccion@gmail.com
dierccion@promesi.cl
</v>
      </c>
      <c r="Q118" s="18">
        <f>VLOOKUP(A118,'BASE REGISTRO MAYO'!$A$1:$U$884,17,FALSE)</f>
        <v>0</v>
      </c>
      <c r="R118" s="18" t="str">
        <f>VLOOKUP(A118,'BASE REGISTRO MAYO'!$A$1:$U$884,18,FALSE)</f>
        <v>93401: Instituciones de Asistencia Social</v>
      </c>
      <c r="S118" s="18" t="str">
        <f>VLOOKUP(A118,'BASE REGISTRO MAYO'!$A$1:$U$884,19,FALSE)</f>
        <v>Se acompaña Certificado financiero correspondiente al año 2019,  aprobados por el Sub Departamento de Supervisión Financiera Nacional</v>
      </c>
      <c r="T118" s="148">
        <f>VLOOKUP(A118,'BASE REGISTRO MAYO'!$A$1:$U$884,20,FALSE)</f>
        <v>37970</v>
      </c>
      <c r="U118" s="125">
        <v>3200</v>
      </c>
      <c r="V118" s="126">
        <v>27947937</v>
      </c>
      <c r="W118" s="126">
        <v>132106329</v>
      </c>
      <c r="X118" s="149">
        <v>44347</v>
      </c>
      <c r="Y118" s="133" t="s">
        <v>7732</v>
      </c>
      <c r="Z118" s="133" t="s">
        <v>7733</v>
      </c>
      <c r="AA118" s="125" t="s">
        <v>7780</v>
      </c>
    </row>
    <row r="119" spans="1:27" s="90" customFormat="1" ht="15.75" customHeight="1" x14ac:dyDescent="0.2">
      <c r="A119" s="125">
        <v>3450</v>
      </c>
      <c r="B119" s="18" t="str">
        <f>VLOOKUP(A119,'BASE REGISTRO MAYO'!$A$1:$U$884,2,FALSE)</f>
        <v>Cruz Roja Chilena</v>
      </c>
      <c r="C119" s="18">
        <f>VLOOKUP(A119,'BASE REGISTRO MAYO'!$A$1:$U$884,3,FALSE)</f>
        <v>705121001</v>
      </c>
      <c r="D119" s="18" t="str">
        <f>VLOOKUP(A119,'BASE REGISTRO MAYO'!$A$1:$U$884,4,FALSE)</f>
        <v>Persona jurídica regida por la Ley N° 3.924.</v>
      </c>
      <c r="E119" s="18" t="str">
        <f>VLOOKUP(A119,'BASE REGISTRO MAYO'!$A$1:$U$884,5,FALSE)</f>
        <v>Otorgada por la Ley N° 3.924.</v>
      </c>
      <c r="F119" s="18" t="str">
        <f>VLOOKUP(A119,'BASE REGISTRO MAYO'!$A$1:$U$884,6,FALSE)</f>
        <v>Indefinida.</v>
      </c>
      <c r="G119" s="18" t="str">
        <f>VLOOKUP(A119,'BASE REGISTRO MAYO'!$A$1:$U$884,7,FALSE)</f>
        <v xml:space="preserve">Mejoramiento de la salud pública, educación higiénica, asistencia y bienestar social y sanitario, y al alivio del sufrimiento humano.
</v>
      </c>
      <c r="H119" s="18" t="str">
        <f>VLOOKUP(A119,'BASE REGISTRO MAYO'!$A$1:$U$884,8,FALSE)</f>
        <v xml:space="preserve">Presidenta Nacional: 
María Teresa Cienfuegos Ugarte, 
Primera Vicepresidenta: 
Rosario Sau Vásquez, 
Segunda Vicepresidenta: 
Ana María Orellana Sepúlveda, 
Secretario: 
Felipe González Godoy
Tesorera Nacional: 
Aurora Sánchez Urrutia, </v>
      </c>
      <c r="I119" s="18" t="str">
        <f>VLOOKUP(A119,'BASE REGISTRO MAYO'!$A$1:$U$884,9,FALSE)</f>
        <v xml:space="preserve"> 4 años.</v>
      </c>
      <c r="J119" s="18" t="str">
        <f>VLOOKUP(A119,'BASE REGISTRO MAYO'!$A$1:$U$884,10,FALSE)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19" s="18" t="str">
        <f>VLOOKUP(A119,'BASE REGISTRO MAYO'!$A$1:$U$884,11,FALSE)</f>
        <v xml:space="preserve">María Teresa Cienfuegos Ugarte,
</v>
      </c>
      <c r="L119" s="18" t="str">
        <f>VLOOKUP(A119,'BASE REGISTRO MAYO'!$A$1:$U$884,12,FALSE)</f>
        <v xml:space="preserve">Avda. Santa María 0150, comuna de Providencia, Región Metropolitana.
</v>
      </c>
      <c r="M119" s="18" t="str">
        <f>VLOOKUP(A119,'BASE REGISTRO MAYO'!$A$1:$U$884,13,FALSE)</f>
        <v>XIII</v>
      </c>
      <c r="N119" s="18" t="str">
        <f>VLOOKUP(A119,'BASE REGISTRO MAYO'!$A$1:$U$884,14,FALSE)</f>
        <v>Providencia</v>
      </c>
      <c r="O119" s="18" t="str">
        <f>VLOOKUP(A119,'BASE REGISTRO MAYO'!$A$1:$U$884,15,FALSE)</f>
        <v>562 27834100</v>
      </c>
      <c r="P119" s="18" t="str">
        <f>VLOOKUP(A119,'BASE REGISTRO MAYO'!$A$1:$U$884,16,FALSE)</f>
        <v xml:space="preserve">cruzroja@cruzroja.cl
www.cruzroja.cl
</v>
      </c>
      <c r="Q119" s="18">
        <f>VLOOKUP(A119,'BASE REGISTRO MAYO'!$A$1:$U$884,17,FALSE)</f>
        <v>0</v>
      </c>
      <c r="R119" s="18" t="str">
        <f>VLOOKUP(A119,'BASE REGISTRO MAYO'!$A$1:$U$884,18,FALSE)</f>
        <v>93401: Instituciones de Asistencia Social</v>
      </c>
      <c r="S119" s="18" t="str">
        <f>VLOOKUP(A119,'BASE REGISTRO MAYO'!$A$1:$U$884,19,FALSE)</f>
        <v xml:space="preserve">Se acompañan antecedentes financieros correspondientes al año 2019, aprobados por la Unidad de Supervisión Financiera.
</v>
      </c>
      <c r="T119" s="148">
        <f>VLOOKUP(A119,'BASE REGISTRO MAYO'!$A$1:$U$884,20,FALSE)</f>
        <v>37970</v>
      </c>
      <c r="U119" s="125">
        <v>3450</v>
      </c>
      <c r="V119" s="126">
        <v>33625345</v>
      </c>
      <c r="W119" s="126">
        <v>149268250</v>
      </c>
      <c r="X119" s="149">
        <v>44347</v>
      </c>
      <c r="Y119" s="133" t="s">
        <v>7732</v>
      </c>
      <c r="Z119" s="133" t="s">
        <v>7733</v>
      </c>
      <c r="AA119" s="125" t="s">
        <v>7815</v>
      </c>
    </row>
    <row r="120" spans="1:27" s="90" customFormat="1" ht="15.75" customHeight="1" x14ac:dyDescent="0.2">
      <c r="A120" s="125">
        <v>3450</v>
      </c>
      <c r="B120" s="18" t="str">
        <f>VLOOKUP(A120,'BASE REGISTRO MAYO'!$A$1:$U$884,2,FALSE)</f>
        <v>Cruz Roja Chilena</v>
      </c>
      <c r="C120" s="18">
        <f>VLOOKUP(A120,'BASE REGISTRO MAYO'!$A$1:$U$884,3,FALSE)</f>
        <v>705121001</v>
      </c>
      <c r="D120" s="18" t="str">
        <f>VLOOKUP(A120,'BASE REGISTRO MAYO'!$A$1:$U$884,4,FALSE)</f>
        <v>Persona jurídica regida por la Ley N° 3.924.</v>
      </c>
      <c r="E120" s="18" t="str">
        <f>VLOOKUP(A120,'BASE REGISTRO MAYO'!$A$1:$U$884,5,FALSE)</f>
        <v>Otorgada por la Ley N° 3.924.</v>
      </c>
      <c r="F120" s="18" t="str">
        <f>VLOOKUP(A120,'BASE REGISTRO MAYO'!$A$1:$U$884,6,FALSE)</f>
        <v>Indefinida.</v>
      </c>
      <c r="G120" s="18" t="str">
        <f>VLOOKUP(A120,'BASE REGISTRO MAYO'!$A$1:$U$884,7,FALSE)</f>
        <v xml:space="preserve">Mejoramiento de la salud pública, educación higiénica, asistencia y bienestar social y sanitario, y al alivio del sufrimiento humano.
</v>
      </c>
      <c r="H120" s="18" t="str">
        <f>VLOOKUP(A120,'BASE REGISTRO MAYO'!$A$1:$U$884,8,FALSE)</f>
        <v xml:space="preserve">Presidenta Nacional: 
María Teresa Cienfuegos Ugarte, 
Primera Vicepresidenta: 
Rosario Sau Vásquez, 
Segunda Vicepresidenta: 
Ana María Orellana Sepúlveda, 
Secretario: 
Felipe González Godoy
Tesorera Nacional: 
Aurora Sánchez Urrutia, </v>
      </c>
      <c r="I120" s="18" t="str">
        <f>VLOOKUP(A120,'BASE REGISTRO MAYO'!$A$1:$U$884,9,FALSE)</f>
        <v xml:space="preserve"> 4 años.</v>
      </c>
      <c r="J120" s="18" t="str">
        <f>VLOOKUP(A120,'BASE REGISTRO MAYO'!$A$1:$U$884,10,FALSE)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0" s="18" t="str">
        <f>VLOOKUP(A120,'BASE REGISTRO MAYO'!$A$1:$U$884,11,FALSE)</f>
        <v xml:space="preserve">María Teresa Cienfuegos Ugarte,
</v>
      </c>
      <c r="L120" s="18" t="str">
        <f>VLOOKUP(A120,'BASE REGISTRO MAYO'!$A$1:$U$884,12,FALSE)</f>
        <v xml:space="preserve">Avda. Santa María 0150, comuna de Providencia, Región Metropolitana.
</v>
      </c>
      <c r="M120" s="18" t="str">
        <f>VLOOKUP(A120,'BASE REGISTRO MAYO'!$A$1:$U$884,13,FALSE)</f>
        <v>XIII</v>
      </c>
      <c r="N120" s="18" t="str">
        <f>VLOOKUP(A120,'BASE REGISTRO MAYO'!$A$1:$U$884,14,FALSE)</f>
        <v>Providencia</v>
      </c>
      <c r="O120" s="18" t="str">
        <f>VLOOKUP(A120,'BASE REGISTRO MAYO'!$A$1:$U$884,15,FALSE)</f>
        <v>562 27834100</v>
      </c>
      <c r="P120" s="18" t="str">
        <f>VLOOKUP(A120,'BASE REGISTRO MAYO'!$A$1:$U$884,16,FALSE)</f>
        <v xml:space="preserve">cruzroja@cruzroja.cl
www.cruzroja.cl
</v>
      </c>
      <c r="Q120" s="18">
        <f>VLOOKUP(A120,'BASE REGISTRO MAYO'!$A$1:$U$884,17,FALSE)</f>
        <v>0</v>
      </c>
      <c r="R120" s="18" t="str">
        <f>VLOOKUP(A120,'BASE REGISTRO MAYO'!$A$1:$U$884,18,FALSE)</f>
        <v>93401: Instituciones de Asistencia Social</v>
      </c>
      <c r="S120" s="18" t="str">
        <f>VLOOKUP(A120,'BASE REGISTRO MAYO'!$A$1:$U$884,19,FALSE)</f>
        <v xml:space="preserve">Se acompañan antecedentes financieros correspondientes al año 2019, aprobados por la Unidad de Supervisión Financiera.
</v>
      </c>
      <c r="T120" s="148">
        <f>VLOOKUP(A120,'BASE REGISTRO MAYO'!$A$1:$U$884,20,FALSE)</f>
        <v>37970</v>
      </c>
      <c r="U120" s="125">
        <v>3450</v>
      </c>
      <c r="V120" s="126">
        <v>11143591</v>
      </c>
      <c r="W120" s="126">
        <v>35730256</v>
      </c>
      <c r="X120" s="149">
        <v>44347</v>
      </c>
      <c r="Y120" s="133" t="s">
        <v>7732</v>
      </c>
      <c r="Z120" s="133" t="s">
        <v>7733</v>
      </c>
      <c r="AA120" s="125" t="s">
        <v>7816</v>
      </c>
    </row>
    <row r="121" spans="1:27" s="90" customFormat="1" ht="15.75" customHeight="1" x14ac:dyDescent="0.2">
      <c r="A121" s="125">
        <v>3650</v>
      </c>
      <c r="B121" s="18" t="str">
        <f>VLOOKUP(A121,'BASE REGISTRO MAYO'!$A$1:$U$884,2,FALSE)</f>
        <v>Fundación de Beneficencia Aldea de Niños Cardenal Raúl Silva Henríquez</v>
      </c>
      <c r="C121" s="18">
        <f>VLOOKUP(A121,'BASE REGISTRO MAYO'!$A$1:$U$884,3,FALSE)</f>
        <v>714041002</v>
      </c>
      <c r="D121" s="18" t="str">
        <f>VLOOKUP(A121,'BASE REGISTRO MAYO'!$A$1:$U$884,4,FALSE)</f>
        <v>Fundación de Derecho Público.</v>
      </c>
      <c r="E121" s="18" t="str">
        <f>VLOOKUP(A121,'BASE REGISTRO MAYO'!$A$1:$U$884,5,FALSE)</f>
        <v>Erigida de acuerdo al Derecho Canónico, por Decreto N° 314, del Arzobispado de Santiago, de fecha 1 de octubre de 1999.</v>
      </c>
      <c r="F121" s="18" t="str">
        <f>VLOOKUP(A121,'BASE REGISTRO MAYO'!$A$1:$U$884,6,FALSE)</f>
        <v>Certificado del Arzobispado de Santiago C/707/2018, de 1 de junio de 2020, emitido por doña Marcela Arriaza Morales, Notaria del Arzobispado de Santiago</v>
      </c>
      <c r="G121" s="18" t="str">
        <f>VLOOKUP(A121,'BASE REGISTRO MAYO'!$A$1:$U$884,7,FALSE)</f>
        <v xml:space="preserve">Dar hogar a los niños desamparados que carecen de él; educarlos y prepararlos para la vida. </v>
      </c>
      <c r="H121" s="18" t="str">
        <f>VLOOKUP(A121,'BASE REGISTRO MAYO'!$A$1:$U$884,8,FALSE)</f>
        <v xml:space="preserve">Presidente: Rodrigo Dominguez Wagner, 
Vicepresidente Ejecutivo: Pablo de Iruarrizaga Samaniego,
Directores: 
Teresa Izquierdo Walker, 
Raúl Rencoret Domínguez, 
María Luisa Sepúlveda Edwards, 
María Teresa Correa Fontecilla,
Adriana Swett Lira
</v>
      </c>
      <c r="I121" s="18" t="str">
        <f>VLOOKUP(A121,'BASE REGISTRO MAYO'!$A$1:$U$884,9,FALSE)</f>
        <v>Durarán 3 años en sus cargos.</v>
      </c>
      <c r="J121" s="18" t="str">
        <f>VLOOKUP(A121,'BASE REGISTRO MAYO'!$A$1:$U$884,10,FALSE)</f>
        <v>3 años, hasta el 24 de septiembre de 2022.</v>
      </c>
      <c r="K121" s="18" t="str">
        <f>VLOOKUP(A121,'BASE REGISTRO MAYO'!$A$1:$U$884,11,FALSE)</f>
        <v xml:space="preserve">
Rodrigo Dominguez Wagner,   Poder: Soraya Marcela Hernández Lemus, RUT N° 12.882.805-7
</v>
      </c>
      <c r="L121" s="18" t="str">
        <f>VLOOKUP(A121,'BASE REGISTRO MAYO'!$A$1:$U$884,12,FALSE)</f>
        <v xml:space="preserve">Camino del Pastor s/n, comuna de El Quisco
</v>
      </c>
      <c r="M121" s="18" t="str">
        <f>VLOOKUP(A121,'BASE REGISTRO MAYO'!$A$1:$U$884,13,FALSE)</f>
        <v>V</v>
      </c>
      <c r="N121" s="18" t="str">
        <f>VLOOKUP(A121,'BASE REGISTRO MAYO'!$A$1:$U$884,14,FALSE)</f>
        <v>El Quisco</v>
      </c>
      <c r="O121" s="18">
        <f>VLOOKUP(A121,'BASE REGISTRO MAYO'!$A$1:$U$884,15,FALSE)</f>
        <v>352471664</v>
      </c>
      <c r="P121" s="18" t="str">
        <f>VLOOKUP(A121,'BASE REGISTRO MAYO'!$A$1:$U$884,16,FALSE)</f>
        <v>ALDEACARDENAL.DIRECCION@GMAIL.COM</v>
      </c>
      <c r="Q121" s="18">
        <f>VLOOKUP(A121,'BASE REGISTRO MAYO'!$A$1:$U$884,17,FALSE)</f>
        <v>0</v>
      </c>
      <c r="R121" s="18" t="str">
        <f>VLOOKUP(A121,'BASE REGISTRO MAYO'!$A$1:$U$884,18,FALSE)</f>
        <v>93401: Institución de Asistencia Social.</v>
      </c>
      <c r="S121" s="18" t="str">
        <f>VLOOKUP(A121,'BASE REGISTRO MAYO'!$A$1:$U$884,19,FALSE)</f>
        <v>Antecedentes Financieros correspondientes al año 2019, aprobados por el Sub Departamento de Supervisión Financiera Nacional</v>
      </c>
      <c r="T121" s="148">
        <f>VLOOKUP(A121,'BASE REGISTRO MAYO'!$A$1:$U$884,20,FALSE)</f>
        <v>37970</v>
      </c>
      <c r="U121" s="125">
        <v>3650</v>
      </c>
      <c r="V121" s="126">
        <v>58040874</v>
      </c>
      <c r="W121" s="126">
        <v>251461335</v>
      </c>
      <c r="X121" s="149">
        <v>44347</v>
      </c>
      <c r="Y121" s="133" t="s">
        <v>7732</v>
      </c>
      <c r="Z121" s="133" t="s">
        <v>7733</v>
      </c>
      <c r="AA121" s="125" t="s">
        <v>7817</v>
      </c>
    </row>
    <row r="122" spans="1:27" s="90" customFormat="1" ht="15.75" customHeight="1" x14ac:dyDescent="0.2">
      <c r="A122" s="125">
        <v>3800</v>
      </c>
      <c r="B122" s="18" t="str">
        <f>VLOOKUP(A122,'BASE REGISTRO MAYO'!$A$1:$U$884,2,FALSE)</f>
        <v>Fundación Ciudad del Niño Ricardo Espinosa</v>
      </c>
      <c r="C122" s="18">
        <f>VLOOKUP(A122,'BASE REGISTRO MAYO'!$A$1:$U$884,3,FALSE)</f>
        <v>700177300</v>
      </c>
      <c r="D122" s="18" t="str">
        <f>VLOOKUP(A122,'BASE REGISTRO MAYO'!$A$1:$U$884,4,FALSE)</f>
        <v>Fundación de Derecho Público</v>
      </c>
      <c r="E122" s="18" t="str">
        <f>VLOOKUP(A122,'BASE REGISTRO MAYO'!$A$1:$U$884,5,FALSE)</f>
        <v>Erigida de acuerdo al Derecho Canónico. Fundada por la autoridad eclesiástica del Arzobispado de Concepción por Decretos N°s. 1563, 1564 y 1565, del 14 de julio de 1958.</v>
      </c>
      <c r="F122" s="18" t="str">
        <f>VLOOKUP(A122,'BASE REGISTRO MAYO'!$A$1:$U$884,6,FALSE)</f>
        <v>Indefinida</v>
      </c>
      <c r="G122" s="18" t="str">
        <f>VLOOKUP(A122,'BASE REGISTRO MAYO'!$A$1:$U$884,7,FALSE)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2" s="18" t="str">
        <f>VLOOKUP(A122,'BASE REGISTRO MAYO'!$A$1:$U$884,8,FALSE)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2" s="18" t="str">
        <f>VLOOKUP(A122,'BASE REGISTRO MAYO'!$A$1:$U$884,9,FALSE)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2" s="18" t="str">
        <f>VLOOKUP(A122,'BASE REGISTRO MAYO'!$A$1:$U$884,10,FALSE)</f>
        <v>Designación de Presidente y Representante Legal: Por periodo de 3 años (17-12-2012). Aprobación autoridad eclesiástica: 25-08-2020.</v>
      </c>
      <c r="K122" s="18" t="str">
        <f>VLOOKUP(A122,'BASE REGISTRO MAYO'!$A$1:$U$884,11,FALSE)</f>
        <v xml:space="preserve">Padre José Teodoro Cartes Gómez 
</v>
      </c>
      <c r="L122" s="18" t="str">
        <f>VLOOKUP(A122,'BASE REGISTRO MAYO'!$A$1:$U$884,12,FALSE)</f>
        <v xml:space="preserve">Arteaga Alemparte S/N, comuna de Hualpen
</v>
      </c>
      <c r="M122" s="18" t="str">
        <f>VLOOKUP(A122,'BASE REGISTRO MAYO'!$A$1:$U$884,13,FALSE)</f>
        <v>VIII</v>
      </c>
      <c r="N122" s="18" t="str">
        <f>VLOOKUP(A122,'BASE REGISTRO MAYO'!$A$1:$U$884,14,FALSE)</f>
        <v>Hualpen</v>
      </c>
      <c r="O122" s="18">
        <f>VLOOKUP(A122,'BASE REGISTRO MAYO'!$A$1:$U$884,15,FALSE)</f>
        <v>0</v>
      </c>
      <c r="P122" s="18" t="str">
        <f>VLOOKUP(A122,'BASE REGISTRO MAYO'!$A$1:$U$884,16,FALSE)</f>
        <v xml:space="preserve"> administracion@fundacioncdn.cl</v>
      </c>
      <c r="Q122" s="18">
        <f>VLOOKUP(A122,'BASE REGISTRO MAYO'!$A$1:$U$884,17,FALSE)</f>
        <v>0</v>
      </c>
      <c r="R122" s="18" t="str">
        <f>VLOOKUP(A122,'BASE REGISTRO MAYO'!$A$1:$U$884,18,FALSE)</f>
        <v>93401: Instituciones de Asistencia Social</v>
      </c>
      <c r="S122" s="18" t="str">
        <f>VLOOKUP(A122,'BASE REGISTRO MAYO'!$A$1:$U$884,19,FALSE)</f>
        <v>Se acompañan Antecedentes financieros del año 2019, aprobados por el  Subdepartamento de Supervisión  Financiera Nacional.</v>
      </c>
      <c r="T122" s="148">
        <f>VLOOKUP(A122,'BASE REGISTRO MAYO'!$A$1:$U$884,20,FALSE)</f>
        <v>37970</v>
      </c>
      <c r="U122" s="125">
        <v>3800</v>
      </c>
      <c r="V122" s="126">
        <v>27554864</v>
      </c>
      <c r="W122" s="126">
        <v>121113014</v>
      </c>
      <c r="X122" s="149">
        <v>44347</v>
      </c>
      <c r="Y122" s="133" t="s">
        <v>7732</v>
      </c>
      <c r="Z122" s="133" t="s">
        <v>7733</v>
      </c>
      <c r="AA122" s="125" t="s">
        <v>7763</v>
      </c>
    </row>
    <row r="123" spans="1:27" s="90" customFormat="1" ht="15.75" customHeight="1" x14ac:dyDescent="0.2">
      <c r="A123" s="125">
        <v>3800</v>
      </c>
      <c r="B123" s="18" t="str">
        <f>VLOOKUP(A123,'BASE REGISTRO MAYO'!$A$1:$U$884,2,FALSE)</f>
        <v>Fundación Ciudad del Niño Ricardo Espinosa</v>
      </c>
      <c r="C123" s="18">
        <f>VLOOKUP(A123,'BASE REGISTRO MAYO'!$A$1:$U$884,3,FALSE)</f>
        <v>700177300</v>
      </c>
      <c r="D123" s="18" t="str">
        <f>VLOOKUP(A123,'BASE REGISTRO MAYO'!$A$1:$U$884,4,FALSE)</f>
        <v>Fundación de Derecho Público</v>
      </c>
      <c r="E123" s="18" t="str">
        <f>VLOOKUP(A123,'BASE REGISTRO MAYO'!$A$1:$U$884,5,FALSE)</f>
        <v>Erigida de acuerdo al Derecho Canónico. Fundada por la autoridad eclesiástica del Arzobispado de Concepción por Decretos N°s. 1563, 1564 y 1565, del 14 de julio de 1958.</v>
      </c>
      <c r="F123" s="18" t="str">
        <f>VLOOKUP(A123,'BASE REGISTRO MAYO'!$A$1:$U$884,6,FALSE)</f>
        <v>Indefinida</v>
      </c>
      <c r="G123" s="18" t="str">
        <f>VLOOKUP(A123,'BASE REGISTRO MAYO'!$A$1:$U$884,7,FALSE)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3" s="18" t="str">
        <f>VLOOKUP(A123,'BASE REGISTRO MAYO'!$A$1:$U$884,8,FALSE)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3" s="18" t="str">
        <f>VLOOKUP(A123,'BASE REGISTRO MAYO'!$A$1:$U$884,9,FALSE)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3" s="18" t="str">
        <f>VLOOKUP(A123,'BASE REGISTRO MAYO'!$A$1:$U$884,10,FALSE)</f>
        <v>Designación de Presidente y Representante Legal: Por periodo de 3 años (17-12-2012). Aprobación autoridad eclesiástica: 25-08-2020.</v>
      </c>
      <c r="K123" s="18" t="str">
        <f>VLOOKUP(A123,'BASE REGISTRO MAYO'!$A$1:$U$884,11,FALSE)</f>
        <v xml:space="preserve">Padre José Teodoro Cartes Gómez 
</v>
      </c>
      <c r="L123" s="18" t="str">
        <f>VLOOKUP(A123,'BASE REGISTRO MAYO'!$A$1:$U$884,12,FALSE)</f>
        <v xml:space="preserve">Arteaga Alemparte S/N, comuna de Hualpen
</v>
      </c>
      <c r="M123" s="18" t="str">
        <f>VLOOKUP(A123,'BASE REGISTRO MAYO'!$A$1:$U$884,13,FALSE)</f>
        <v>VIII</v>
      </c>
      <c r="N123" s="18" t="str">
        <f>VLOOKUP(A123,'BASE REGISTRO MAYO'!$A$1:$U$884,14,FALSE)</f>
        <v>Hualpen</v>
      </c>
      <c r="O123" s="18">
        <f>VLOOKUP(A123,'BASE REGISTRO MAYO'!$A$1:$U$884,15,FALSE)</f>
        <v>0</v>
      </c>
      <c r="P123" s="18" t="str">
        <f>VLOOKUP(A123,'BASE REGISTRO MAYO'!$A$1:$U$884,16,FALSE)</f>
        <v xml:space="preserve"> administracion@fundacioncdn.cl</v>
      </c>
      <c r="Q123" s="18">
        <f>VLOOKUP(A123,'BASE REGISTRO MAYO'!$A$1:$U$884,17,FALSE)</f>
        <v>0</v>
      </c>
      <c r="R123" s="18" t="str">
        <f>VLOOKUP(A123,'BASE REGISTRO MAYO'!$A$1:$U$884,18,FALSE)</f>
        <v>93401: Instituciones de Asistencia Social</v>
      </c>
      <c r="S123" s="18" t="str">
        <f>VLOOKUP(A123,'BASE REGISTRO MAYO'!$A$1:$U$884,19,FALSE)</f>
        <v>Se acompañan Antecedentes financieros del año 2019, aprobados por el  Subdepartamento de Supervisión  Financiera Nacional.</v>
      </c>
      <c r="T123" s="148">
        <f>VLOOKUP(A123,'BASE REGISTRO MAYO'!$A$1:$U$884,20,FALSE)</f>
        <v>37970</v>
      </c>
      <c r="U123" s="125">
        <v>3800</v>
      </c>
      <c r="V123" s="126">
        <v>143400219</v>
      </c>
      <c r="W123" s="126">
        <v>440755072</v>
      </c>
      <c r="X123" s="149">
        <v>44347</v>
      </c>
      <c r="Y123" s="133" t="s">
        <v>7732</v>
      </c>
      <c r="Z123" s="133" t="s">
        <v>7733</v>
      </c>
      <c r="AA123" s="125" t="s">
        <v>159</v>
      </c>
    </row>
    <row r="124" spans="1:27" s="90" customFormat="1" ht="15.75" customHeight="1" x14ac:dyDescent="0.2">
      <c r="A124" s="125">
        <v>3800</v>
      </c>
      <c r="B124" s="18" t="str">
        <f>VLOOKUP(A124,'BASE REGISTRO MAYO'!$A$1:$U$884,2,FALSE)</f>
        <v>Fundación Ciudad del Niño Ricardo Espinosa</v>
      </c>
      <c r="C124" s="18">
        <f>VLOOKUP(A124,'BASE REGISTRO MAYO'!$A$1:$U$884,3,FALSE)</f>
        <v>700177300</v>
      </c>
      <c r="D124" s="18" t="str">
        <f>VLOOKUP(A124,'BASE REGISTRO MAYO'!$A$1:$U$884,4,FALSE)</f>
        <v>Fundación de Derecho Público</v>
      </c>
      <c r="E124" s="18" t="str">
        <f>VLOOKUP(A124,'BASE REGISTRO MAYO'!$A$1:$U$884,5,FALSE)</f>
        <v>Erigida de acuerdo al Derecho Canónico. Fundada por la autoridad eclesiástica del Arzobispado de Concepción por Decretos N°s. 1563, 1564 y 1565, del 14 de julio de 1958.</v>
      </c>
      <c r="F124" s="18" t="str">
        <f>VLOOKUP(A124,'BASE REGISTRO MAYO'!$A$1:$U$884,6,FALSE)</f>
        <v>Indefinida</v>
      </c>
      <c r="G124" s="18" t="str">
        <f>VLOOKUP(A124,'BASE REGISTRO MAYO'!$A$1:$U$884,7,FALSE)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4" s="18" t="str">
        <f>VLOOKUP(A124,'BASE REGISTRO MAYO'!$A$1:$U$884,8,FALSE)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4" s="18" t="str">
        <f>VLOOKUP(A124,'BASE REGISTRO MAYO'!$A$1:$U$884,9,FALSE)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4" s="18" t="str">
        <f>VLOOKUP(A124,'BASE REGISTRO MAYO'!$A$1:$U$884,10,FALSE)</f>
        <v>Designación de Presidente y Representante Legal: Por periodo de 3 años (17-12-2012). Aprobación autoridad eclesiástica: 25-08-2020.</v>
      </c>
      <c r="K124" s="18" t="str">
        <f>VLOOKUP(A124,'BASE REGISTRO MAYO'!$A$1:$U$884,11,FALSE)</f>
        <v xml:space="preserve">Padre José Teodoro Cartes Gómez 
</v>
      </c>
      <c r="L124" s="18" t="str">
        <f>VLOOKUP(A124,'BASE REGISTRO MAYO'!$A$1:$U$884,12,FALSE)</f>
        <v xml:space="preserve">Arteaga Alemparte S/N, comuna de Hualpen
</v>
      </c>
      <c r="M124" s="18" t="str">
        <f>VLOOKUP(A124,'BASE REGISTRO MAYO'!$A$1:$U$884,13,FALSE)</f>
        <v>VIII</v>
      </c>
      <c r="N124" s="18" t="str">
        <f>VLOOKUP(A124,'BASE REGISTRO MAYO'!$A$1:$U$884,14,FALSE)</f>
        <v>Hualpen</v>
      </c>
      <c r="O124" s="18">
        <f>VLOOKUP(A124,'BASE REGISTRO MAYO'!$A$1:$U$884,15,FALSE)</f>
        <v>0</v>
      </c>
      <c r="P124" s="18" t="str">
        <f>VLOOKUP(A124,'BASE REGISTRO MAYO'!$A$1:$U$884,16,FALSE)</f>
        <v xml:space="preserve"> administracion@fundacioncdn.cl</v>
      </c>
      <c r="Q124" s="18">
        <f>VLOOKUP(A124,'BASE REGISTRO MAYO'!$A$1:$U$884,17,FALSE)</f>
        <v>0</v>
      </c>
      <c r="R124" s="18" t="str">
        <f>VLOOKUP(A124,'BASE REGISTRO MAYO'!$A$1:$U$884,18,FALSE)</f>
        <v>93401: Instituciones de Asistencia Social</v>
      </c>
      <c r="S124" s="18" t="str">
        <f>VLOOKUP(A124,'BASE REGISTRO MAYO'!$A$1:$U$884,19,FALSE)</f>
        <v>Se acompañan Antecedentes financieros del año 2019, aprobados por el  Subdepartamento de Supervisión  Financiera Nacional.</v>
      </c>
      <c r="T124" s="148">
        <f>VLOOKUP(A124,'BASE REGISTRO MAYO'!$A$1:$U$884,20,FALSE)</f>
        <v>37970</v>
      </c>
      <c r="U124" s="125">
        <v>3800</v>
      </c>
      <c r="V124" s="126">
        <v>89308547</v>
      </c>
      <c r="W124" s="126">
        <v>491997031</v>
      </c>
      <c r="X124" s="149">
        <v>44347</v>
      </c>
      <c r="Y124" s="133" t="s">
        <v>7732</v>
      </c>
      <c r="Z124" s="133" t="s">
        <v>7733</v>
      </c>
      <c r="AA124" s="125" t="s">
        <v>7796</v>
      </c>
    </row>
    <row r="125" spans="1:27" s="90" customFormat="1" ht="15.75" customHeight="1" x14ac:dyDescent="0.2">
      <c r="A125" s="125">
        <v>3800</v>
      </c>
      <c r="B125" s="18" t="str">
        <f>VLOOKUP(A125,'BASE REGISTRO MAYO'!$A$1:$U$884,2,FALSE)</f>
        <v>Fundación Ciudad del Niño Ricardo Espinosa</v>
      </c>
      <c r="C125" s="18">
        <f>VLOOKUP(A125,'BASE REGISTRO MAYO'!$A$1:$U$884,3,FALSE)</f>
        <v>700177300</v>
      </c>
      <c r="D125" s="18" t="str">
        <f>VLOOKUP(A125,'BASE REGISTRO MAYO'!$A$1:$U$884,4,FALSE)</f>
        <v>Fundación de Derecho Público</v>
      </c>
      <c r="E125" s="18" t="str">
        <f>VLOOKUP(A125,'BASE REGISTRO MAYO'!$A$1:$U$884,5,FALSE)</f>
        <v>Erigida de acuerdo al Derecho Canónico. Fundada por la autoridad eclesiástica del Arzobispado de Concepción por Decretos N°s. 1563, 1564 y 1565, del 14 de julio de 1958.</v>
      </c>
      <c r="F125" s="18" t="str">
        <f>VLOOKUP(A125,'BASE REGISTRO MAYO'!$A$1:$U$884,6,FALSE)</f>
        <v>Indefinida</v>
      </c>
      <c r="G125" s="18" t="str">
        <f>VLOOKUP(A125,'BASE REGISTRO MAYO'!$A$1:$U$884,7,FALSE)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18" t="str">
        <f>VLOOKUP(A125,'BASE REGISTRO MAYO'!$A$1:$U$884,8,FALSE)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18" t="str">
        <f>VLOOKUP(A125,'BASE REGISTRO MAYO'!$A$1:$U$884,9,FALSE)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5" s="18" t="str">
        <f>VLOOKUP(A125,'BASE REGISTRO MAYO'!$A$1:$U$884,10,FALSE)</f>
        <v>Designación de Presidente y Representante Legal: Por periodo de 3 años (17-12-2012). Aprobación autoridad eclesiástica: 25-08-2020.</v>
      </c>
      <c r="K125" s="18" t="str">
        <f>VLOOKUP(A125,'BASE REGISTRO MAYO'!$A$1:$U$884,11,FALSE)</f>
        <v xml:space="preserve">Padre José Teodoro Cartes Gómez 
</v>
      </c>
      <c r="L125" s="18" t="str">
        <f>VLOOKUP(A125,'BASE REGISTRO MAYO'!$A$1:$U$884,12,FALSE)</f>
        <v xml:space="preserve">Arteaga Alemparte S/N, comuna de Hualpen
</v>
      </c>
      <c r="M125" s="18" t="str">
        <f>VLOOKUP(A125,'BASE REGISTRO MAYO'!$A$1:$U$884,13,FALSE)</f>
        <v>VIII</v>
      </c>
      <c r="N125" s="18" t="str">
        <f>VLOOKUP(A125,'BASE REGISTRO MAYO'!$A$1:$U$884,14,FALSE)</f>
        <v>Hualpen</v>
      </c>
      <c r="O125" s="18">
        <f>VLOOKUP(A125,'BASE REGISTRO MAYO'!$A$1:$U$884,15,FALSE)</f>
        <v>0</v>
      </c>
      <c r="P125" s="18" t="str">
        <f>VLOOKUP(A125,'BASE REGISTRO MAYO'!$A$1:$U$884,16,FALSE)</f>
        <v xml:space="preserve"> administracion@fundacioncdn.cl</v>
      </c>
      <c r="Q125" s="18">
        <f>VLOOKUP(A125,'BASE REGISTRO MAYO'!$A$1:$U$884,17,FALSE)</f>
        <v>0</v>
      </c>
      <c r="R125" s="18" t="str">
        <f>VLOOKUP(A125,'BASE REGISTRO MAYO'!$A$1:$U$884,18,FALSE)</f>
        <v>93401: Instituciones de Asistencia Social</v>
      </c>
      <c r="S125" s="18" t="str">
        <f>VLOOKUP(A125,'BASE REGISTRO MAYO'!$A$1:$U$884,19,FALSE)</f>
        <v>Se acompañan Antecedentes financieros del año 2019, aprobados por el  Subdepartamento de Supervisión  Financiera Nacional.</v>
      </c>
      <c r="T125" s="148">
        <f>VLOOKUP(A125,'BASE REGISTRO MAYO'!$A$1:$U$884,20,FALSE)</f>
        <v>37970</v>
      </c>
      <c r="U125" s="125">
        <v>3800</v>
      </c>
      <c r="V125" s="126">
        <v>25406209</v>
      </c>
      <c r="W125" s="126">
        <v>100438285</v>
      </c>
      <c r="X125" s="149">
        <v>44347</v>
      </c>
      <c r="Y125" s="133" t="s">
        <v>7732</v>
      </c>
      <c r="Z125" s="133" t="s">
        <v>7733</v>
      </c>
      <c r="AA125" s="125" t="s">
        <v>7788</v>
      </c>
    </row>
    <row r="126" spans="1:27" s="90" customFormat="1" ht="15.75" customHeight="1" x14ac:dyDescent="0.2">
      <c r="A126" s="125">
        <v>3800</v>
      </c>
      <c r="B126" s="18" t="str">
        <f>VLOOKUP(A126,'BASE REGISTRO MAYO'!$A$1:$U$884,2,FALSE)</f>
        <v>Fundación Ciudad del Niño Ricardo Espinosa</v>
      </c>
      <c r="C126" s="18">
        <f>VLOOKUP(A126,'BASE REGISTRO MAYO'!$A$1:$U$884,3,FALSE)</f>
        <v>700177300</v>
      </c>
      <c r="D126" s="18" t="str">
        <f>VLOOKUP(A126,'BASE REGISTRO MAYO'!$A$1:$U$884,4,FALSE)</f>
        <v>Fundación de Derecho Público</v>
      </c>
      <c r="E126" s="18" t="str">
        <f>VLOOKUP(A126,'BASE REGISTRO MAYO'!$A$1:$U$884,5,FALSE)</f>
        <v>Erigida de acuerdo al Derecho Canónico. Fundada por la autoridad eclesiástica del Arzobispado de Concepción por Decretos N°s. 1563, 1564 y 1565, del 14 de julio de 1958.</v>
      </c>
      <c r="F126" s="18" t="str">
        <f>VLOOKUP(A126,'BASE REGISTRO MAYO'!$A$1:$U$884,6,FALSE)</f>
        <v>Indefinida</v>
      </c>
      <c r="G126" s="18" t="str">
        <f>VLOOKUP(A126,'BASE REGISTRO MAYO'!$A$1:$U$884,7,FALSE)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8" t="str">
        <f>VLOOKUP(A126,'BASE REGISTRO MAYO'!$A$1:$U$884,8,FALSE)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8" t="str">
        <f>VLOOKUP(A126,'BASE REGISTRO MAYO'!$A$1:$U$884,9,FALSE)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18" t="str">
        <f>VLOOKUP(A126,'BASE REGISTRO MAYO'!$A$1:$U$884,10,FALSE)</f>
        <v>Designación de Presidente y Representante Legal: Por periodo de 3 años (17-12-2012). Aprobación autoridad eclesiástica: 25-08-2020.</v>
      </c>
      <c r="K126" s="18" t="str">
        <f>VLOOKUP(A126,'BASE REGISTRO MAYO'!$A$1:$U$884,11,FALSE)</f>
        <v xml:space="preserve">Padre José Teodoro Cartes Gómez 
</v>
      </c>
      <c r="L126" s="18" t="str">
        <f>VLOOKUP(A126,'BASE REGISTRO MAYO'!$A$1:$U$884,12,FALSE)</f>
        <v xml:space="preserve">Arteaga Alemparte S/N, comuna de Hualpen
</v>
      </c>
      <c r="M126" s="18" t="str">
        <f>VLOOKUP(A126,'BASE REGISTRO MAYO'!$A$1:$U$884,13,FALSE)</f>
        <v>VIII</v>
      </c>
      <c r="N126" s="18" t="str">
        <f>VLOOKUP(A126,'BASE REGISTRO MAYO'!$A$1:$U$884,14,FALSE)</f>
        <v>Hualpen</v>
      </c>
      <c r="O126" s="18">
        <f>VLOOKUP(A126,'BASE REGISTRO MAYO'!$A$1:$U$884,15,FALSE)</f>
        <v>0</v>
      </c>
      <c r="P126" s="18" t="str">
        <f>VLOOKUP(A126,'BASE REGISTRO MAYO'!$A$1:$U$884,16,FALSE)</f>
        <v xml:space="preserve"> administracion@fundacioncdn.cl</v>
      </c>
      <c r="Q126" s="18">
        <f>VLOOKUP(A126,'BASE REGISTRO MAYO'!$A$1:$U$884,17,FALSE)</f>
        <v>0</v>
      </c>
      <c r="R126" s="18" t="str">
        <f>VLOOKUP(A126,'BASE REGISTRO MAYO'!$A$1:$U$884,18,FALSE)</f>
        <v>93401: Instituciones de Asistencia Social</v>
      </c>
      <c r="S126" s="18" t="str">
        <f>VLOOKUP(A126,'BASE REGISTRO MAYO'!$A$1:$U$884,19,FALSE)</f>
        <v>Se acompañan Antecedentes financieros del año 2019, aprobados por el  Subdepartamento de Supervisión  Financiera Nacional.</v>
      </c>
      <c r="T126" s="148">
        <f>VLOOKUP(A126,'BASE REGISTRO MAYO'!$A$1:$U$884,20,FALSE)</f>
        <v>37970</v>
      </c>
      <c r="U126" s="125">
        <v>3800</v>
      </c>
      <c r="V126" s="126">
        <v>46022008</v>
      </c>
      <c r="W126" s="126">
        <v>212198170</v>
      </c>
      <c r="X126" s="149">
        <v>44347</v>
      </c>
      <c r="Y126" s="133" t="s">
        <v>7732</v>
      </c>
      <c r="Z126" s="133" t="s">
        <v>7733</v>
      </c>
      <c r="AA126" s="125" t="s">
        <v>7818</v>
      </c>
    </row>
    <row r="127" spans="1:27" s="90" customFormat="1" ht="15.75" customHeight="1" x14ac:dyDescent="0.2">
      <c r="A127" s="125">
        <v>3842</v>
      </c>
      <c r="B127" s="18" t="str">
        <f>VLOOKUP(A127,'BASE REGISTRO MAYO'!$A$1:$U$884,2,FALSE)</f>
        <v>Corporación de Desarrollo Social de la Asociación Cristiana de Jóvenes de Santiago. (ACJ de Santiago)</v>
      </c>
      <c r="C127" s="18">
        <f>VLOOKUP(A127,'BASE REGISTRO MAYO'!$A$1:$U$884,3,FALSE)</f>
        <v>719400000</v>
      </c>
      <c r="D127" s="18" t="str">
        <f>VLOOKUP(A127,'BASE REGISTRO MAYO'!$A$1:$U$884,4,FALSE)</f>
        <v>Corporación de Derecho Privado.</v>
      </c>
      <c r="E127" s="18" t="str">
        <f>VLOOKUP(A127,'BASE REGISTRO MAYO'!$A$1:$U$884,5,FALSE)</f>
        <v>Otorgada por Decreto Supremo Nº 528, de fecha 16 de mayo de 1991, del Ministerio de Justicia, publicado en el Diario Oficial el día 19 de noviembre de 1991.</v>
      </c>
      <c r="F127" s="18" t="str">
        <f>VLOOKUP(A127,'BASE REGISTRO MAYO'!$A$1:$U$884,6,FALSE)</f>
        <v>Certificado de vigencia Folio Nº 500347784174, de fecha 28 de septiembre de 2020, emitido por el Servicio de Registro Civil e Identificación.</v>
      </c>
      <c r="G127" s="18" t="str">
        <f>VLOOKUP(A127,'BASE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7" s="18" t="str">
        <f>VLOOKUP(A127,'BASE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7" s="18" t="str">
        <f>VLOOKUP(A127,'BASE REGISTRO MAYO'!$A$1:$U$884,9,FALSE)</f>
        <v>Tres años.</v>
      </c>
      <c r="J127" s="18" t="str">
        <f>VLOOKUP(A127,'BASE REGISTRO MAYO'!$A$1:$U$884,10,FALSE)</f>
        <v xml:space="preserve">De  29 de julio de 2016 a 29 de julio de 2019. </v>
      </c>
      <c r="K127" s="18" t="str">
        <f>VLOOKUP(A127,'BASE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7" s="18" t="str">
        <f>VLOOKUP(A127,'BASE REGISTRO MAYO'!$A$1:$U$884,12,FALSE)</f>
        <v xml:space="preserve">Santa Isabel Nº 345, Santiago, Región Metropolitana. 
</v>
      </c>
      <c r="M127" s="18" t="str">
        <f>VLOOKUP(A127,'BASE REGISTRO MAYO'!$A$1:$U$884,13,FALSE)</f>
        <v>XIII</v>
      </c>
      <c r="N127" s="18" t="str">
        <f>VLOOKUP(A127,'BASE REGISTRO MAYO'!$A$1:$U$884,14,FALSE)</f>
        <v>Santiago</v>
      </c>
      <c r="O127" s="18" t="str">
        <f>VLOOKUP(A127,'BASE REGISTRO MAYO'!$A$1:$U$884,15,FALSE)</f>
        <v>2228893- 2225181     Jaime Enrique Vilches González: 992386370- oficina: 226346252</v>
      </c>
      <c r="P127" s="18" t="str">
        <f>VLOOKUP(A127,'BASE REGISTRO MAYO'!$A$1:$U$884,16,FALSE)</f>
        <v xml:space="preserve">corporacion.central@gmail.com
vilches.jaime@gmail.com
</v>
      </c>
      <c r="Q127" s="18">
        <f>VLOOKUP(A127,'BASE REGISTRO MAYO'!$A$1:$U$884,17,FALSE)</f>
        <v>0</v>
      </c>
      <c r="R127" s="18" t="str">
        <f>VLOOKUP(A127,'BASE REGISTRO MAYO'!$A$1:$U$884,18,FALSE)</f>
        <v>93401: Institución de Asistencia Social</v>
      </c>
      <c r="S127" s="18" t="str">
        <f>VLOOKUP(A127,'BASE REGISTRO MAYO'!$A$1:$U$884,19,FALSE)</f>
        <v xml:space="preserve">Se acompaña certificado de antecedentes financieros, correspondiente al año 2019 aprobados por el Sub Departamento de Supervisión Financiera Nacional. </v>
      </c>
      <c r="T127" s="148">
        <f>VLOOKUP(A127,'BASE REGISTRO MAYO'!$A$1:$U$884,20,FALSE)</f>
        <v>37970</v>
      </c>
      <c r="U127" s="125">
        <v>3842</v>
      </c>
      <c r="V127" s="126">
        <v>4683763</v>
      </c>
      <c r="W127" s="126">
        <v>23223658</v>
      </c>
      <c r="X127" s="149">
        <v>44347</v>
      </c>
      <c r="Y127" s="133" t="s">
        <v>7732</v>
      </c>
      <c r="Z127" s="133" t="s">
        <v>7733</v>
      </c>
      <c r="AA127" s="125" t="s">
        <v>7767</v>
      </c>
    </row>
    <row r="128" spans="1:27" s="90" customFormat="1" ht="15.75" customHeight="1" x14ac:dyDescent="0.2">
      <c r="A128" s="125">
        <v>3842</v>
      </c>
      <c r="B128" s="18" t="str">
        <f>VLOOKUP(A128,'BASE REGISTRO MAYO'!$A$1:$U$884,2,FALSE)</f>
        <v>Corporación de Desarrollo Social de la Asociación Cristiana de Jóvenes de Santiago. (ACJ de Santiago)</v>
      </c>
      <c r="C128" s="18">
        <f>VLOOKUP(A128,'BASE REGISTRO MAYO'!$A$1:$U$884,3,FALSE)</f>
        <v>719400000</v>
      </c>
      <c r="D128" s="18" t="str">
        <f>VLOOKUP(A128,'BASE REGISTRO MAYO'!$A$1:$U$884,4,FALSE)</f>
        <v>Corporación de Derecho Privado.</v>
      </c>
      <c r="E128" s="18" t="str">
        <f>VLOOKUP(A128,'BASE REGISTRO MAYO'!$A$1:$U$884,5,FALSE)</f>
        <v>Otorgada por Decreto Supremo Nº 528, de fecha 16 de mayo de 1991, del Ministerio de Justicia, publicado en el Diario Oficial el día 19 de noviembre de 1991.</v>
      </c>
      <c r="F128" s="18" t="str">
        <f>VLOOKUP(A128,'BASE REGISTRO MAYO'!$A$1:$U$884,6,FALSE)</f>
        <v>Certificado de vigencia Folio Nº 500347784174, de fecha 28 de septiembre de 2020, emitido por el Servicio de Registro Civil e Identificación.</v>
      </c>
      <c r="G128" s="18" t="str">
        <f>VLOOKUP(A128,'BASE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8" s="18" t="str">
        <f>VLOOKUP(A128,'BASE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8" s="18" t="str">
        <f>VLOOKUP(A128,'BASE REGISTRO MAYO'!$A$1:$U$884,9,FALSE)</f>
        <v>Tres años.</v>
      </c>
      <c r="J128" s="18" t="str">
        <f>VLOOKUP(A128,'BASE REGISTRO MAYO'!$A$1:$U$884,10,FALSE)</f>
        <v xml:space="preserve">De  29 de julio de 2016 a 29 de julio de 2019. </v>
      </c>
      <c r="K128" s="18" t="str">
        <f>VLOOKUP(A128,'BASE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8" s="18" t="str">
        <f>VLOOKUP(A128,'BASE REGISTRO MAYO'!$A$1:$U$884,12,FALSE)</f>
        <v xml:space="preserve">Santa Isabel Nº 345, Santiago, Región Metropolitana. 
</v>
      </c>
      <c r="M128" s="18" t="str">
        <f>VLOOKUP(A128,'BASE REGISTRO MAYO'!$A$1:$U$884,13,FALSE)</f>
        <v>XIII</v>
      </c>
      <c r="N128" s="18" t="str">
        <f>VLOOKUP(A128,'BASE REGISTRO MAYO'!$A$1:$U$884,14,FALSE)</f>
        <v>Santiago</v>
      </c>
      <c r="O128" s="18" t="str">
        <f>VLOOKUP(A128,'BASE REGISTRO MAYO'!$A$1:$U$884,15,FALSE)</f>
        <v>2228893- 2225181     Jaime Enrique Vilches González: 992386370- oficina: 226346252</v>
      </c>
      <c r="P128" s="18" t="str">
        <f>VLOOKUP(A128,'BASE REGISTRO MAYO'!$A$1:$U$884,16,FALSE)</f>
        <v xml:space="preserve">corporacion.central@gmail.com
vilches.jaime@gmail.com
</v>
      </c>
      <c r="Q128" s="18">
        <f>VLOOKUP(A128,'BASE REGISTRO MAYO'!$A$1:$U$884,17,FALSE)</f>
        <v>0</v>
      </c>
      <c r="R128" s="18" t="str">
        <f>VLOOKUP(A128,'BASE REGISTRO MAYO'!$A$1:$U$884,18,FALSE)</f>
        <v>93401: Institución de Asistencia Social</v>
      </c>
      <c r="S128" s="18" t="str">
        <f>VLOOKUP(A128,'BASE REGISTRO MAYO'!$A$1:$U$884,19,FALSE)</f>
        <v xml:space="preserve">Se acompaña certificado de antecedentes financieros, correspondiente al año 2019 aprobados por el Sub Departamento de Supervisión Financiera Nacional. </v>
      </c>
      <c r="T128" s="148">
        <f>VLOOKUP(A128,'BASE REGISTRO MAYO'!$A$1:$U$884,20,FALSE)</f>
        <v>37970</v>
      </c>
      <c r="U128" s="125">
        <v>3842</v>
      </c>
      <c r="V128" s="126">
        <v>11549076</v>
      </c>
      <c r="W128" s="126">
        <v>59779422</v>
      </c>
      <c r="X128" s="149">
        <v>44347</v>
      </c>
      <c r="Y128" s="133" t="s">
        <v>7732</v>
      </c>
      <c r="Z128" s="133" t="s">
        <v>7733</v>
      </c>
      <c r="AA128" s="125" t="s">
        <v>7819</v>
      </c>
    </row>
    <row r="129" spans="1:27" s="90" customFormat="1" ht="15.75" customHeight="1" x14ac:dyDescent="0.2">
      <c r="A129" s="125">
        <v>3842</v>
      </c>
      <c r="B129" s="18" t="str">
        <f>VLOOKUP(A129,'BASE REGISTRO MAYO'!$A$1:$U$884,2,FALSE)</f>
        <v>Corporación de Desarrollo Social de la Asociación Cristiana de Jóvenes de Santiago. (ACJ de Santiago)</v>
      </c>
      <c r="C129" s="18">
        <f>VLOOKUP(A129,'BASE REGISTRO MAYO'!$A$1:$U$884,3,FALSE)</f>
        <v>719400000</v>
      </c>
      <c r="D129" s="18" t="str">
        <f>VLOOKUP(A129,'BASE REGISTRO MAYO'!$A$1:$U$884,4,FALSE)</f>
        <v>Corporación de Derecho Privado.</v>
      </c>
      <c r="E129" s="18" t="str">
        <f>VLOOKUP(A129,'BASE REGISTRO MAYO'!$A$1:$U$884,5,FALSE)</f>
        <v>Otorgada por Decreto Supremo Nº 528, de fecha 16 de mayo de 1991, del Ministerio de Justicia, publicado en el Diario Oficial el día 19 de noviembre de 1991.</v>
      </c>
      <c r="F129" s="18" t="str">
        <f>VLOOKUP(A129,'BASE REGISTRO MAYO'!$A$1:$U$884,6,FALSE)</f>
        <v>Certificado de vigencia Folio Nº 500347784174, de fecha 28 de septiembre de 2020, emitido por el Servicio de Registro Civil e Identificación.</v>
      </c>
      <c r="G129" s="18" t="str">
        <f>VLOOKUP(A129,'BASE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9" s="18" t="str">
        <f>VLOOKUP(A129,'BASE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9" s="18" t="str">
        <f>VLOOKUP(A129,'BASE REGISTRO MAYO'!$A$1:$U$884,9,FALSE)</f>
        <v>Tres años.</v>
      </c>
      <c r="J129" s="18" t="str">
        <f>VLOOKUP(A129,'BASE REGISTRO MAYO'!$A$1:$U$884,10,FALSE)</f>
        <v xml:space="preserve">De  29 de julio de 2016 a 29 de julio de 2019. </v>
      </c>
      <c r="K129" s="18" t="str">
        <f>VLOOKUP(A129,'BASE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9" s="18" t="str">
        <f>VLOOKUP(A129,'BASE REGISTRO MAYO'!$A$1:$U$884,12,FALSE)</f>
        <v xml:space="preserve">Santa Isabel Nº 345, Santiago, Región Metropolitana. 
</v>
      </c>
      <c r="M129" s="18" t="str">
        <f>VLOOKUP(A129,'BASE REGISTRO MAYO'!$A$1:$U$884,13,FALSE)</f>
        <v>XIII</v>
      </c>
      <c r="N129" s="18" t="str">
        <f>VLOOKUP(A129,'BASE REGISTRO MAYO'!$A$1:$U$884,14,FALSE)</f>
        <v>Santiago</v>
      </c>
      <c r="O129" s="18" t="str">
        <f>VLOOKUP(A129,'BASE REGISTRO MAYO'!$A$1:$U$884,15,FALSE)</f>
        <v>2228893- 2225181     Jaime Enrique Vilches González: 992386370- oficina: 226346252</v>
      </c>
      <c r="P129" s="18" t="str">
        <f>VLOOKUP(A129,'BASE REGISTRO MAYO'!$A$1:$U$884,16,FALSE)</f>
        <v xml:space="preserve">corporacion.central@gmail.com
vilches.jaime@gmail.com
</v>
      </c>
      <c r="Q129" s="18">
        <f>VLOOKUP(A129,'BASE REGISTRO MAYO'!$A$1:$U$884,17,FALSE)</f>
        <v>0</v>
      </c>
      <c r="R129" s="18" t="str">
        <f>VLOOKUP(A129,'BASE REGISTRO MAYO'!$A$1:$U$884,18,FALSE)</f>
        <v>93401: Institución de Asistencia Social</v>
      </c>
      <c r="S129" s="18" t="str">
        <f>VLOOKUP(A129,'BASE REGISTRO MAYO'!$A$1:$U$884,19,FALSE)</f>
        <v xml:space="preserve">Se acompaña certificado de antecedentes financieros, correspondiente al año 2019 aprobados por el Sub Departamento de Supervisión Financiera Nacional. </v>
      </c>
      <c r="T129" s="148">
        <f>VLOOKUP(A129,'BASE REGISTRO MAYO'!$A$1:$U$884,20,FALSE)</f>
        <v>37970</v>
      </c>
      <c r="U129" s="125">
        <v>3842</v>
      </c>
      <c r="V129" s="126">
        <v>79854990</v>
      </c>
      <c r="W129" s="126">
        <v>290590638</v>
      </c>
      <c r="X129" s="149">
        <v>44347</v>
      </c>
      <c r="Y129" s="133" t="s">
        <v>7732</v>
      </c>
      <c r="Z129" s="133" t="s">
        <v>7733</v>
      </c>
      <c r="AA129" s="125" t="s">
        <v>7751</v>
      </c>
    </row>
    <row r="130" spans="1:27" s="90" customFormat="1" ht="15.75" customHeight="1" x14ac:dyDescent="0.2">
      <c r="A130" s="125">
        <v>3842</v>
      </c>
      <c r="B130" s="18" t="str">
        <f>VLOOKUP(A130,'BASE REGISTRO MAYO'!$A$1:$U$884,2,FALSE)</f>
        <v>Corporación de Desarrollo Social de la Asociación Cristiana de Jóvenes de Santiago. (ACJ de Santiago)</v>
      </c>
      <c r="C130" s="18">
        <f>VLOOKUP(A130,'BASE REGISTRO MAYO'!$A$1:$U$884,3,FALSE)</f>
        <v>719400000</v>
      </c>
      <c r="D130" s="18" t="str">
        <f>VLOOKUP(A130,'BASE REGISTRO MAYO'!$A$1:$U$884,4,FALSE)</f>
        <v>Corporación de Derecho Privado.</v>
      </c>
      <c r="E130" s="18" t="str">
        <f>VLOOKUP(A130,'BASE REGISTRO MAYO'!$A$1:$U$884,5,FALSE)</f>
        <v>Otorgada por Decreto Supremo Nº 528, de fecha 16 de mayo de 1991, del Ministerio de Justicia, publicado en el Diario Oficial el día 19 de noviembre de 1991.</v>
      </c>
      <c r="F130" s="18" t="str">
        <f>VLOOKUP(A130,'BASE REGISTRO MAYO'!$A$1:$U$884,6,FALSE)</f>
        <v>Certificado de vigencia Folio Nº 500347784174, de fecha 28 de septiembre de 2020, emitido por el Servicio de Registro Civil e Identificación.</v>
      </c>
      <c r="G130" s="18" t="str">
        <f>VLOOKUP(A130,'BASE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18" t="str">
        <f>VLOOKUP(A130,'BASE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0" s="18" t="str">
        <f>VLOOKUP(A130,'BASE REGISTRO MAYO'!$A$1:$U$884,9,FALSE)</f>
        <v>Tres años.</v>
      </c>
      <c r="J130" s="18" t="str">
        <f>VLOOKUP(A130,'BASE REGISTRO MAYO'!$A$1:$U$884,10,FALSE)</f>
        <v xml:space="preserve">De  29 de julio de 2016 a 29 de julio de 2019. </v>
      </c>
      <c r="K130" s="18" t="str">
        <f>VLOOKUP(A130,'BASE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0" s="18" t="str">
        <f>VLOOKUP(A130,'BASE REGISTRO MAYO'!$A$1:$U$884,12,FALSE)</f>
        <v xml:space="preserve">Santa Isabel Nº 345, Santiago, Región Metropolitana. 
</v>
      </c>
      <c r="M130" s="18" t="str">
        <f>VLOOKUP(A130,'BASE REGISTRO MAYO'!$A$1:$U$884,13,FALSE)</f>
        <v>XIII</v>
      </c>
      <c r="N130" s="18" t="str">
        <f>VLOOKUP(A130,'BASE REGISTRO MAYO'!$A$1:$U$884,14,FALSE)</f>
        <v>Santiago</v>
      </c>
      <c r="O130" s="18" t="str">
        <f>VLOOKUP(A130,'BASE REGISTRO MAYO'!$A$1:$U$884,15,FALSE)</f>
        <v>2228893- 2225181     Jaime Enrique Vilches González: 992386370- oficina: 226346252</v>
      </c>
      <c r="P130" s="18" t="str">
        <f>VLOOKUP(A130,'BASE REGISTRO MAYO'!$A$1:$U$884,16,FALSE)</f>
        <v xml:space="preserve">corporacion.central@gmail.com
vilches.jaime@gmail.com
</v>
      </c>
      <c r="Q130" s="18">
        <f>VLOOKUP(A130,'BASE REGISTRO MAYO'!$A$1:$U$884,17,FALSE)</f>
        <v>0</v>
      </c>
      <c r="R130" s="18" t="str">
        <f>VLOOKUP(A130,'BASE REGISTRO MAYO'!$A$1:$U$884,18,FALSE)</f>
        <v>93401: Institución de Asistencia Social</v>
      </c>
      <c r="S130" s="18" t="str">
        <f>VLOOKUP(A130,'BASE REGISTRO MAYO'!$A$1:$U$884,19,FALSE)</f>
        <v xml:space="preserve">Se acompaña certificado de antecedentes financieros, correspondiente al año 2019 aprobados por el Sub Departamento de Supervisión Financiera Nacional. </v>
      </c>
      <c r="T130" s="148">
        <f>VLOOKUP(A130,'BASE REGISTRO MAYO'!$A$1:$U$884,20,FALSE)</f>
        <v>37970</v>
      </c>
      <c r="U130" s="125">
        <v>3842</v>
      </c>
      <c r="V130" s="126">
        <v>17655484</v>
      </c>
      <c r="W130" s="126">
        <v>45134320</v>
      </c>
      <c r="X130" s="149">
        <v>44347</v>
      </c>
      <c r="Y130" s="133" t="s">
        <v>7732</v>
      </c>
      <c r="Z130" s="133" t="s">
        <v>7733</v>
      </c>
      <c r="AA130" s="125" t="s">
        <v>7820</v>
      </c>
    </row>
    <row r="131" spans="1:27" s="90" customFormat="1" ht="15.75" customHeight="1" x14ac:dyDescent="0.2">
      <c r="A131" s="125">
        <v>3842</v>
      </c>
      <c r="B131" s="18" t="str">
        <f>VLOOKUP(A131,'BASE REGISTRO MAYO'!$A$1:$U$884,2,FALSE)</f>
        <v>Corporación de Desarrollo Social de la Asociación Cristiana de Jóvenes de Santiago. (ACJ de Santiago)</v>
      </c>
      <c r="C131" s="18">
        <f>VLOOKUP(A131,'BASE REGISTRO MAYO'!$A$1:$U$884,3,FALSE)</f>
        <v>719400000</v>
      </c>
      <c r="D131" s="18" t="str">
        <f>VLOOKUP(A131,'BASE REGISTRO MAYO'!$A$1:$U$884,4,FALSE)</f>
        <v>Corporación de Derecho Privado.</v>
      </c>
      <c r="E131" s="18" t="str">
        <f>VLOOKUP(A131,'BASE REGISTRO MAYO'!$A$1:$U$884,5,FALSE)</f>
        <v>Otorgada por Decreto Supremo Nº 528, de fecha 16 de mayo de 1991, del Ministerio de Justicia, publicado en el Diario Oficial el día 19 de noviembre de 1991.</v>
      </c>
      <c r="F131" s="18" t="str">
        <f>VLOOKUP(A131,'BASE REGISTRO MAYO'!$A$1:$U$884,6,FALSE)</f>
        <v>Certificado de vigencia Folio Nº 500347784174, de fecha 28 de septiembre de 2020, emitido por el Servicio de Registro Civil e Identificación.</v>
      </c>
      <c r="G131" s="18" t="str">
        <f>VLOOKUP(A131,'BASE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18" t="str">
        <f>VLOOKUP(A131,'BASE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18" t="str">
        <f>VLOOKUP(A131,'BASE REGISTRO MAYO'!$A$1:$U$884,9,FALSE)</f>
        <v>Tres años.</v>
      </c>
      <c r="J131" s="18" t="str">
        <f>VLOOKUP(A131,'BASE REGISTRO MAYO'!$A$1:$U$884,10,FALSE)</f>
        <v xml:space="preserve">De  29 de julio de 2016 a 29 de julio de 2019. </v>
      </c>
      <c r="K131" s="18" t="str">
        <f>VLOOKUP(A131,'BASE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18" t="str">
        <f>VLOOKUP(A131,'BASE REGISTRO MAYO'!$A$1:$U$884,12,FALSE)</f>
        <v xml:space="preserve">Santa Isabel Nº 345, Santiago, Región Metropolitana. 
</v>
      </c>
      <c r="M131" s="18" t="str">
        <f>VLOOKUP(A131,'BASE REGISTRO MAYO'!$A$1:$U$884,13,FALSE)</f>
        <v>XIII</v>
      </c>
      <c r="N131" s="18" t="str">
        <f>VLOOKUP(A131,'BASE REGISTRO MAYO'!$A$1:$U$884,14,FALSE)</f>
        <v>Santiago</v>
      </c>
      <c r="O131" s="18" t="str">
        <f>VLOOKUP(A131,'BASE REGISTRO MAYO'!$A$1:$U$884,15,FALSE)</f>
        <v>2228893- 2225181     Jaime Enrique Vilches González: 992386370- oficina: 226346252</v>
      </c>
      <c r="P131" s="18" t="str">
        <f>VLOOKUP(A131,'BASE REGISTRO MAYO'!$A$1:$U$884,16,FALSE)</f>
        <v xml:space="preserve">corporacion.central@gmail.com
vilches.jaime@gmail.com
</v>
      </c>
      <c r="Q131" s="18">
        <f>VLOOKUP(A131,'BASE REGISTRO MAYO'!$A$1:$U$884,17,FALSE)</f>
        <v>0</v>
      </c>
      <c r="R131" s="18" t="str">
        <f>VLOOKUP(A131,'BASE REGISTRO MAYO'!$A$1:$U$884,18,FALSE)</f>
        <v>93401: Institución de Asistencia Social</v>
      </c>
      <c r="S131" s="18" t="str">
        <f>VLOOKUP(A131,'BASE REGISTRO MAYO'!$A$1:$U$884,19,FALSE)</f>
        <v xml:space="preserve">Se acompaña certificado de antecedentes financieros, correspondiente al año 2019 aprobados por el Sub Departamento de Supervisión Financiera Nacional. </v>
      </c>
      <c r="T131" s="148">
        <f>VLOOKUP(A131,'BASE REGISTRO MAYO'!$A$1:$U$884,20,FALSE)</f>
        <v>37970</v>
      </c>
      <c r="U131" s="125">
        <v>3842</v>
      </c>
      <c r="V131" s="126">
        <v>53408658</v>
      </c>
      <c r="W131" s="126">
        <v>224648106</v>
      </c>
      <c r="X131" s="149">
        <v>44347</v>
      </c>
      <c r="Y131" s="133" t="s">
        <v>7732</v>
      </c>
      <c r="Z131" s="133" t="s">
        <v>7733</v>
      </c>
      <c r="AA131" s="125" t="s">
        <v>7821</v>
      </c>
    </row>
    <row r="132" spans="1:27" s="90" customFormat="1" ht="15.75" customHeight="1" x14ac:dyDescent="0.2">
      <c r="A132" s="125">
        <v>3842</v>
      </c>
      <c r="B132" s="18" t="str">
        <f>VLOOKUP(A132,'BASE REGISTRO MAYO'!$A$1:$U$884,2,FALSE)</f>
        <v>Corporación de Desarrollo Social de la Asociación Cristiana de Jóvenes de Santiago. (ACJ de Santiago)</v>
      </c>
      <c r="C132" s="18">
        <f>VLOOKUP(A132,'BASE REGISTRO MAYO'!$A$1:$U$884,3,FALSE)</f>
        <v>719400000</v>
      </c>
      <c r="D132" s="18" t="str">
        <f>VLOOKUP(A132,'BASE REGISTRO MAYO'!$A$1:$U$884,4,FALSE)</f>
        <v>Corporación de Derecho Privado.</v>
      </c>
      <c r="E132" s="18" t="str">
        <f>VLOOKUP(A132,'BASE REGISTRO MAYO'!$A$1:$U$884,5,FALSE)</f>
        <v>Otorgada por Decreto Supremo Nº 528, de fecha 16 de mayo de 1991, del Ministerio de Justicia, publicado en el Diario Oficial el día 19 de noviembre de 1991.</v>
      </c>
      <c r="F132" s="18" t="str">
        <f>VLOOKUP(A132,'BASE REGISTRO MAYO'!$A$1:$U$884,6,FALSE)</f>
        <v>Certificado de vigencia Folio Nº 500347784174, de fecha 28 de septiembre de 2020, emitido por el Servicio de Registro Civil e Identificación.</v>
      </c>
      <c r="G132" s="18" t="str">
        <f>VLOOKUP(A132,'BASE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8" t="str">
        <f>VLOOKUP(A132,'BASE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18" t="str">
        <f>VLOOKUP(A132,'BASE REGISTRO MAYO'!$A$1:$U$884,9,FALSE)</f>
        <v>Tres años.</v>
      </c>
      <c r="J132" s="18" t="str">
        <f>VLOOKUP(A132,'BASE REGISTRO MAYO'!$A$1:$U$884,10,FALSE)</f>
        <v xml:space="preserve">De  29 de julio de 2016 a 29 de julio de 2019. </v>
      </c>
      <c r="K132" s="18" t="str">
        <f>VLOOKUP(A132,'BASE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18" t="str">
        <f>VLOOKUP(A132,'BASE REGISTRO MAYO'!$A$1:$U$884,12,FALSE)</f>
        <v xml:space="preserve">Santa Isabel Nº 345, Santiago, Región Metropolitana. 
</v>
      </c>
      <c r="M132" s="18" t="str">
        <f>VLOOKUP(A132,'BASE REGISTRO MAYO'!$A$1:$U$884,13,FALSE)</f>
        <v>XIII</v>
      </c>
      <c r="N132" s="18" t="str">
        <f>VLOOKUP(A132,'BASE REGISTRO MAYO'!$A$1:$U$884,14,FALSE)</f>
        <v>Santiago</v>
      </c>
      <c r="O132" s="18" t="str">
        <f>VLOOKUP(A132,'BASE REGISTRO MAYO'!$A$1:$U$884,15,FALSE)</f>
        <v>2228893- 2225181     Jaime Enrique Vilches González: 992386370- oficina: 226346252</v>
      </c>
      <c r="P132" s="18" t="str">
        <f>VLOOKUP(A132,'BASE REGISTRO MAYO'!$A$1:$U$884,16,FALSE)</f>
        <v xml:space="preserve">corporacion.central@gmail.com
vilches.jaime@gmail.com
</v>
      </c>
      <c r="Q132" s="18">
        <f>VLOOKUP(A132,'BASE REGISTRO MAYO'!$A$1:$U$884,17,FALSE)</f>
        <v>0</v>
      </c>
      <c r="R132" s="18" t="str">
        <f>VLOOKUP(A132,'BASE REGISTRO MAYO'!$A$1:$U$884,18,FALSE)</f>
        <v>93401: Institución de Asistencia Social</v>
      </c>
      <c r="S132" s="18" t="str">
        <f>VLOOKUP(A132,'BASE REGISTRO MAYO'!$A$1:$U$884,19,FALSE)</f>
        <v xml:space="preserve">Se acompaña certificado de antecedentes financieros, correspondiente al año 2019 aprobados por el Sub Departamento de Supervisión Financiera Nacional. </v>
      </c>
      <c r="T132" s="148">
        <f>VLOOKUP(A132,'BASE REGISTRO MAYO'!$A$1:$U$884,20,FALSE)</f>
        <v>37970</v>
      </c>
      <c r="U132" s="125">
        <v>3842</v>
      </c>
      <c r="V132" s="126">
        <v>56857003</v>
      </c>
      <c r="W132" s="126">
        <v>180222134</v>
      </c>
      <c r="X132" s="149">
        <v>44347</v>
      </c>
      <c r="Y132" s="133" t="s">
        <v>7732</v>
      </c>
      <c r="Z132" s="133" t="s">
        <v>7733</v>
      </c>
      <c r="AA132" s="125" t="s">
        <v>7822</v>
      </c>
    </row>
    <row r="133" spans="1:27" s="90" customFormat="1" ht="15.75" customHeight="1" x14ac:dyDescent="0.2">
      <c r="A133" s="125">
        <v>3842</v>
      </c>
      <c r="B133" s="18" t="str">
        <f>VLOOKUP(A133,'BASE REGISTRO MAYO'!$A$1:$U$884,2,FALSE)</f>
        <v>Corporación de Desarrollo Social de la Asociación Cristiana de Jóvenes de Santiago. (ACJ de Santiago)</v>
      </c>
      <c r="C133" s="18">
        <f>VLOOKUP(A133,'BASE REGISTRO MAYO'!$A$1:$U$884,3,FALSE)</f>
        <v>719400000</v>
      </c>
      <c r="D133" s="18" t="str">
        <f>VLOOKUP(A133,'BASE REGISTRO MAYO'!$A$1:$U$884,4,FALSE)</f>
        <v>Corporación de Derecho Privado.</v>
      </c>
      <c r="E133" s="18" t="str">
        <f>VLOOKUP(A133,'BASE REGISTRO MAYO'!$A$1:$U$884,5,FALSE)</f>
        <v>Otorgada por Decreto Supremo Nº 528, de fecha 16 de mayo de 1991, del Ministerio de Justicia, publicado en el Diario Oficial el día 19 de noviembre de 1991.</v>
      </c>
      <c r="F133" s="18" t="str">
        <f>VLOOKUP(A133,'BASE REGISTRO MAYO'!$A$1:$U$884,6,FALSE)</f>
        <v>Certificado de vigencia Folio Nº 500347784174, de fecha 28 de septiembre de 2020, emitido por el Servicio de Registro Civil e Identificación.</v>
      </c>
      <c r="G133" s="18" t="str">
        <f>VLOOKUP(A133,'BASE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8" t="str">
        <f>VLOOKUP(A133,'BASE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18" t="str">
        <f>VLOOKUP(A133,'BASE REGISTRO MAYO'!$A$1:$U$884,9,FALSE)</f>
        <v>Tres años.</v>
      </c>
      <c r="J133" s="18" t="str">
        <f>VLOOKUP(A133,'BASE REGISTRO MAYO'!$A$1:$U$884,10,FALSE)</f>
        <v xml:space="preserve">De  29 de julio de 2016 a 29 de julio de 2019. </v>
      </c>
      <c r="K133" s="18" t="str">
        <f>VLOOKUP(A133,'BASE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18" t="str">
        <f>VLOOKUP(A133,'BASE REGISTRO MAYO'!$A$1:$U$884,12,FALSE)</f>
        <v xml:space="preserve">Santa Isabel Nº 345, Santiago, Región Metropolitana. 
</v>
      </c>
      <c r="M133" s="18" t="str">
        <f>VLOOKUP(A133,'BASE REGISTRO MAYO'!$A$1:$U$884,13,FALSE)</f>
        <v>XIII</v>
      </c>
      <c r="N133" s="18" t="str">
        <f>VLOOKUP(A133,'BASE REGISTRO MAYO'!$A$1:$U$884,14,FALSE)</f>
        <v>Santiago</v>
      </c>
      <c r="O133" s="18" t="str">
        <f>VLOOKUP(A133,'BASE REGISTRO MAYO'!$A$1:$U$884,15,FALSE)</f>
        <v>2228893- 2225181     Jaime Enrique Vilches González: 992386370- oficina: 226346252</v>
      </c>
      <c r="P133" s="18" t="str">
        <f>VLOOKUP(A133,'BASE REGISTRO MAYO'!$A$1:$U$884,16,FALSE)</f>
        <v xml:space="preserve">corporacion.central@gmail.com
vilches.jaime@gmail.com
</v>
      </c>
      <c r="Q133" s="18">
        <f>VLOOKUP(A133,'BASE REGISTRO MAYO'!$A$1:$U$884,17,FALSE)</f>
        <v>0</v>
      </c>
      <c r="R133" s="18" t="str">
        <f>VLOOKUP(A133,'BASE REGISTRO MAYO'!$A$1:$U$884,18,FALSE)</f>
        <v>93401: Institución de Asistencia Social</v>
      </c>
      <c r="S133" s="18" t="str">
        <f>VLOOKUP(A133,'BASE REGISTRO MAYO'!$A$1:$U$884,19,FALSE)</f>
        <v xml:space="preserve">Se acompaña certificado de antecedentes financieros, correspondiente al año 2019 aprobados por el Sub Departamento de Supervisión Financiera Nacional. </v>
      </c>
      <c r="T133" s="148">
        <f>VLOOKUP(A133,'BASE REGISTRO MAYO'!$A$1:$U$884,20,FALSE)</f>
        <v>37970</v>
      </c>
      <c r="U133" s="125">
        <v>3842</v>
      </c>
      <c r="V133" s="126">
        <v>33765920</v>
      </c>
      <c r="W133" s="126">
        <v>116141744</v>
      </c>
      <c r="X133" s="149">
        <v>44347</v>
      </c>
      <c r="Y133" s="133" t="s">
        <v>7732</v>
      </c>
      <c r="Z133" s="133" t="s">
        <v>7733</v>
      </c>
      <c r="AA133" s="125" t="s">
        <v>7787</v>
      </c>
    </row>
    <row r="134" spans="1:27" s="90" customFormat="1" ht="15.75" customHeight="1" x14ac:dyDescent="0.2">
      <c r="A134" s="125">
        <v>3842</v>
      </c>
      <c r="B134" s="18" t="str">
        <f>VLOOKUP(A134,'BASE REGISTRO MAYO'!$A$1:$U$884,2,FALSE)</f>
        <v>Corporación de Desarrollo Social de la Asociación Cristiana de Jóvenes de Santiago. (ACJ de Santiago)</v>
      </c>
      <c r="C134" s="18">
        <f>VLOOKUP(A134,'BASE REGISTRO MAYO'!$A$1:$U$884,3,FALSE)</f>
        <v>719400000</v>
      </c>
      <c r="D134" s="18" t="str">
        <f>VLOOKUP(A134,'BASE REGISTRO MAYO'!$A$1:$U$884,4,FALSE)</f>
        <v>Corporación de Derecho Privado.</v>
      </c>
      <c r="E134" s="18" t="str">
        <f>VLOOKUP(A134,'BASE REGISTRO MAYO'!$A$1:$U$884,5,FALSE)</f>
        <v>Otorgada por Decreto Supremo Nº 528, de fecha 16 de mayo de 1991, del Ministerio de Justicia, publicado en el Diario Oficial el día 19 de noviembre de 1991.</v>
      </c>
      <c r="F134" s="18" t="str">
        <f>VLOOKUP(A134,'BASE REGISTRO MAYO'!$A$1:$U$884,6,FALSE)</f>
        <v>Certificado de vigencia Folio Nº 500347784174, de fecha 28 de septiembre de 2020, emitido por el Servicio de Registro Civil e Identificación.</v>
      </c>
      <c r="G134" s="18" t="str">
        <f>VLOOKUP(A134,'BASE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8" t="str">
        <f>VLOOKUP(A134,'BASE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18" t="str">
        <f>VLOOKUP(A134,'BASE REGISTRO MAYO'!$A$1:$U$884,9,FALSE)</f>
        <v>Tres años.</v>
      </c>
      <c r="J134" s="18" t="str">
        <f>VLOOKUP(A134,'BASE REGISTRO MAYO'!$A$1:$U$884,10,FALSE)</f>
        <v xml:space="preserve">De  29 de julio de 2016 a 29 de julio de 2019. </v>
      </c>
      <c r="K134" s="18" t="str">
        <f>VLOOKUP(A134,'BASE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18" t="str">
        <f>VLOOKUP(A134,'BASE REGISTRO MAYO'!$A$1:$U$884,12,FALSE)</f>
        <v xml:space="preserve">Santa Isabel Nº 345, Santiago, Región Metropolitana. 
</v>
      </c>
      <c r="M134" s="18" t="str">
        <f>VLOOKUP(A134,'BASE REGISTRO MAYO'!$A$1:$U$884,13,FALSE)</f>
        <v>XIII</v>
      </c>
      <c r="N134" s="18" t="str">
        <f>VLOOKUP(A134,'BASE REGISTRO MAYO'!$A$1:$U$884,14,FALSE)</f>
        <v>Santiago</v>
      </c>
      <c r="O134" s="18" t="str">
        <f>VLOOKUP(A134,'BASE REGISTRO MAYO'!$A$1:$U$884,15,FALSE)</f>
        <v>2228893- 2225181     Jaime Enrique Vilches González: 992386370- oficina: 226346252</v>
      </c>
      <c r="P134" s="18" t="str">
        <f>VLOOKUP(A134,'BASE REGISTRO MAYO'!$A$1:$U$884,16,FALSE)</f>
        <v xml:space="preserve">corporacion.central@gmail.com
vilches.jaime@gmail.com
</v>
      </c>
      <c r="Q134" s="18">
        <f>VLOOKUP(A134,'BASE REGISTRO MAYO'!$A$1:$U$884,17,FALSE)</f>
        <v>0</v>
      </c>
      <c r="R134" s="18" t="str">
        <f>VLOOKUP(A134,'BASE REGISTRO MAYO'!$A$1:$U$884,18,FALSE)</f>
        <v>93401: Institución de Asistencia Social</v>
      </c>
      <c r="S134" s="18" t="str">
        <f>VLOOKUP(A134,'BASE REGISTRO MAYO'!$A$1:$U$884,19,FALSE)</f>
        <v xml:space="preserve">Se acompaña certificado de antecedentes financieros, correspondiente al año 2019 aprobados por el Sub Departamento de Supervisión Financiera Nacional. </v>
      </c>
      <c r="T134" s="148">
        <f>VLOOKUP(A134,'BASE REGISTRO MAYO'!$A$1:$U$884,20,FALSE)</f>
        <v>37970</v>
      </c>
      <c r="U134" s="125">
        <v>3842</v>
      </c>
      <c r="V134" s="126">
        <v>21938934</v>
      </c>
      <c r="W134" s="126">
        <v>94285042</v>
      </c>
      <c r="X134" s="149">
        <v>44347</v>
      </c>
      <c r="Y134" s="133" t="s">
        <v>7732</v>
      </c>
      <c r="Z134" s="133" t="s">
        <v>7733</v>
      </c>
      <c r="AA134" s="125" t="s">
        <v>7801</v>
      </c>
    </row>
    <row r="135" spans="1:27" s="90" customFormat="1" ht="15.75" customHeight="1" x14ac:dyDescent="0.2">
      <c r="A135" s="125">
        <v>3842</v>
      </c>
      <c r="B135" s="18" t="str">
        <f>VLOOKUP(A135,'BASE REGISTRO MAYO'!$A$1:$U$884,2,FALSE)</f>
        <v>Corporación de Desarrollo Social de la Asociación Cristiana de Jóvenes de Santiago. (ACJ de Santiago)</v>
      </c>
      <c r="C135" s="18">
        <f>VLOOKUP(A135,'BASE REGISTRO MAYO'!$A$1:$U$884,3,FALSE)</f>
        <v>719400000</v>
      </c>
      <c r="D135" s="18" t="str">
        <f>VLOOKUP(A135,'BASE REGISTRO MAYO'!$A$1:$U$884,4,FALSE)</f>
        <v>Corporación de Derecho Privado.</v>
      </c>
      <c r="E135" s="18" t="str">
        <f>VLOOKUP(A135,'BASE REGISTRO MAYO'!$A$1:$U$884,5,FALSE)</f>
        <v>Otorgada por Decreto Supremo Nº 528, de fecha 16 de mayo de 1991, del Ministerio de Justicia, publicado en el Diario Oficial el día 19 de noviembre de 1991.</v>
      </c>
      <c r="F135" s="18" t="str">
        <f>VLOOKUP(A135,'BASE REGISTRO MAYO'!$A$1:$U$884,6,FALSE)</f>
        <v>Certificado de vigencia Folio Nº 500347784174, de fecha 28 de septiembre de 2020, emitido por el Servicio de Registro Civil e Identificación.</v>
      </c>
      <c r="G135" s="18" t="str">
        <f>VLOOKUP(A135,'BASE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8" t="str">
        <f>VLOOKUP(A135,'BASE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18" t="str">
        <f>VLOOKUP(A135,'BASE REGISTRO MAYO'!$A$1:$U$884,9,FALSE)</f>
        <v>Tres años.</v>
      </c>
      <c r="J135" s="18" t="str">
        <f>VLOOKUP(A135,'BASE REGISTRO MAYO'!$A$1:$U$884,10,FALSE)</f>
        <v xml:space="preserve">De  29 de julio de 2016 a 29 de julio de 2019. </v>
      </c>
      <c r="K135" s="18" t="str">
        <f>VLOOKUP(A135,'BASE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18" t="str">
        <f>VLOOKUP(A135,'BASE REGISTRO MAYO'!$A$1:$U$884,12,FALSE)</f>
        <v xml:space="preserve">Santa Isabel Nº 345, Santiago, Región Metropolitana. 
</v>
      </c>
      <c r="M135" s="18" t="str">
        <f>VLOOKUP(A135,'BASE REGISTRO MAYO'!$A$1:$U$884,13,FALSE)</f>
        <v>XIII</v>
      </c>
      <c r="N135" s="18" t="str">
        <f>VLOOKUP(A135,'BASE REGISTRO MAYO'!$A$1:$U$884,14,FALSE)</f>
        <v>Santiago</v>
      </c>
      <c r="O135" s="18" t="str">
        <f>VLOOKUP(A135,'BASE REGISTRO MAYO'!$A$1:$U$884,15,FALSE)</f>
        <v>2228893- 2225181     Jaime Enrique Vilches González: 992386370- oficina: 226346252</v>
      </c>
      <c r="P135" s="18" t="str">
        <f>VLOOKUP(A135,'BASE REGISTRO MAYO'!$A$1:$U$884,16,FALSE)</f>
        <v xml:space="preserve">corporacion.central@gmail.com
vilches.jaime@gmail.com
</v>
      </c>
      <c r="Q135" s="18">
        <f>VLOOKUP(A135,'BASE REGISTRO MAYO'!$A$1:$U$884,17,FALSE)</f>
        <v>0</v>
      </c>
      <c r="R135" s="18" t="str">
        <f>VLOOKUP(A135,'BASE REGISTRO MAYO'!$A$1:$U$884,18,FALSE)</f>
        <v>93401: Institución de Asistencia Social</v>
      </c>
      <c r="S135" s="18" t="str">
        <f>VLOOKUP(A135,'BASE REGISTRO MAYO'!$A$1:$U$884,19,FALSE)</f>
        <v xml:space="preserve">Se acompaña certificado de antecedentes financieros, correspondiente al año 2019 aprobados por el Sub Departamento de Supervisión Financiera Nacional. </v>
      </c>
      <c r="T135" s="148">
        <f>VLOOKUP(A135,'BASE REGISTRO MAYO'!$A$1:$U$884,20,FALSE)</f>
        <v>37970</v>
      </c>
      <c r="U135" s="125">
        <v>3842</v>
      </c>
      <c r="V135" s="126">
        <v>32702728</v>
      </c>
      <c r="W135" s="126">
        <v>100921581</v>
      </c>
      <c r="X135" s="149">
        <v>44347</v>
      </c>
      <c r="Y135" s="133" t="s">
        <v>7732</v>
      </c>
      <c r="Z135" s="133" t="s">
        <v>7733</v>
      </c>
      <c r="AA135" s="125" t="s">
        <v>6414</v>
      </c>
    </row>
    <row r="136" spans="1:27" s="90" customFormat="1" ht="15.75" customHeight="1" x14ac:dyDescent="0.2">
      <c r="A136" s="125">
        <v>3842</v>
      </c>
      <c r="B136" s="18" t="str">
        <f>VLOOKUP(A136,'BASE REGISTRO MAYO'!$A$1:$U$884,2,FALSE)</f>
        <v>Corporación de Desarrollo Social de la Asociación Cristiana de Jóvenes de Santiago. (ACJ de Santiago)</v>
      </c>
      <c r="C136" s="18">
        <f>VLOOKUP(A136,'BASE REGISTRO MAYO'!$A$1:$U$884,3,FALSE)</f>
        <v>719400000</v>
      </c>
      <c r="D136" s="18" t="str">
        <f>VLOOKUP(A136,'BASE REGISTRO MAYO'!$A$1:$U$884,4,FALSE)</f>
        <v>Corporación de Derecho Privado.</v>
      </c>
      <c r="E136" s="18" t="str">
        <f>VLOOKUP(A136,'BASE REGISTRO MAYO'!$A$1:$U$884,5,FALSE)</f>
        <v>Otorgada por Decreto Supremo Nº 528, de fecha 16 de mayo de 1991, del Ministerio de Justicia, publicado en el Diario Oficial el día 19 de noviembre de 1991.</v>
      </c>
      <c r="F136" s="18" t="str">
        <f>VLOOKUP(A136,'BASE REGISTRO MAYO'!$A$1:$U$884,6,FALSE)</f>
        <v>Certificado de vigencia Folio Nº 500347784174, de fecha 28 de septiembre de 2020, emitido por el Servicio de Registro Civil e Identificación.</v>
      </c>
      <c r="G136" s="18" t="str">
        <f>VLOOKUP(A136,'BASE REGISTRO MAYO'!$A$1:$U$884,7,FALSE)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8" t="str">
        <f>VLOOKUP(A136,'BASE REGISTRO MAYO'!$A$1:$U$884,8,FALSE)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18" t="str">
        <f>VLOOKUP(A136,'BASE REGISTRO MAYO'!$A$1:$U$884,9,FALSE)</f>
        <v>Tres años.</v>
      </c>
      <c r="J136" s="18" t="str">
        <f>VLOOKUP(A136,'BASE REGISTRO MAYO'!$A$1:$U$884,10,FALSE)</f>
        <v xml:space="preserve">De  29 de julio de 2016 a 29 de julio de 2019. </v>
      </c>
      <c r="K136" s="18" t="str">
        <f>VLOOKUP(A136,'BASE REGISTRO MAYO'!$A$1:$U$884,11,FALSE)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18" t="str">
        <f>VLOOKUP(A136,'BASE REGISTRO MAYO'!$A$1:$U$884,12,FALSE)</f>
        <v xml:space="preserve">Santa Isabel Nº 345, Santiago, Región Metropolitana. 
</v>
      </c>
      <c r="M136" s="18" t="str">
        <f>VLOOKUP(A136,'BASE REGISTRO MAYO'!$A$1:$U$884,13,FALSE)</f>
        <v>XIII</v>
      </c>
      <c r="N136" s="18" t="str">
        <f>VLOOKUP(A136,'BASE REGISTRO MAYO'!$A$1:$U$884,14,FALSE)</f>
        <v>Santiago</v>
      </c>
      <c r="O136" s="18" t="str">
        <f>VLOOKUP(A136,'BASE REGISTRO MAYO'!$A$1:$U$884,15,FALSE)</f>
        <v>2228893- 2225181     Jaime Enrique Vilches González: 992386370- oficina: 226346252</v>
      </c>
      <c r="P136" s="18" t="str">
        <f>VLOOKUP(A136,'BASE REGISTRO MAYO'!$A$1:$U$884,16,FALSE)</f>
        <v xml:space="preserve">corporacion.central@gmail.com
vilches.jaime@gmail.com
</v>
      </c>
      <c r="Q136" s="18">
        <f>VLOOKUP(A136,'BASE REGISTRO MAYO'!$A$1:$U$884,17,FALSE)</f>
        <v>0</v>
      </c>
      <c r="R136" s="18" t="str">
        <f>VLOOKUP(A136,'BASE REGISTRO MAYO'!$A$1:$U$884,18,FALSE)</f>
        <v>93401: Institución de Asistencia Social</v>
      </c>
      <c r="S136" s="18" t="str">
        <f>VLOOKUP(A136,'BASE REGISTRO MAYO'!$A$1:$U$884,19,FALSE)</f>
        <v xml:space="preserve">Se acompaña certificado de antecedentes financieros, correspondiente al año 2019 aprobados por el Sub Departamento de Supervisión Financiera Nacional. </v>
      </c>
      <c r="T136" s="148">
        <f>VLOOKUP(A136,'BASE REGISTRO MAYO'!$A$1:$U$884,20,FALSE)</f>
        <v>37970</v>
      </c>
      <c r="U136" s="125">
        <v>3842</v>
      </c>
      <c r="V136" s="126">
        <v>16480406</v>
      </c>
      <c r="W136" s="126">
        <v>64591384</v>
      </c>
      <c r="X136" s="149">
        <v>44347</v>
      </c>
      <c r="Y136" s="133" t="s">
        <v>7732</v>
      </c>
      <c r="Z136" s="133" t="s">
        <v>7733</v>
      </c>
      <c r="AA136" s="125" t="s">
        <v>7790</v>
      </c>
    </row>
    <row r="137" spans="1:27" s="90" customFormat="1" ht="15.75" customHeight="1" x14ac:dyDescent="0.2">
      <c r="A137" s="125">
        <v>3846</v>
      </c>
      <c r="B137" s="18" t="str">
        <f>VLOOKUP(A137,'BASE REGISTRO MAYO'!$A$1:$U$884,2,FALSE)</f>
        <v>Parroquia Sagrado Corazón de Jesús de Coronel</v>
      </c>
      <c r="C137" s="18">
        <f>VLOOKUP(A137,'BASE REGISTRO MAYO'!$A$1:$U$884,3,FALSE)</f>
        <v>800665612</v>
      </c>
      <c r="D137" s="18" t="str">
        <f>VLOOKUP(A137,'BASE REGISTRO MAYO'!$A$1:$U$884,4,FALSE)</f>
        <v>Institución eclesiástica</v>
      </c>
      <c r="E137" s="18" t="str">
        <f>VLOOKUP(A137,'BASE REGISTRO MAYO'!$A$1:$U$884,5,FALSE)</f>
        <v>Erigida de acuerdo al Derecho Canónico, por Decreto S/N, de 1954, de la Autoridad Eclesiástica hoy del Arzobispado de Concepción.</v>
      </c>
      <c r="F137" s="18" t="str">
        <f>VLOOKUP(A137,'BASE REGISTRO MAYO'!$A$1:$U$884,6,FALSE)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37" s="18" t="str">
        <f>VLOOKUP(A137,'BASE REGISTRO MAYO'!$A$1:$U$884,7,FALSE)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37" s="18" t="str">
        <f>VLOOKUP(A137,'BASE REGISTRO MAYO'!$A$1:$U$884,8,FALSE)</f>
        <v>no tiene</v>
      </c>
      <c r="I137" s="18">
        <f>VLOOKUP(A137,'BASE REGISTRO MAYO'!$A$1:$U$884,9,FALSE)</f>
        <v>0</v>
      </c>
      <c r="J137" s="18">
        <f>VLOOKUP(A137,'BASE REGISTRO MAYO'!$A$1:$U$884,10,FALSE)</f>
        <v>0</v>
      </c>
      <c r="K137" s="18" t="str">
        <f>VLOOKUP(A137,'BASE REGISTRO MAYO'!$A$1:$U$884,11,FALSE)</f>
        <v xml:space="preserve">Pbro. Ricardo Andrés Oliva Salazar, 
</v>
      </c>
      <c r="L137" s="18" t="str">
        <f>VLOOKUP(A137,'BASE REGISTRO MAYO'!$A$1:$U$884,12,FALSE)</f>
        <v xml:space="preserve">Manuel Montt N° 01180, Villa Mora, comuna de Coronel, Octava Región
</v>
      </c>
      <c r="M137" s="18" t="str">
        <f>VLOOKUP(A137,'BASE REGISTRO MAYO'!$A$1:$U$884,13,FALSE)</f>
        <v>VIII</v>
      </c>
      <c r="N137" s="18" t="str">
        <f>VLOOKUP(A137,'BASE REGISTRO MAYO'!$A$1:$U$884,14,FALSE)</f>
        <v>Coronel</v>
      </c>
      <c r="O137" s="18" t="str">
        <f>VLOOKUP(A137,'BASE REGISTRO MAYO'!$A$1:$U$884,15,FALSE)</f>
        <v>. Fono: 41-2711094.</v>
      </c>
      <c r="P137" s="18">
        <f>VLOOKUP(A137,'BASE REGISTRO MAYO'!$A$1:$U$884,16,FALSE)</f>
        <v>0</v>
      </c>
      <c r="Q137" s="18">
        <f>VLOOKUP(A137,'BASE REGISTRO MAYO'!$A$1:$U$884,17,FALSE)</f>
        <v>0</v>
      </c>
      <c r="R137" s="18" t="str">
        <f>VLOOKUP(A137,'BASE REGISTRO MAYO'!$A$1:$U$884,18,FALSE)</f>
        <v>93910: Organizaciones Religiosas</v>
      </c>
      <c r="S137" s="18" t="str">
        <f>VLOOKUP(A137,'BASE REGISTRO MAYO'!$A$1:$U$884,19,FALSE)</f>
        <v>Se acompaña Certificado de Antecedentes Financieros, correspondiente al año 2019, aprobados por el  Departamento de Administración y Finanzas.</v>
      </c>
      <c r="T137" s="148">
        <f>VLOOKUP(A137,'BASE REGISTRO MAYO'!$A$1:$U$884,20,FALSE)</f>
        <v>37970</v>
      </c>
      <c r="U137" s="125">
        <v>3846</v>
      </c>
      <c r="V137" s="126">
        <v>7786757</v>
      </c>
      <c r="W137" s="126">
        <v>42938400</v>
      </c>
      <c r="X137" s="149">
        <v>44347</v>
      </c>
      <c r="Y137" s="133" t="s">
        <v>7732</v>
      </c>
      <c r="Z137" s="133" t="s">
        <v>7733</v>
      </c>
      <c r="AA137" s="125" t="s">
        <v>7766</v>
      </c>
    </row>
    <row r="138" spans="1:27" s="90" customFormat="1" ht="15.75" customHeight="1" x14ac:dyDescent="0.2">
      <c r="A138" s="125">
        <v>3848</v>
      </c>
      <c r="B138" s="18" t="str">
        <f>VLOOKUP(A138,'BASE REGISTRO MAYO'!$A$1:$U$884,2,FALSE)</f>
        <v>Parroquia San Pablo</v>
      </c>
      <c r="C138" s="18">
        <f>VLOOKUP(A138,'BASE REGISTRO MAYO'!$A$1:$U$884,3,FALSE)</f>
        <v>702085047</v>
      </c>
      <c r="D138" s="18" t="str">
        <f>VLOOKUP(A138,'BASE REGISTRO MAYO'!$A$1:$U$884,4,FALSE)</f>
        <v>Institución eclesiástica</v>
      </c>
      <c r="E138" s="18" t="str">
        <f>VLOOKUP(A138,'BASE REGISTRO MAYO'!$A$1:$U$884,5,FALSE)</f>
        <v>Erigida de acuerdo al Derecho Canónico</v>
      </c>
      <c r="F138" s="18" t="str">
        <f>VLOOKUP(A138,'BASE REGISTRO MAYO'!$A$1:$U$884,6,FALSE)</f>
        <v>Indefinida</v>
      </c>
      <c r="G138" s="18" t="str">
        <f>VLOOKUP(A138,'BASE REGISTRO MAYO'!$A$1:$U$884,7,FALSE)</f>
        <v xml:space="preserve">Actividad religiosa
</v>
      </c>
      <c r="H138" s="18" t="str">
        <f>VLOOKUP(A138,'BASE REGISTRO MAYO'!$A$1:$U$884,8,FALSE)</f>
        <v>no tiene</v>
      </c>
      <c r="I138" s="18">
        <f>VLOOKUP(A138,'BASE REGISTRO MAYO'!$A$1:$U$884,9,FALSE)</f>
        <v>0</v>
      </c>
      <c r="J138" s="18">
        <f>VLOOKUP(A138,'BASE REGISTRO MAYO'!$A$1:$U$884,10,FALSE)</f>
        <v>0</v>
      </c>
      <c r="K138" s="18" t="str">
        <f>VLOOKUP(A138,'BASE REGISTRO MAYO'!$A$1:$U$884,11,FALSE)</f>
        <v xml:space="preserve">Pbro. Juan Carlos Hernandez Mansilla, 
</v>
      </c>
      <c r="L138" s="18" t="str">
        <f>VLOOKUP(A138,'BASE REGISTRO MAYO'!$A$1:$U$884,12,FALSE)</f>
        <v xml:space="preserve">Janequeo esq Diego Portales s/n, Población Bdo O’Higgins, Puerto Montt.
</v>
      </c>
      <c r="M138" s="18" t="str">
        <f>VLOOKUP(A138,'BASE REGISTRO MAYO'!$A$1:$U$884,13,FALSE)</f>
        <v>X</v>
      </c>
      <c r="N138" s="18" t="str">
        <f>VLOOKUP(A138,'BASE REGISTRO MAYO'!$A$1:$U$884,14,FALSE)</f>
        <v xml:space="preserve"> Puerto Montt</v>
      </c>
      <c r="O138" s="18" t="str">
        <f>VLOOKUP(A138,'BASE REGISTRO MAYO'!$A$1:$U$884,15,FALSE)</f>
        <v>652260103-652251031.</v>
      </c>
      <c r="P138" s="18" t="str">
        <f>VLOOKUP(A138,'BASE REGISTRO MAYO'!$A$1:$U$884,16,FALSE)</f>
        <v>infosanpablo@gmail.com</v>
      </c>
      <c r="Q138" s="18">
        <f>VLOOKUP(A138,'BASE REGISTRO MAYO'!$A$1:$U$884,17,FALSE)</f>
        <v>0</v>
      </c>
      <c r="R138" s="18" t="str">
        <f>VLOOKUP(A138,'BASE REGISTRO MAYO'!$A$1:$U$884,18,FALSE)</f>
        <v>93910: Organizaciones Religiosas</v>
      </c>
      <c r="S138" s="18" t="str">
        <f>VLOOKUP(A138,'BASE REGISTRO MAYO'!$A$1:$U$884,19,FALSE)</f>
        <v>Se acompañan antecedentes financieros correspondientes al año 2019, aprobados por el Sub departamento de Supervisión Nacional.</v>
      </c>
      <c r="T138" s="148">
        <f>VLOOKUP(A138,'BASE REGISTRO MAYO'!$A$1:$U$884,20,FALSE)</f>
        <v>37970</v>
      </c>
      <c r="U138" s="125">
        <v>3848</v>
      </c>
      <c r="V138" s="126">
        <v>7429061</v>
      </c>
      <c r="W138" s="126">
        <v>35918919</v>
      </c>
      <c r="X138" s="149">
        <v>44347</v>
      </c>
      <c r="Y138" s="133" t="s">
        <v>7732</v>
      </c>
      <c r="Z138" s="133" t="s">
        <v>7733</v>
      </c>
      <c r="AA138" s="125" t="s">
        <v>7781</v>
      </c>
    </row>
    <row r="139" spans="1:27" s="90" customFormat="1" ht="15.75" customHeight="1" x14ac:dyDescent="0.2">
      <c r="A139" s="125">
        <v>1700</v>
      </c>
      <c r="B139" s="18" t="str">
        <f>VLOOKUP(A139,'BASE REGISTRO MAYO'!$A$1:$U$884,2,FALSE)</f>
        <v>Fundación de Beneficencia de los Sagrados Corazones  SSCC</v>
      </c>
      <c r="C139" s="18">
        <f>VLOOKUP(A139,'BASE REGISTRO MAYO'!$A$1:$U$884,3,FALSE)</f>
        <v>711524002</v>
      </c>
      <c r="D139" s="18" t="str">
        <f>VLOOKUP(A139,'BASE REGISTRO MAYO'!$A$1:$U$884,4,FALSE)</f>
        <v>Fundación de Derecho Privado.</v>
      </c>
      <c r="E139" s="18" t="str">
        <f>VLOOKUP(A139,'BASE REGISTRO MAYO'!$A$1:$U$884,5,FALSE)</f>
        <v xml:space="preserve">Decreto Supremo Nº 444, de 04 de mayo de 1983, del Ministerio de Justicia. </v>
      </c>
      <c r="F139" s="18" t="str">
        <f>VLOOKUP(A139,'BASE REGISTRO MAYO'!$A$1:$U$884,6,FALSE)</f>
        <v>Certificado de Vigencia Folio Nº 500343745057, emitido por el Servicio de Registro Civil e Identificación, con fecha 02 de septiembre de 2020.</v>
      </c>
      <c r="G139" s="18" t="str">
        <f>VLOOKUP(A139,'BASE REGISTRO MAYO'!$A$1:$U$884,7,FALSE)</f>
        <v xml:space="preserve">Protección y asistencia de personas de escasos recursos, cualquiera sea su edad, sexo o religión.
</v>
      </c>
      <c r="H139" s="18" t="str">
        <f>VLOOKUP(A139,'BASE REGISTRO MAYO'!$A$1:$U$884,8,FALSE)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139" s="18" t="str">
        <f>VLOOKUP(A139,'BASE REGISTRO MAYO'!$A$1:$U$884,9,FALSE)</f>
        <v>3 años en sus cargos.</v>
      </c>
      <c r="J139" s="18" t="str">
        <f>VLOOKUP(A139,'BASE REGISTRO MAYO'!$A$1:$U$884,10,FALSE)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139" s="18" t="str">
        <f>VLOOKUP(A139,'BASE REGISTRO MAYO'!$A$1:$U$884,11,FALSE)</f>
        <v xml:space="preserve">Presidenta: Irene del Carmen Arias Vielma, 
Directora Ejecutiva Interina:  Emilia Prosperina Baeza Ulloa  
</v>
      </c>
      <c r="L139" s="18" t="str">
        <f>VLOOKUP(A139,'BASE REGISTRO MAYO'!$A$1:$U$884,12,FALSE)</f>
        <v xml:space="preserve">Amanda Labarca N° 4631, Población Jaime Eyzaguirre. Comuna de Macul, Región Metropolitana.
</v>
      </c>
      <c r="M139" s="18" t="str">
        <f>VLOOKUP(A139,'BASE REGISTRO MAYO'!$A$1:$U$884,13,FALSE)</f>
        <v>XIII</v>
      </c>
      <c r="N139" s="18" t="str">
        <f>VLOOKUP(A139,'BASE REGISTRO MAYO'!$A$1:$U$884,14,FALSE)</f>
        <v>Macul</v>
      </c>
      <c r="O139" s="18" t="str">
        <f>VLOOKUP(A139,'BASE REGISTRO MAYO'!$A$1:$U$884,15,FALSE)</f>
        <v xml:space="preserve">Fono: 2715736, </v>
      </c>
      <c r="P139" s="18">
        <f>VLOOKUP(A139,'BASE REGISTRO MAYO'!$A$1:$U$884,16,FALSE)</f>
        <v>0</v>
      </c>
      <c r="Q139" s="18">
        <f>VLOOKUP(A139,'BASE REGISTRO MAYO'!$A$1:$U$884,17,FALSE)</f>
        <v>0</v>
      </c>
      <c r="R139" s="18">
        <f>VLOOKUP(A139,'BASE REGISTRO MAYO'!$A$1:$U$884,18,FALSE)</f>
        <v>93401</v>
      </c>
      <c r="S139" s="18" t="str">
        <f>VLOOKUP(A139,'BASE REGISTRO MAYO'!$A$1:$U$884,19,FALSE)</f>
        <v>Se acompaña certificado de antecedentes financieros correspondientes al año 2019, aprobados por parte de USUFI.</v>
      </c>
      <c r="T139" s="148">
        <f>VLOOKUP(A139,'BASE REGISTRO MAYO'!$A$1:$U$884,20,FALSE)</f>
        <v>37970</v>
      </c>
      <c r="U139" s="125">
        <v>3860</v>
      </c>
      <c r="V139" s="126">
        <v>18672644</v>
      </c>
      <c r="W139" s="126">
        <v>95573730</v>
      </c>
      <c r="X139" s="149">
        <v>44347</v>
      </c>
      <c r="Y139" s="133" t="s">
        <v>7732</v>
      </c>
      <c r="Z139" s="133" t="s">
        <v>7733</v>
      </c>
      <c r="AA139" s="125" t="s">
        <v>7780</v>
      </c>
    </row>
    <row r="140" spans="1:27" s="90" customFormat="1" ht="15.75" customHeight="1" x14ac:dyDescent="0.2">
      <c r="A140" s="125">
        <v>3950</v>
      </c>
      <c r="B140" s="18" t="str">
        <f>VLOOKUP(A140,'BASE REGISTRO MAYO'!$A$1:$U$884,2,FALSE)</f>
        <v>Fundación de Beneficencia Hogar de Cristo</v>
      </c>
      <c r="C140" s="18">
        <f>VLOOKUP(A140,'BASE REGISTRO MAYO'!$A$1:$U$884,3,FALSE)</f>
        <v>814968006</v>
      </c>
      <c r="D140" s="18" t="str">
        <f>VLOOKUP(A140,'BASE REGISTRO MAYO'!$A$1:$U$884,4,FALSE)</f>
        <v>Fundación de Derecho Privado.</v>
      </c>
      <c r="E140" s="18" t="str">
        <f>VLOOKUP(A140,'BASE REGISTRO MAYO'!$A$1:$U$884,5,FALSE)</f>
        <v xml:space="preserve">Decreto Supremo Nº1688, de 09 de abril de 1945, del Ministerio de Justicia. </v>
      </c>
      <c r="F140" s="18" t="str">
        <f>VLOOKUP(A140,'BASE REGISTRO MAYO'!$A$1:$U$884,6,FALSE)</f>
        <v>Certificado de Vigencia Folio Nº 500342397975, emitido por el Servicio de Registro Civil e Identificación con fecha 25 de agosto de 2020.</v>
      </c>
      <c r="G140" s="18" t="str">
        <f>VLOOKUP(A140,'BASE REGISTRO MAYO'!$A$1:$U$884,7,FALSE)</f>
        <v xml:space="preserve">La creación y mantenimiento de obras de beneficencia y educación popular gratuita, especialmente por medio de hogares para indigentes, centros abiertos, guarderías y salas cuna.
</v>
      </c>
      <c r="H140" s="18" t="str">
        <f>VLOOKUP(A140,'BASE REGISTRO MAYO'!$A$1:$U$884,8,FALSE)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0" s="18" t="str">
        <f>VLOOKUP(A140,'BASE REGISTRO MAYO'!$A$1:$U$884,9,FALSE)</f>
        <v>Durarán 2 años en sus funciones. Renovación del Directorio cada año, por parcialidades de cuatro directores a la vez.
Duración de Mesa Directiva: Cada año.</v>
      </c>
      <c r="J140" s="18" t="str">
        <f>VLOOKUP(A140,'BASE REGISTRO MAYO'!$A$1:$U$884,10,FALSE)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0" s="18" t="str">
        <f>VLOOKUP(A140,'BASE REGISTRO MAYO'!$A$1:$U$884,11,FALSE)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0" s="18" t="str">
        <f>VLOOKUP(A140,'BASE REGISTRO MAYO'!$A$1:$U$884,12,FALSE)</f>
        <v xml:space="preserve">Hogar de Cristo N° 3812, comuna de Estación Central, Región Metropolitana
</v>
      </c>
      <c r="M140" s="18" t="str">
        <f>VLOOKUP(A140,'BASE REGISTRO MAYO'!$A$1:$U$884,13,FALSE)</f>
        <v>XIII</v>
      </c>
      <c r="N140" s="18" t="str">
        <f>VLOOKUP(A140,'BASE REGISTRO MAYO'!$A$1:$U$884,14,FALSE)</f>
        <v>Estación Central</v>
      </c>
      <c r="O140" s="18">
        <f>VLOOKUP(A140,'BASE REGISTRO MAYO'!$A$1:$U$884,15,FALSE)</f>
        <v>225409300</v>
      </c>
      <c r="P140" s="18" t="str">
        <f>VLOOKUP(A140,'BASE REGISTRO MAYO'!$A$1:$U$884,16,FALSE)</f>
        <v xml:space="preserve"> hogardecristo@hogardecristo.cl  </v>
      </c>
      <c r="Q140" s="18">
        <f>VLOOKUP(A140,'BASE REGISTRO MAYO'!$A$1:$U$884,17,FALSE)</f>
        <v>0</v>
      </c>
      <c r="R140" s="18" t="str">
        <f>VLOOKUP(A140,'BASE REGISTRO MAYO'!$A$1:$U$884,18,FALSE)</f>
        <v>93401: Institución de Asistencia Social.</v>
      </c>
      <c r="S140" s="18" t="str">
        <f>VLOOKUP(A140,'BASE REGISTRO MAYO'!$A$1:$U$884,19,FALSE)</f>
        <v xml:space="preserve">Certificado de Antecedentes financieros, correspondientes al año 2019, aprobados por  USUFI </v>
      </c>
      <c r="T140" s="148">
        <f>VLOOKUP(A140,'BASE REGISTRO MAYO'!$A$1:$U$884,20,FALSE)</f>
        <v>37970</v>
      </c>
      <c r="U140" s="125">
        <v>3950</v>
      </c>
      <c r="V140" s="126">
        <v>14357405</v>
      </c>
      <c r="W140" s="126">
        <v>50064037</v>
      </c>
      <c r="X140" s="149">
        <v>44347</v>
      </c>
      <c r="Y140" s="133" t="s">
        <v>7732</v>
      </c>
      <c r="Z140" s="133" t="s">
        <v>7733</v>
      </c>
      <c r="AA140" s="125" t="s">
        <v>7819</v>
      </c>
    </row>
    <row r="141" spans="1:27" s="90" customFormat="1" ht="15.75" customHeight="1" x14ac:dyDescent="0.2">
      <c r="A141" s="125">
        <v>3950</v>
      </c>
      <c r="B141" s="18" t="str">
        <f>VLOOKUP(A141,'BASE REGISTRO MAYO'!$A$1:$U$884,2,FALSE)</f>
        <v>Fundación de Beneficencia Hogar de Cristo</v>
      </c>
      <c r="C141" s="18">
        <f>VLOOKUP(A141,'BASE REGISTRO MAYO'!$A$1:$U$884,3,FALSE)</f>
        <v>814968006</v>
      </c>
      <c r="D141" s="18" t="str">
        <f>VLOOKUP(A141,'BASE REGISTRO MAYO'!$A$1:$U$884,4,FALSE)</f>
        <v>Fundación de Derecho Privado.</v>
      </c>
      <c r="E141" s="18" t="str">
        <f>VLOOKUP(A141,'BASE REGISTRO MAYO'!$A$1:$U$884,5,FALSE)</f>
        <v xml:space="preserve">Decreto Supremo Nº1688, de 09 de abril de 1945, del Ministerio de Justicia. </v>
      </c>
      <c r="F141" s="18" t="str">
        <f>VLOOKUP(A141,'BASE REGISTRO MAYO'!$A$1:$U$884,6,FALSE)</f>
        <v>Certificado de Vigencia Folio Nº 500342397975, emitido por el Servicio de Registro Civil e Identificación con fecha 25 de agosto de 2020.</v>
      </c>
      <c r="G141" s="18" t="str">
        <f>VLOOKUP(A141,'BASE REGISTRO MAYO'!$A$1:$U$884,7,FALSE)</f>
        <v xml:space="preserve">La creación y mantenimiento de obras de beneficencia y educación popular gratuita, especialmente por medio de hogares para indigentes, centros abiertos, guarderías y salas cuna.
</v>
      </c>
      <c r="H141" s="18" t="str">
        <f>VLOOKUP(A141,'BASE REGISTRO MAYO'!$A$1:$U$884,8,FALSE)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1" s="18" t="str">
        <f>VLOOKUP(A141,'BASE REGISTRO MAYO'!$A$1:$U$884,9,FALSE)</f>
        <v>Durarán 2 años en sus funciones. Renovación del Directorio cada año, por parcialidades de cuatro directores a la vez.
Duración de Mesa Directiva: Cada año.</v>
      </c>
      <c r="J141" s="18" t="str">
        <f>VLOOKUP(A141,'BASE REGISTRO MAYO'!$A$1:$U$884,10,FALSE)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1" s="18" t="str">
        <f>VLOOKUP(A141,'BASE REGISTRO MAYO'!$A$1:$U$884,11,FALSE)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1" s="18" t="str">
        <f>VLOOKUP(A141,'BASE REGISTRO MAYO'!$A$1:$U$884,12,FALSE)</f>
        <v xml:space="preserve">Hogar de Cristo N° 3812, comuna de Estación Central, Región Metropolitana
</v>
      </c>
      <c r="M141" s="18" t="str">
        <f>VLOOKUP(A141,'BASE REGISTRO MAYO'!$A$1:$U$884,13,FALSE)</f>
        <v>XIII</v>
      </c>
      <c r="N141" s="18" t="str">
        <f>VLOOKUP(A141,'BASE REGISTRO MAYO'!$A$1:$U$884,14,FALSE)</f>
        <v>Estación Central</v>
      </c>
      <c r="O141" s="18">
        <f>VLOOKUP(A141,'BASE REGISTRO MAYO'!$A$1:$U$884,15,FALSE)</f>
        <v>225409300</v>
      </c>
      <c r="P141" s="18" t="str">
        <f>VLOOKUP(A141,'BASE REGISTRO MAYO'!$A$1:$U$884,16,FALSE)</f>
        <v xml:space="preserve"> hogardecristo@hogardecristo.cl  </v>
      </c>
      <c r="Q141" s="18">
        <f>VLOOKUP(A141,'BASE REGISTRO MAYO'!$A$1:$U$884,17,FALSE)</f>
        <v>0</v>
      </c>
      <c r="R141" s="18" t="str">
        <f>VLOOKUP(A141,'BASE REGISTRO MAYO'!$A$1:$U$884,18,FALSE)</f>
        <v>93401: Institución de Asistencia Social.</v>
      </c>
      <c r="S141" s="18" t="str">
        <f>VLOOKUP(A141,'BASE REGISTRO MAYO'!$A$1:$U$884,19,FALSE)</f>
        <v xml:space="preserve">Certificado de Antecedentes financieros, correspondientes al año 2019, aprobados por  USUFI </v>
      </c>
      <c r="T141" s="148">
        <f>VLOOKUP(A141,'BASE REGISTRO MAYO'!$A$1:$U$884,20,FALSE)</f>
        <v>37970</v>
      </c>
      <c r="U141" s="125">
        <v>3950</v>
      </c>
      <c r="V141" s="126">
        <v>29779859</v>
      </c>
      <c r="W141" s="126">
        <v>132254549</v>
      </c>
      <c r="X141" s="149">
        <v>44347</v>
      </c>
      <c r="Y141" s="133" t="s">
        <v>7732</v>
      </c>
      <c r="Z141" s="133" t="s">
        <v>7733</v>
      </c>
      <c r="AA141" s="125" t="s">
        <v>7770</v>
      </c>
    </row>
    <row r="142" spans="1:27" s="90" customFormat="1" ht="15.75" customHeight="1" x14ac:dyDescent="0.2">
      <c r="A142" s="125">
        <v>4100</v>
      </c>
      <c r="B142" s="18" t="str">
        <f>VLOOKUP(A142,'BASE REGISTRO MAYO'!$A$1:$U$884,2,FALSE)</f>
        <v>Fundación Hogar Infantil Club de Leones de Talca</v>
      </c>
      <c r="C142" s="18">
        <f>VLOOKUP(A142,'BASE REGISTRO MAYO'!$A$1:$U$884,3,FALSE)</f>
        <v>707182008</v>
      </c>
      <c r="D142" s="18" t="str">
        <f>VLOOKUP(A142,'BASE REGISTRO MAYO'!$A$1:$U$884,4,FALSE)</f>
        <v>Fundación de Derecho Privado</v>
      </c>
      <c r="E142" s="18" t="str">
        <f>VLOOKUP(A142,'BASE REGISTRO MAYO'!$A$1:$U$884,5,FALSE)</f>
        <v>Otorgada por Decreto Supremo N° 298, de fecha 18 de febrero de 1971, del Ministerio de Justicia.</v>
      </c>
      <c r="F142" s="18" t="str">
        <f>VLOOKUP(A142,'BASE REGISTRO MAYO'!$A$1:$U$884,6,FALSE)</f>
        <v>Certificado de Vigencia, folio Nº 500163618736, de 03 de octubre de 2017, emitido por el SRCeI.</v>
      </c>
      <c r="G142" s="18" t="str">
        <f>VLOOKUP(A142,'BASE REGISTRO MAYO'!$A$1:$U$884,7,FALSE)</f>
        <v>La asistencia y protección integral de la niñez en situación irregular de la provincia de Talca.</v>
      </c>
      <c r="H142" s="18" t="str">
        <f>VLOOKUP(A142,'BASE REGISTRO MAYO'!$A$1:$U$884,8,FALSE)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2" s="18" t="str">
        <f>VLOOKUP(A142,'BASE REGISTRO MAYO'!$A$1:$U$884,9,FALSE)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2" s="18" t="str">
        <f>VLOOKUP(A142,'BASE REGISTRO MAYO'!$A$1:$U$884,10,FALSE)</f>
        <v>Hasta el 25 de enero de 2021</v>
      </c>
      <c r="K142" s="18" t="str">
        <f>VLOOKUP(A142,'BASE REGISTRO MAYO'!$A$1:$U$884,11,FALSE)</f>
        <v xml:space="preserve">Américo Águila Uribe,
</v>
      </c>
      <c r="L142" s="18" t="str">
        <f>VLOOKUP(A142,'BASE REGISTRO MAYO'!$A$1:$U$884,12,FALSE)</f>
        <v xml:space="preserve">1 Norte N° 541,  comuna de Talca, Séptima Región.
</v>
      </c>
      <c r="M142" s="18" t="str">
        <f>VLOOKUP(A142,'BASE REGISTRO MAYO'!$A$1:$U$884,13,FALSE)</f>
        <v>VII</v>
      </c>
      <c r="N142" s="18" t="str">
        <f>VLOOKUP(A142,'BASE REGISTRO MAYO'!$A$1:$U$884,14,FALSE)</f>
        <v>Talca</v>
      </c>
      <c r="O142" s="18" t="str">
        <f>VLOOKUP(A142,'BASE REGISTRO MAYO'!$A$1:$U$884,15,FALSE)</f>
        <v>Fono: 685986</v>
      </c>
      <c r="P142" s="18" t="str">
        <f>VLOOKUP(A142,'BASE REGISTRO MAYO'!$A$1:$U$884,16,FALSE)</f>
        <v xml:space="preserve">funhogarinfantil@hotmail.com
</v>
      </c>
      <c r="Q142" s="18">
        <f>VLOOKUP(A142,'BASE REGISTRO MAYO'!$A$1:$U$884,17,FALSE)</f>
        <v>0</v>
      </c>
      <c r="R142" s="18">
        <f>VLOOKUP(A142,'BASE REGISTRO MAYO'!$A$1:$U$884,18,FALSE)</f>
        <v>91401</v>
      </c>
      <c r="S142" s="18" t="str">
        <f>VLOOKUP(A142,'BASE REGISTRO MAYO'!$A$1:$U$884,19,FALSE)</f>
        <v xml:space="preserve">Se acompañan antecedentes financieros correspondientes al año 2019, aprobados Subdepartamento de Supervisión Financiera Nacional
</v>
      </c>
      <c r="T142" s="148">
        <f>VLOOKUP(A142,'BASE REGISTRO MAYO'!$A$1:$U$884,20,FALSE)</f>
        <v>37970</v>
      </c>
      <c r="U142" s="125">
        <v>4100</v>
      </c>
      <c r="V142" s="126">
        <v>14243688</v>
      </c>
      <c r="W142" s="126">
        <v>37277791</v>
      </c>
      <c r="X142" s="149">
        <v>44347</v>
      </c>
      <c r="Y142" s="133" t="s">
        <v>7732</v>
      </c>
      <c r="Z142" s="133" t="s">
        <v>7733</v>
      </c>
      <c r="AA142" s="125" t="s">
        <v>7752</v>
      </c>
    </row>
    <row r="143" spans="1:27" s="90" customFormat="1" ht="15.75" customHeight="1" x14ac:dyDescent="0.2">
      <c r="A143" s="125">
        <v>4250</v>
      </c>
      <c r="B143" s="18" t="str">
        <f>VLOOKUP(A143,'BASE REGISTRO MAYO'!$A$1:$U$884,2,FALSE)</f>
        <v xml:space="preserve">Fundación Mi Casa </v>
      </c>
      <c r="C143" s="18" t="str">
        <f>VLOOKUP(A143,'BASE REGISTRO MAYO'!$A$1:$U$884,3,FALSE)</f>
        <v>70015680K</v>
      </c>
      <c r="D143" s="18" t="str">
        <f>VLOOKUP(A143,'BASE REGISTRO MAYO'!$A$1:$U$884,4,FALSE)</f>
        <v>Fundación de derecho privado</v>
      </c>
      <c r="E143" s="18" t="str">
        <f>VLOOKUP(A143,'BASE REGISTRO MAYO'!$A$1:$U$884,5,FALSE)</f>
        <v>Otorgado por Decreto Supremo Nº 1360, de fecha 22 de febrero de 1952, del Ministerio de Justicia.</v>
      </c>
      <c r="F143" s="18" t="str">
        <f>VLOOKUP(A143,'BASE REGISTRO MAYO'!$A$1:$U$884,6,FALSE)</f>
        <v>Certificado de Vigencia extendido por el SRCeI, folio Nº 500355844114, de fecha 17 de noviembre de 2020.</v>
      </c>
      <c r="G143" s="18" t="str">
        <f>VLOOKUP(A143,'BASE REGISTRO MAYO'!$A$1:$U$884,7,FALSE)</f>
        <v>Readaptar  y moralizar a niños y jóvenes vagos o desamparados.</v>
      </c>
      <c r="H143" s="18" t="str">
        <f>VLOOKUP(A143,'BASE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3" s="18" t="str">
        <f>VLOOKUP(A143,'BASE REGISTRO MAYO'!$A$1:$U$884,9,FALSE)</f>
        <v>5 años.</v>
      </c>
      <c r="J143" s="18" t="str">
        <f>VLOOKUP(A143,'BASE REGISTRO MAYO'!$A$1:$U$884,10,FALSE)</f>
        <v xml:space="preserve"> 5 años
24 de octubre de 2019 al 24 de octubre del 2024
</v>
      </c>
      <c r="K143" s="18" t="str">
        <f>VLOOKUP(A143,'BASE REGISTRO MAYO'!$A$1:$U$884,11,FALSE)</f>
        <v xml:space="preserve">Gerente General: Delia María Del Gatto Reyes       
Presidente: Fernando Enrique Correa Ríos, 
Representante Legal:  Luis Mario Riquelme Navarro            
Mandataria: Paulina Andrea Herrera Godoy            
</v>
      </c>
      <c r="L143" s="18" t="str">
        <f>VLOOKUP(A143,'BASE REGISTRO MAYO'!$A$1:$U$884,12,FALSE)</f>
        <v xml:space="preserve">Luis Barros Valdes Nº 775, comuna de Providencia, Santiago.
</v>
      </c>
      <c r="M143" s="18" t="str">
        <f>VLOOKUP(A143,'BASE REGISTRO MAYO'!$A$1:$U$884,13,FALSE)</f>
        <v>XIII</v>
      </c>
      <c r="N143" s="18" t="str">
        <f>VLOOKUP(A143,'BASE REGISTRO MAYO'!$A$1:$U$884,14,FALSE)</f>
        <v>Providencia</v>
      </c>
      <c r="O143" s="18" t="str">
        <f>VLOOKUP(A143,'BASE REGISTRO MAYO'!$A$1:$U$884,15,FALSE)</f>
        <v xml:space="preserve">02-7903800
</v>
      </c>
      <c r="P143" s="18" t="str">
        <f>VLOOKUP(A143,'BASE REGISTRO MAYO'!$A$1:$U$884,16,FALSE)</f>
        <v>•	info@fundacionmicasa.cl</v>
      </c>
      <c r="Q143" s="18">
        <f>VLOOKUP(A143,'BASE REGISTRO MAYO'!$A$1:$U$884,17,FALSE)</f>
        <v>0</v>
      </c>
      <c r="R143" s="18">
        <f>VLOOKUP(A143,'BASE REGISTRO MAYO'!$A$1:$U$884,18,FALSE)</f>
        <v>93401</v>
      </c>
      <c r="S143" s="18" t="str">
        <f>VLOOKUP(A143,'BASE REGISTRO MAYO'!$A$1:$U$884,19,FALSE)</f>
        <v>Se acompaña certificado financiero correspondiente al año 2019, aprobado por el Subdepartamento de Supervisión Financiera Nacional.</v>
      </c>
      <c r="T143" s="148">
        <f>VLOOKUP(A143,'BASE REGISTRO MAYO'!$A$1:$U$884,20,FALSE)</f>
        <v>37970</v>
      </c>
      <c r="U143" s="125">
        <v>4250</v>
      </c>
      <c r="V143" s="126">
        <v>10420339</v>
      </c>
      <c r="W143" s="126">
        <v>53538267</v>
      </c>
      <c r="X143" s="149">
        <v>44347</v>
      </c>
      <c r="Y143" s="133" t="s">
        <v>7732</v>
      </c>
      <c r="Z143" s="133" t="s">
        <v>7733</v>
      </c>
      <c r="AA143" s="125" t="s">
        <v>7760</v>
      </c>
    </row>
    <row r="144" spans="1:27" s="90" customFormat="1" ht="15.75" customHeight="1" x14ac:dyDescent="0.2">
      <c r="A144" s="125">
        <v>4250</v>
      </c>
      <c r="B144" s="18" t="str">
        <f>VLOOKUP(A144,'BASE REGISTRO MAYO'!$A$1:$U$884,2,FALSE)</f>
        <v xml:space="preserve">Fundación Mi Casa </v>
      </c>
      <c r="C144" s="18" t="str">
        <f>VLOOKUP(A144,'BASE REGISTRO MAYO'!$A$1:$U$884,3,FALSE)</f>
        <v>70015680K</v>
      </c>
      <c r="D144" s="18" t="str">
        <f>VLOOKUP(A144,'BASE REGISTRO MAYO'!$A$1:$U$884,4,FALSE)</f>
        <v>Fundación de derecho privado</v>
      </c>
      <c r="E144" s="18" t="str">
        <f>VLOOKUP(A144,'BASE REGISTRO MAYO'!$A$1:$U$884,5,FALSE)</f>
        <v>Otorgado por Decreto Supremo Nº 1360, de fecha 22 de febrero de 1952, del Ministerio de Justicia.</v>
      </c>
      <c r="F144" s="18" t="str">
        <f>VLOOKUP(A144,'BASE REGISTRO MAYO'!$A$1:$U$884,6,FALSE)</f>
        <v>Certificado de Vigencia extendido por el SRCeI, folio Nº 500355844114, de fecha 17 de noviembre de 2020.</v>
      </c>
      <c r="G144" s="18" t="str">
        <f>VLOOKUP(A144,'BASE REGISTRO MAYO'!$A$1:$U$884,7,FALSE)</f>
        <v>Readaptar  y moralizar a niños y jóvenes vagos o desamparados.</v>
      </c>
      <c r="H144" s="18" t="str">
        <f>VLOOKUP(A144,'BASE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4" s="18" t="str">
        <f>VLOOKUP(A144,'BASE REGISTRO MAYO'!$A$1:$U$884,9,FALSE)</f>
        <v>5 años.</v>
      </c>
      <c r="J144" s="18" t="str">
        <f>VLOOKUP(A144,'BASE REGISTRO MAYO'!$A$1:$U$884,10,FALSE)</f>
        <v xml:space="preserve"> 5 años
24 de octubre de 2019 al 24 de octubre del 2024
</v>
      </c>
      <c r="K144" s="18" t="str">
        <f>VLOOKUP(A144,'BASE REGISTRO MAYO'!$A$1:$U$884,11,FALSE)</f>
        <v xml:space="preserve">Gerente General: Delia María Del Gatto Reyes       
Presidente: Fernando Enrique Correa Ríos, 
Representante Legal:  Luis Mario Riquelme Navarro            
Mandataria: Paulina Andrea Herrera Godoy            
</v>
      </c>
      <c r="L144" s="18" t="str">
        <f>VLOOKUP(A144,'BASE REGISTRO MAYO'!$A$1:$U$884,12,FALSE)</f>
        <v xml:space="preserve">Luis Barros Valdes Nº 775, comuna de Providencia, Santiago.
</v>
      </c>
      <c r="M144" s="18" t="str">
        <f>VLOOKUP(A144,'BASE REGISTRO MAYO'!$A$1:$U$884,13,FALSE)</f>
        <v>XIII</v>
      </c>
      <c r="N144" s="18" t="str">
        <f>VLOOKUP(A144,'BASE REGISTRO MAYO'!$A$1:$U$884,14,FALSE)</f>
        <v>Providencia</v>
      </c>
      <c r="O144" s="18" t="str">
        <f>VLOOKUP(A144,'BASE REGISTRO MAYO'!$A$1:$U$884,15,FALSE)</f>
        <v xml:space="preserve">02-7903800
</v>
      </c>
      <c r="P144" s="18" t="str">
        <f>VLOOKUP(A144,'BASE REGISTRO MAYO'!$A$1:$U$884,16,FALSE)</f>
        <v>•	info@fundacionmicasa.cl</v>
      </c>
      <c r="Q144" s="18">
        <f>VLOOKUP(A144,'BASE REGISTRO MAYO'!$A$1:$U$884,17,FALSE)</f>
        <v>0</v>
      </c>
      <c r="R144" s="18">
        <f>VLOOKUP(A144,'BASE REGISTRO MAYO'!$A$1:$U$884,18,FALSE)</f>
        <v>93401</v>
      </c>
      <c r="S144" s="18" t="str">
        <f>VLOOKUP(A144,'BASE REGISTRO MAYO'!$A$1:$U$884,19,FALSE)</f>
        <v>Se acompaña certificado financiero correspondiente al año 2019, aprobado por el Subdepartamento de Supervisión Financiera Nacional.</v>
      </c>
      <c r="T144" s="148">
        <f>VLOOKUP(A144,'BASE REGISTRO MAYO'!$A$1:$U$884,20,FALSE)</f>
        <v>37970</v>
      </c>
      <c r="U144" s="125">
        <v>4250</v>
      </c>
      <c r="V144" s="126">
        <v>57418330</v>
      </c>
      <c r="W144" s="126">
        <v>191898425</v>
      </c>
      <c r="X144" s="149">
        <v>44347</v>
      </c>
      <c r="Y144" s="133" t="s">
        <v>7732</v>
      </c>
      <c r="Z144" s="133" t="s">
        <v>7733</v>
      </c>
      <c r="AA144" s="125" t="s">
        <v>7735</v>
      </c>
    </row>
    <row r="145" spans="1:27" s="90" customFormat="1" ht="15.75" customHeight="1" x14ac:dyDescent="0.2">
      <c r="A145" s="125">
        <v>4250</v>
      </c>
      <c r="B145" s="18" t="str">
        <f>VLOOKUP(A145,'BASE REGISTRO MAYO'!$A$1:$U$884,2,FALSE)</f>
        <v xml:space="preserve">Fundación Mi Casa </v>
      </c>
      <c r="C145" s="18" t="str">
        <f>VLOOKUP(A145,'BASE REGISTRO MAYO'!$A$1:$U$884,3,FALSE)</f>
        <v>70015680K</v>
      </c>
      <c r="D145" s="18" t="str">
        <f>VLOOKUP(A145,'BASE REGISTRO MAYO'!$A$1:$U$884,4,FALSE)</f>
        <v>Fundación de derecho privado</v>
      </c>
      <c r="E145" s="18" t="str">
        <f>VLOOKUP(A145,'BASE REGISTRO MAYO'!$A$1:$U$884,5,FALSE)</f>
        <v>Otorgado por Decreto Supremo Nº 1360, de fecha 22 de febrero de 1952, del Ministerio de Justicia.</v>
      </c>
      <c r="F145" s="18" t="str">
        <f>VLOOKUP(A145,'BASE REGISTRO MAYO'!$A$1:$U$884,6,FALSE)</f>
        <v>Certificado de Vigencia extendido por el SRCeI, folio Nº 500355844114, de fecha 17 de noviembre de 2020.</v>
      </c>
      <c r="G145" s="18" t="str">
        <f>VLOOKUP(A145,'BASE REGISTRO MAYO'!$A$1:$U$884,7,FALSE)</f>
        <v>Readaptar  y moralizar a niños y jóvenes vagos o desamparados.</v>
      </c>
      <c r="H145" s="18" t="str">
        <f>VLOOKUP(A145,'BASE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5" s="18" t="str">
        <f>VLOOKUP(A145,'BASE REGISTRO MAYO'!$A$1:$U$884,9,FALSE)</f>
        <v>5 años.</v>
      </c>
      <c r="J145" s="18" t="str">
        <f>VLOOKUP(A145,'BASE REGISTRO MAYO'!$A$1:$U$884,10,FALSE)</f>
        <v xml:space="preserve"> 5 años
24 de octubre de 2019 al 24 de octubre del 2024
</v>
      </c>
      <c r="K145" s="18" t="str">
        <f>VLOOKUP(A145,'BASE REGISTRO MAYO'!$A$1:$U$884,11,FALSE)</f>
        <v xml:space="preserve">Gerente General: Delia María Del Gatto Reyes       
Presidente: Fernando Enrique Correa Ríos, 
Representante Legal:  Luis Mario Riquelme Navarro            
Mandataria: Paulina Andrea Herrera Godoy            
</v>
      </c>
      <c r="L145" s="18" t="str">
        <f>VLOOKUP(A145,'BASE REGISTRO MAYO'!$A$1:$U$884,12,FALSE)</f>
        <v xml:space="preserve">Luis Barros Valdes Nº 775, comuna de Providencia, Santiago.
</v>
      </c>
      <c r="M145" s="18" t="str">
        <f>VLOOKUP(A145,'BASE REGISTRO MAYO'!$A$1:$U$884,13,FALSE)</f>
        <v>XIII</v>
      </c>
      <c r="N145" s="18" t="str">
        <f>VLOOKUP(A145,'BASE REGISTRO MAYO'!$A$1:$U$884,14,FALSE)</f>
        <v>Providencia</v>
      </c>
      <c r="O145" s="18" t="str">
        <f>VLOOKUP(A145,'BASE REGISTRO MAYO'!$A$1:$U$884,15,FALSE)</f>
        <v xml:space="preserve">02-7903800
</v>
      </c>
      <c r="P145" s="18" t="str">
        <f>VLOOKUP(A145,'BASE REGISTRO MAYO'!$A$1:$U$884,16,FALSE)</f>
        <v>•	info@fundacionmicasa.cl</v>
      </c>
      <c r="Q145" s="18">
        <f>VLOOKUP(A145,'BASE REGISTRO MAYO'!$A$1:$U$884,17,FALSE)</f>
        <v>0</v>
      </c>
      <c r="R145" s="18">
        <f>VLOOKUP(A145,'BASE REGISTRO MAYO'!$A$1:$U$884,18,FALSE)</f>
        <v>93401</v>
      </c>
      <c r="S145" s="18" t="str">
        <f>VLOOKUP(A145,'BASE REGISTRO MAYO'!$A$1:$U$884,19,FALSE)</f>
        <v>Se acompaña certificado financiero correspondiente al año 2019, aprobado por el Subdepartamento de Supervisión Financiera Nacional.</v>
      </c>
      <c r="T145" s="148">
        <f>VLOOKUP(A145,'BASE REGISTRO MAYO'!$A$1:$U$884,20,FALSE)</f>
        <v>37970</v>
      </c>
      <c r="U145" s="125">
        <v>4250</v>
      </c>
      <c r="V145" s="126">
        <v>52361053</v>
      </c>
      <c r="W145" s="126">
        <v>122256701</v>
      </c>
      <c r="X145" s="149">
        <v>44347</v>
      </c>
      <c r="Y145" s="133" t="s">
        <v>7732</v>
      </c>
      <c r="Z145" s="133" t="s">
        <v>7733</v>
      </c>
      <c r="AA145" s="125" t="s">
        <v>7753</v>
      </c>
    </row>
    <row r="146" spans="1:27" s="90" customFormat="1" ht="15.75" customHeight="1" x14ac:dyDescent="0.2">
      <c r="A146" s="125">
        <v>4250</v>
      </c>
      <c r="B146" s="18" t="str">
        <f>VLOOKUP(A146,'BASE REGISTRO MAYO'!$A$1:$U$884,2,FALSE)</f>
        <v xml:space="preserve">Fundación Mi Casa </v>
      </c>
      <c r="C146" s="18" t="str">
        <f>VLOOKUP(A146,'BASE REGISTRO MAYO'!$A$1:$U$884,3,FALSE)</f>
        <v>70015680K</v>
      </c>
      <c r="D146" s="18" t="str">
        <f>VLOOKUP(A146,'BASE REGISTRO MAYO'!$A$1:$U$884,4,FALSE)</f>
        <v>Fundación de derecho privado</v>
      </c>
      <c r="E146" s="18" t="str">
        <f>VLOOKUP(A146,'BASE REGISTRO MAYO'!$A$1:$U$884,5,FALSE)</f>
        <v>Otorgado por Decreto Supremo Nº 1360, de fecha 22 de febrero de 1952, del Ministerio de Justicia.</v>
      </c>
      <c r="F146" s="18" t="str">
        <f>VLOOKUP(A146,'BASE REGISTRO MAYO'!$A$1:$U$884,6,FALSE)</f>
        <v>Certificado de Vigencia extendido por el SRCeI, folio Nº 500355844114, de fecha 17 de noviembre de 2020.</v>
      </c>
      <c r="G146" s="18" t="str">
        <f>VLOOKUP(A146,'BASE REGISTRO MAYO'!$A$1:$U$884,7,FALSE)</f>
        <v>Readaptar  y moralizar a niños y jóvenes vagos o desamparados.</v>
      </c>
      <c r="H146" s="18" t="str">
        <f>VLOOKUP(A146,'BASE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6" s="18" t="str">
        <f>VLOOKUP(A146,'BASE REGISTRO MAYO'!$A$1:$U$884,9,FALSE)</f>
        <v>5 años.</v>
      </c>
      <c r="J146" s="18" t="str">
        <f>VLOOKUP(A146,'BASE REGISTRO MAYO'!$A$1:$U$884,10,FALSE)</f>
        <v xml:space="preserve"> 5 años
24 de octubre de 2019 al 24 de octubre del 2024
</v>
      </c>
      <c r="K146" s="18" t="str">
        <f>VLOOKUP(A146,'BASE REGISTRO MAYO'!$A$1:$U$884,11,FALSE)</f>
        <v xml:space="preserve">Gerente General: Delia María Del Gatto Reyes       
Presidente: Fernando Enrique Correa Ríos, 
Representante Legal:  Luis Mario Riquelme Navarro            
Mandataria: Paulina Andrea Herrera Godoy            
</v>
      </c>
      <c r="L146" s="18" t="str">
        <f>VLOOKUP(A146,'BASE REGISTRO MAYO'!$A$1:$U$884,12,FALSE)</f>
        <v xml:space="preserve">Luis Barros Valdes Nº 775, comuna de Providencia, Santiago.
</v>
      </c>
      <c r="M146" s="18" t="str">
        <f>VLOOKUP(A146,'BASE REGISTRO MAYO'!$A$1:$U$884,13,FALSE)</f>
        <v>XIII</v>
      </c>
      <c r="N146" s="18" t="str">
        <f>VLOOKUP(A146,'BASE REGISTRO MAYO'!$A$1:$U$884,14,FALSE)</f>
        <v>Providencia</v>
      </c>
      <c r="O146" s="18" t="str">
        <f>VLOOKUP(A146,'BASE REGISTRO MAYO'!$A$1:$U$884,15,FALSE)</f>
        <v xml:space="preserve">02-7903800
</v>
      </c>
      <c r="P146" s="18" t="str">
        <f>VLOOKUP(A146,'BASE REGISTRO MAYO'!$A$1:$U$884,16,FALSE)</f>
        <v>•	info@fundacionmicasa.cl</v>
      </c>
      <c r="Q146" s="18">
        <f>VLOOKUP(A146,'BASE REGISTRO MAYO'!$A$1:$U$884,17,FALSE)</f>
        <v>0</v>
      </c>
      <c r="R146" s="18">
        <f>VLOOKUP(A146,'BASE REGISTRO MAYO'!$A$1:$U$884,18,FALSE)</f>
        <v>93401</v>
      </c>
      <c r="S146" s="18" t="str">
        <f>VLOOKUP(A146,'BASE REGISTRO MAYO'!$A$1:$U$884,19,FALSE)</f>
        <v>Se acompaña certificado financiero correspondiente al año 2019, aprobado por el Subdepartamento de Supervisión Financiera Nacional.</v>
      </c>
      <c r="T146" s="148">
        <f>VLOOKUP(A146,'BASE REGISTRO MAYO'!$A$1:$U$884,20,FALSE)</f>
        <v>37970</v>
      </c>
      <c r="U146" s="125">
        <v>4250</v>
      </c>
      <c r="V146" s="126">
        <v>18277848</v>
      </c>
      <c r="W146" s="126">
        <v>82410648</v>
      </c>
      <c r="X146" s="149">
        <v>44347</v>
      </c>
      <c r="Y146" s="133" t="s">
        <v>7732</v>
      </c>
      <c r="Z146" s="133" t="s">
        <v>7733</v>
      </c>
      <c r="AA146" s="125" t="s">
        <v>7748</v>
      </c>
    </row>
    <row r="147" spans="1:27" s="90" customFormat="1" ht="15.75" customHeight="1" x14ac:dyDescent="0.2">
      <c r="A147" s="125">
        <v>4250</v>
      </c>
      <c r="B147" s="18" t="str">
        <f>VLOOKUP(A147,'BASE REGISTRO MAYO'!$A$1:$U$884,2,FALSE)</f>
        <v xml:space="preserve">Fundación Mi Casa </v>
      </c>
      <c r="C147" s="18" t="str">
        <f>VLOOKUP(A147,'BASE REGISTRO MAYO'!$A$1:$U$884,3,FALSE)</f>
        <v>70015680K</v>
      </c>
      <c r="D147" s="18" t="str">
        <f>VLOOKUP(A147,'BASE REGISTRO MAYO'!$A$1:$U$884,4,FALSE)</f>
        <v>Fundación de derecho privado</v>
      </c>
      <c r="E147" s="18" t="str">
        <f>VLOOKUP(A147,'BASE REGISTRO MAYO'!$A$1:$U$884,5,FALSE)</f>
        <v>Otorgado por Decreto Supremo Nº 1360, de fecha 22 de febrero de 1952, del Ministerio de Justicia.</v>
      </c>
      <c r="F147" s="18" t="str">
        <f>VLOOKUP(A147,'BASE REGISTRO MAYO'!$A$1:$U$884,6,FALSE)</f>
        <v>Certificado de Vigencia extendido por el SRCeI, folio Nº 500355844114, de fecha 17 de noviembre de 2020.</v>
      </c>
      <c r="G147" s="18" t="str">
        <f>VLOOKUP(A147,'BASE REGISTRO MAYO'!$A$1:$U$884,7,FALSE)</f>
        <v>Readaptar  y moralizar a niños y jóvenes vagos o desamparados.</v>
      </c>
      <c r="H147" s="18" t="str">
        <f>VLOOKUP(A147,'BASE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7" s="18" t="str">
        <f>VLOOKUP(A147,'BASE REGISTRO MAYO'!$A$1:$U$884,9,FALSE)</f>
        <v>5 años.</v>
      </c>
      <c r="J147" s="18" t="str">
        <f>VLOOKUP(A147,'BASE REGISTRO MAYO'!$A$1:$U$884,10,FALSE)</f>
        <v xml:space="preserve"> 5 años
24 de octubre de 2019 al 24 de octubre del 2024
</v>
      </c>
      <c r="K147" s="18" t="str">
        <f>VLOOKUP(A147,'BASE REGISTRO MAYO'!$A$1:$U$884,11,FALSE)</f>
        <v xml:space="preserve">Gerente General: Delia María Del Gatto Reyes       
Presidente: Fernando Enrique Correa Ríos, 
Representante Legal:  Luis Mario Riquelme Navarro            
Mandataria: Paulina Andrea Herrera Godoy            
</v>
      </c>
      <c r="L147" s="18" t="str">
        <f>VLOOKUP(A147,'BASE REGISTRO MAYO'!$A$1:$U$884,12,FALSE)</f>
        <v xml:space="preserve">Luis Barros Valdes Nº 775, comuna de Providencia, Santiago.
</v>
      </c>
      <c r="M147" s="18" t="str">
        <f>VLOOKUP(A147,'BASE REGISTRO MAYO'!$A$1:$U$884,13,FALSE)</f>
        <v>XIII</v>
      </c>
      <c r="N147" s="18" t="str">
        <f>VLOOKUP(A147,'BASE REGISTRO MAYO'!$A$1:$U$884,14,FALSE)</f>
        <v>Providencia</v>
      </c>
      <c r="O147" s="18" t="str">
        <f>VLOOKUP(A147,'BASE REGISTRO MAYO'!$A$1:$U$884,15,FALSE)</f>
        <v xml:space="preserve">02-7903800
</v>
      </c>
      <c r="P147" s="18" t="str">
        <f>VLOOKUP(A147,'BASE REGISTRO MAYO'!$A$1:$U$884,16,FALSE)</f>
        <v>•	info@fundacionmicasa.cl</v>
      </c>
      <c r="Q147" s="18">
        <f>VLOOKUP(A147,'BASE REGISTRO MAYO'!$A$1:$U$884,17,FALSE)</f>
        <v>0</v>
      </c>
      <c r="R147" s="18">
        <f>VLOOKUP(A147,'BASE REGISTRO MAYO'!$A$1:$U$884,18,FALSE)</f>
        <v>93401</v>
      </c>
      <c r="S147" s="18" t="str">
        <f>VLOOKUP(A147,'BASE REGISTRO MAYO'!$A$1:$U$884,19,FALSE)</f>
        <v>Se acompaña certificado financiero correspondiente al año 2019, aprobado por el Subdepartamento de Supervisión Financiera Nacional.</v>
      </c>
      <c r="T147" s="148">
        <f>VLOOKUP(A147,'BASE REGISTRO MAYO'!$A$1:$U$884,20,FALSE)</f>
        <v>37970</v>
      </c>
      <c r="U147" s="125">
        <v>4250</v>
      </c>
      <c r="V147" s="126">
        <v>58612565</v>
      </c>
      <c r="W147" s="126">
        <v>339410544</v>
      </c>
      <c r="X147" s="149">
        <v>44347</v>
      </c>
      <c r="Y147" s="133" t="s">
        <v>7732</v>
      </c>
      <c r="Z147" s="133" t="s">
        <v>7733</v>
      </c>
      <c r="AA147" s="125" t="s">
        <v>7736</v>
      </c>
    </row>
    <row r="148" spans="1:27" s="90" customFormat="1" ht="15.75" customHeight="1" x14ac:dyDescent="0.2">
      <c r="A148" s="125">
        <v>4250</v>
      </c>
      <c r="B148" s="18" t="str">
        <f>VLOOKUP(A148,'BASE REGISTRO MAYO'!$A$1:$U$884,2,FALSE)</f>
        <v xml:space="preserve">Fundación Mi Casa </v>
      </c>
      <c r="C148" s="18" t="str">
        <f>VLOOKUP(A148,'BASE REGISTRO MAYO'!$A$1:$U$884,3,FALSE)</f>
        <v>70015680K</v>
      </c>
      <c r="D148" s="18" t="str">
        <f>VLOOKUP(A148,'BASE REGISTRO MAYO'!$A$1:$U$884,4,FALSE)</f>
        <v>Fundación de derecho privado</v>
      </c>
      <c r="E148" s="18" t="str">
        <f>VLOOKUP(A148,'BASE REGISTRO MAYO'!$A$1:$U$884,5,FALSE)</f>
        <v>Otorgado por Decreto Supremo Nº 1360, de fecha 22 de febrero de 1952, del Ministerio de Justicia.</v>
      </c>
      <c r="F148" s="18" t="str">
        <f>VLOOKUP(A148,'BASE REGISTRO MAYO'!$A$1:$U$884,6,FALSE)</f>
        <v>Certificado de Vigencia extendido por el SRCeI, folio Nº 500355844114, de fecha 17 de noviembre de 2020.</v>
      </c>
      <c r="G148" s="18" t="str">
        <f>VLOOKUP(A148,'BASE REGISTRO MAYO'!$A$1:$U$884,7,FALSE)</f>
        <v>Readaptar  y moralizar a niños y jóvenes vagos o desamparados.</v>
      </c>
      <c r="H148" s="18" t="str">
        <f>VLOOKUP(A148,'BASE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8" s="18" t="str">
        <f>VLOOKUP(A148,'BASE REGISTRO MAYO'!$A$1:$U$884,9,FALSE)</f>
        <v>5 años.</v>
      </c>
      <c r="J148" s="18" t="str">
        <f>VLOOKUP(A148,'BASE REGISTRO MAYO'!$A$1:$U$884,10,FALSE)</f>
        <v xml:space="preserve"> 5 años
24 de octubre de 2019 al 24 de octubre del 2024
</v>
      </c>
      <c r="K148" s="18" t="str">
        <f>VLOOKUP(A148,'BASE REGISTRO MAYO'!$A$1:$U$884,11,FALSE)</f>
        <v xml:space="preserve">Gerente General: Delia María Del Gatto Reyes       
Presidente: Fernando Enrique Correa Ríos, 
Representante Legal:  Luis Mario Riquelme Navarro            
Mandataria: Paulina Andrea Herrera Godoy            
</v>
      </c>
      <c r="L148" s="18" t="str">
        <f>VLOOKUP(A148,'BASE REGISTRO MAYO'!$A$1:$U$884,12,FALSE)</f>
        <v xml:space="preserve">Luis Barros Valdes Nº 775, comuna de Providencia, Santiago.
</v>
      </c>
      <c r="M148" s="18" t="str">
        <f>VLOOKUP(A148,'BASE REGISTRO MAYO'!$A$1:$U$884,13,FALSE)</f>
        <v>XIII</v>
      </c>
      <c r="N148" s="18" t="str">
        <f>VLOOKUP(A148,'BASE REGISTRO MAYO'!$A$1:$U$884,14,FALSE)</f>
        <v>Providencia</v>
      </c>
      <c r="O148" s="18" t="str">
        <f>VLOOKUP(A148,'BASE REGISTRO MAYO'!$A$1:$U$884,15,FALSE)</f>
        <v xml:space="preserve">02-7903800
</v>
      </c>
      <c r="P148" s="18" t="str">
        <f>VLOOKUP(A148,'BASE REGISTRO MAYO'!$A$1:$U$884,16,FALSE)</f>
        <v>•	info@fundacionmicasa.cl</v>
      </c>
      <c r="Q148" s="18">
        <f>VLOOKUP(A148,'BASE REGISTRO MAYO'!$A$1:$U$884,17,FALSE)</f>
        <v>0</v>
      </c>
      <c r="R148" s="18">
        <f>VLOOKUP(A148,'BASE REGISTRO MAYO'!$A$1:$U$884,18,FALSE)</f>
        <v>93401</v>
      </c>
      <c r="S148" s="18" t="str">
        <f>VLOOKUP(A148,'BASE REGISTRO MAYO'!$A$1:$U$884,19,FALSE)</f>
        <v>Se acompaña certificado financiero correspondiente al año 2019, aprobado por el Subdepartamento de Supervisión Financiera Nacional.</v>
      </c>
      <c r="T148" s="148">
        <f>VLOOKUP(A148,'BASE REGISTRO MAYO'!$A$1:$U$884,20,FALSE)</f>
        <v>37970</v>
      </c>
      <c r="U148" s="125">
        <v>4250</v>
      </c>
      <c r="V148" s="126">
        <v>22333111</v>
      </c>
      <c r="W148" s="126">
        <v>105698715</v>
      </c>
      <c r="X148" s="149">
        <v>44347</v>
      </c>
      <c r="Y148" s="133" t="s">
        <v>7732</v>
      </c>
      <c r="Z148" s="133" t="s">
        <v>7733</v>
      </c>
      <c r="AA148" s="125" t="s">
        <v>7824</v>
      </c>
    </row>
    <row r="149" spans="1:27" s="90" customFormat="1" ht="15.75" customHeight="1" x14ac:dyDescent="0.2">
      <c r="A149" s="125">
        <v>4250</v>
      </c>
      <c r="B149" s="18" t="str">
        <f>VLOOKUP(A149,'BASE REGISTRO MAYO'!$A$1:$U$884,2,FALSE)</f>
        <v xml:space="preserve">Fundación Mi Casa </v>
      </c>
      <c r="C149" s="18" t="str">
        <f>VLOOKUP(A149,'BASE REGISTRO MAYO'!$A$1:$U$884,3,FALSE)</f>
        <v>70015680K</v>
      </c>
      <c r="D149" s="18" t="str">
        <f>VLOOKUP(A149,'BASE REGISTRO MAYO'!$A$1:$U$884,4,FALSE)</f>
        <v>Fundación de derecho privado</v>
      </c>
      <c r="E149" s="18" t="str">
        <f>VLOOKUP(A149,'BASE REGISTRO MAYO'!$A$1:$U$884,5,FALSE)</f>
        <v>Otorgado por Decreto Supremo Nº 1360, de fecha 22 de febrero de 1952, del Ministerio de Justicia.</v>
      </c>
      <c r="F149" s="18" t="str">
        <f>VLOOKUP(A149,'BASE REGISTRO MAYO'!$A$1:$U$884,6,FALSE)</f>
        <v>Certificado de Vigencia extendido por el SRCeI, folio Nº 500355844114, de fecha 17 de noviembre de 2020.</v>
      </c>
      <c r="G149" s="18" t="str">
        <f>VLOOKUP(A149,'BASE REGISTRO MAYO'!$A$1:$U$884,7,FALSE)</f>
        <v>Readaptar  y moralizar a niños y jóvenes vagos o desamparados.</v>
      </c>
      <c r="H149" s="18" t="str">
        <f>VLOOKUP(A149,'BASE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9" s="18" t="str">
        <f>VLOOKUP(A149,'BASE REGISTRO MAYO'!$A$1:$U$884,9,FALSE)</f>
        <v>5 años.</v>
      </c>
      <c r="J149" s="18" t="str">
        <f>VLOOKUP(A149,'BASE REGISTRO MAYO'!$A$1:$U$884,10,FALSE)</f>
        <v xml:space="preserve"> 5 años
24 de octubre de 2019 al 24 de octubre del 2024
</v>
      </c>
      <c r="K149" s="18" t="str">
        <f>VLOOKUP(A149,'BASE REGISTRO MAYO'!$A$1:$U$884,11,FALSE)</f>
        <v xml:space="preserve">Gerente General: Delia María Del Gatto Reyes       
Presidente: Fernando Enrique Correa Ríos, 
Representante Legal:  Luis Mario Riquelme Navarro            
Mandataria: Paulina Andrea Herrera Godoy            
</v>
      </c>
      <c r="L149" s="18" t="str">
        <f>VLOOKUP(A149,'BASE REGISTRO MAYO'!$A$1:$U$884,12,FALSE)</f>
        <v xml:space="preserve">Luis Barros Valdes Nº 775, comuna de Providencia, Santiago.
</v>
      </c>
      <c r="M149" s="18" t="str">
        <f>VLOOKUP(A149,'BASE REGISTRO MAYO'!$A$1:$U$884,13,FALSE)</f>
        <v>XIII</v>
      </c>
      <c r="N149" s="18" t="str">
        <f>VLOOKUP(A149,'BASE REGISTRO MAYO'!$A$1:$U$884,14,FALSE)</f>
        <v>Providencia</v>
      </c>
      <c r="O149" s="18" t="str">
        <f>VLOOKUP(A149,'BASE REGISTRO MAYO'!$A$1:$U$884,15,FALSE)</f>
        <v xml:space="preserve">02-7903800
</v>
      </c>
      <c r="P149" s="18" t="str">
        <f>VLOOKUP(A149,'BASE REGISTRO MAYO'!$A$1:$U$884,16,FALSE)</f>
        <v>•	info@fundacionmicasa.cl</v>
      </c>
      <c r="Q149" s="18">
        <f>VLOOKUP(A149,'BASE REGISTRO MAYO'!$A$1:$U$884,17,FALSE)</f>
        <v>0</v>
      </c>
      <c r="R149" s="18">
        <f>VLOOKUP(A149,'BASE REGISTRO MAYO'!$A$1:$U$884,18,FALSE)</f>
        <v>93401</v>
      </c>
      <c r="S149" s="18" t="str">
        <f>VLOOKUP(A149,'BASE REGISTRO MAYO'!$A$1:$U$884,19,FALSE)</f>
        <v>Se acompaña certificado financiero correspondiente al año 2019, aprobado por el Subdepartamento de Supervisión Financiera Nacional.</v>
      </c>
      <c r="T149" s="148">
        <f>VLOOKUP(A149,'BASE REGISTRO MAYO'!$A$1:$U$884,20,FALSE)</f>
        <v>37970</v>
      </c>
      <c r="U149" s="125">
        <v>4250</v>
      </c>
      <c r="V149" s="126">
        <v>232740</v>
      </c>
      <c r="W149" s="126">
        <v>19162260</v>
      </c>
      <c r="X149" s="149">
        <v>44347</v>
      </c>
      <c r="Y149" s="133" t="s">
        <v>7732</v>
      </c>
      <c r="Z149" s="133" t="s">
        <v>7733</v>
      </c>
      <c r="AA149" s="125" t="s">
        <v>7825</v>
      </c>
    </row>
    <row r="150" spans="1:27" s="90" customFormat="1" ht="15.75" customHeight="1" x14ac:dyDescent="0.2">
      <c r="A150" s="125">
        <v>4250</v>
      </c>
      <c r="B150" s="18" t="str">
        <f>VLOOKUP(A150,'BASE REGISTRO MAYO'!$A$1:$U$884,2,FALSE)</f>
        <v xml:space="preserve">Fundación Mi Casa </v>
      </c>
      <c r="C150" s="18" t="str">
        <f>VLOOKUP(A150,'BASE REGISTRO MAYO'!$A$1:$U$884,3,FALSE)</f>
        <v>70015680K</v>
      </c>
      <c r="D150" s="18" t="str">
        <f>VLOOKUP(A150,'BASE REGISTRO MAYO'!$A$1:$U$884,4,FALSE)</f>
        <v>Fundación de derecho privado</v>
      </c>
      <c r="E150" s="18" t="str">
        <f>VLOOKUP(A150,'BASE REGISTRO MAYO'!$A$1:$U$884,5,FALSE)</f>
        <v>Otorgado por Decreto Supremo Nº 1360, de fecha 22 de febrero de 1952, del Ministerio de Justicia.</v>
      </c>
      <c r="F150" s="18" t="str">
        <f>VLOOKUP(A150,'BASE REGISTRO MAYO'!$A$1:$U$884,6,FALSE)</f>
        <v>Certificado de Vigencia extendido por el SRCeI, folio Nº 500355844114, de fecha 17 de noviembre de 2020.</v>
      </c>
      <c r="G150" s="18" t="str">
        <f>VLOOKUP(A150,'BASE REGISTRO MAYO'!$A$1:$U$884,7,FALSE)</f>
        <v>Readaptar  y moralizar a niños y jóvenes vagos o desamparados.</v>
      </c>
      <c r="H150" s="18" t="str">
        <f>VLOOKUP(A150,'BASE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0" s="18" t="str">
        <f>VLOOKUP(A150,'BASE REGISTRO MAYO'!$A$1:$U$884,9,FALSE)</f>
        <v>5 años.</v>
      </c>
      <c r="J150" s="18" t="str">
        <f>VLOOKUP(A150,'BASE REGISTRO MAYO'!$A$1:$U$884,10,FALSE)</f>
        <v xml:space="preserve"> 5 años
24 de octubre de 2019 al 24 de octubre del 2024
</v>
      </c>
      <c r="K150" s="18" t="str">
        <f>VLOOKUP(A150,'BASE REGISTRO MAYO'!$A$1:$U$884,11,FALSE)</f>
        <v xml:space="preserve">Gerente General: Delia María Del Gatto Reyes       
Presidente: Fernando Enrique Correa Ríos, 
Representante Legal:  Luis Mario Riquelme Navarro            
Mandataria: Paulina Andrea Herrera Godoy            
</v>
      </c>
      <c r="L150" s="18" t="str">
        <f>VLOOKUP(A150,'BASE REGISTRO MAYO'!$A$1:$U$884,12,FALSE)</f>
        <v xml:space="preserve">Luis Barros Valdes Nº 775, comuna de Providencia, Santiago.
</v>
      </c>
      <c r="M150" s="18" t="str">
        <f>VLOOKUP(A150,'BASE REGISTRO MAYO'!$A$1:$U$884,13,FALSE)</f>
        <v>XIII</v>
      </c>
      <c r="N150" s="18" t="str">
        <f>VLOOKUP(A150,'BASE REGISTRO MAYO'!$A$1:$U$884,14,FALSE)</f>
        <v>Providencia</v>
      </c>
      <c r="O150" s="18" t="str">
        <f>VLOOKUP(A150,'BASE REGISTRO MAYO'!$A$1:$U$884,15,FALSE)</f>
        <v xml:space="preserve">02-7903800
</v>
      </c>
      <c r="P150" s="18" t="str">
        <f>VLOOKUP(A150,'BASE REGISTRO MAYO'!$A$1:$U$884,16,FALSE)</f>
        <v>•	info@fundacionmicasa.cl</v>
      </c>
      <c r="Q150" s="18">
        <f>VLOOKUP(A150,'BASE REGISTRO MAYO'!$A$1:$U$884,17,FALSE)</f>
        <v>0</v>
      </c>
      <c r="R150" s="18">
        <f>VLOOKUP(A150,'BASE REGISTRO MAYO'!$A$1:$U$884,18,FALSE)</f>
        <v>93401</v>
      </c>
      <c r="S150" s="18" t="str">
        <f>VLOOKUP(A150,'BASE REGISTRO MAYO'!$A$1:$U$884,19,FALSE)</f>
        <v>Se acompaña certificado financiero correspondiente al año 2019, aprobado por el Subdepartamento de Supervisión Financiera Nacional.</v>
      </c>
      <c r="T150" s="148">
        <f>VLOOKUP(A150,'BASE REGISTRO MAYO'!$A$1:$U$884,20,FALSE)</f>
        <v>37970</v>
      </c>
      <c r="U150" s="125">
        <v>4250</v>
      </c>
      <c r="V150" s="126">
        <v>7944192</v>
      </c>
      <c r="W150" s="126">
        <v>39720960</v>
      </c>
      <c r="X150" s="149">
        <v>44347</v>
      </c>
      <c r="Y150" s="133" t="s">
        <v>7732</v>
      </c>
      <c r="Z150" s="133" t="s">
        <v>7733</v>
      </c>
      <c r="AA150" s="125" t="s">
        <v>7761</v>
      </c>
    </row>
    <row r="151" spans="1:27" s="90" customFormat="1" ht="15.75" customHeight="1" x14ac:dyDescent="0.2">
      <c r="A151" s="125">
        <v>4250</v>
      </c>
      <c r="B151" s="18" t="str">
        <f>VLOOKUP(A151,'BASE REGISTRO MAYO'!$A$1:$U$884,2,FALSE)</f>
        <v xml:space="preserve">Fundación Mi Casa </v>
      </c>
      <c r="C151" s="18" t="str">
        <f>VLOOKUP(A151,'BASE REGISTRO MAYO'!$A$1:$U$884,3,FALSE)</f>
        <v>70015680K</v>
      </c>
      <c r="D151" s="18" t="str">
        <f>VLOOKUP(A151,'BASE REGISTRO MAYO'!$A$1:$U$884,4,FALSE)</f>
        <v>Fundación de derecho privado</v>
      </c>
      <c r="E151" s="18" t="str">
        <f>VLOOKUP(A151,'BASE REGISTRO MAYO'!$A$1:$U$884,5,FALSE)</f>
        <v>Otorgado por Decreto Supremo Nº 1360, de fecha 22 de febrero de 1952, del Ministerio de Justicia.</v>
      </c>
      <c r="F151" s="18" t="str">
        <f>VLOOKUP(A151,'BASE REGISTRO MAYO'!$A$1:$U$884,6,FALSE)</f>
        <v>Certificado de Vigencia extendido por el SRCeI, folio Nº 500355844114, de fecha 17 de noviembre de 2020.</v>
      </c>
      <c r="G151" s="18" t="str">
        <f>VLOOKUP(A151,'BASE REGISTRO MAYO'!$A$1:$U$884,7,FALSE)</f>
        <v>Readaptar  y moralizar a niños y jóvenes vagos o desamparados.</v>
      </c>
      <c r="H151" s="18" t="str">
        <f>VLOOKUP(A151,'BASE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1" s="18" t="str">
        <f>VLOOKUP(A151,'BASE REGISTRO MAYO'!$A$1:$U$884,9,FALSE)</f>
        <v>5 años.</v>
      </c>
      <c r="J151" s="18" t="str">
        <f>VLOOKUP(A151,'BASE REGISTRO MAYO'!$A$1:$U$884,10,FALSE)</f>
        <v xml:space="preserve"> 5 años
24 de octubre de 2019 al 24 de octubre del 2024
</v>
      </c>
      <c r="K151" s="18" t="str">
        <f>VLOOKUP(A151,'BASE REGISTRO MAYO'!$A$1:$U$884,11,FALSE)</f>
        <v xml:space="preserve">Gerente General: Delia María Del Gatto Reyes       
Presidente: Fernando Enrique Correa Ríos, 
Representante Legal:  Luis Mario Riquelme Navarro            
Mandataria: Paulina Andrea Herrera Godoy            
</v>
      </c>
      <c r="L151" s="18" t="str">
        <f>VLOOKUP(A151,'BASE REGISTRO MAYO'!$A$1:$U$884,12,FALSE)</f>
        <v xml:space="preserve">Luis Barros Valdes Nº 775, comuna de Providencia, Santiago.
</v>
      </c>
      <c r="M151" s="18" t="str">
        <f>VLOOKUP(A151,'BASE REGISTRO MAYO'!$A$1:$U$884,13,FALSE)</f>
        <v>XIII</v>
      </c>
      <c r="N151" s="18" t="str">
        <f>VLOOKUP(A151,'BASE REGISTRO MAYO'!$A$1:$U$884,14,FALSE)</f>
        <v>Providencia</v>
      </c>
      <c r="O151" s="18" t="str">
        <f>VLOOKUP(A151,'BASE REGISTRO MAYO'!$A$1:$U$884,15,FALSE)</f>
        <v xml:space="preserve">02-7903800
</v>
      </c>
      <c r="P151" s="18" t="str">
        <f>VLOOKUP(A151,'BASE REGISTRO MAYO'!$A$1:$U$884,16,FALSE)</f>
        <v>•	info@fundacionmicasa.cl</v>
      </c>
      <c r="Q151" s="18">
        <f>VLOOKUP(A151,'BASE REGISTRO MAYO'!$A$1:$U$884,17,FALSE)</f>
        <v>0</v>
      </c>
      <c r="R151" s="18">
        <f>VLOOKUP(A151,'BASE REGISTRO MAYO'!$A$1:$U$884,18,FALSE)</f>
        <v>93401</v>
      </c>
      <c r="S151" s="18" t="str">
        <f>VLOOKUP(A151,'BASE REGISTRO MAYO'!$A$1:$U$884,19,FALSE)</f>
        <v>Se acompaña certificado financiero correspondiente al año 2019, aprobado por el Subdepartamento de Supervisión Financiera Nacional.</v>
      </c>
      <c r="T151" s="148">
        <f>VLOOKUP(A151,'BASE REGISTRO MAYO'!$A$1:$U$884,20,FALSE)</f>
        <v>37970</v>
      </c>
      <c r="U151" s="125">
        <v>4250</v>
      </c>
      <c r="V151" s="126">
        <v>31832626</v>
      </c>
      <c r="W151" s="126">
        <v>164597039</v>
      </c>
      <c r="X151" s="149">
        <v>44347</v>
      </c>
      <c r="Y151" s="133" t="s">
        <v>7732</v>
      </c>
      <c r="Z151" s="133" t="s">
        <v>7733</v>
      </c>
      <c r="AA151" s="125" t="s">
        <v>7826</v>
      </c>
    </row>
    <row r="152" spans="1:27" s="90" customFormat="1" ht="15.75" customHeight="1" x14ac:dyDescent="0.2">
      <c r="A152" s="125">
        <v>4250</v>
      </c>
      <c r="B152" s="18" t="str">
        <f>VLOOKUP(A152,'BASE REGISTRO MAYO'!$A$1:$U$884,2,FALSE)</f>
        <v xml:space="preserve">Fundación Mi Casa </v>
      </c>
      <c r="C152" s="18" t="str">
        <f>VLOOKUP(A152,'BASE REGISTRO MAYO'!$A$1:$U$884,3,FALSE)</f>
        <v>70015680K</v>
      </c>
      <c r="D152" s="18" t="str">
        <f>VLOOKUP(A152,'BASE REGISTRO MAYO'!$A$1:$U$884,4,FALSE)</f>
        <v>Fundación de derecho privado</v>
      </c>
      <c r="E152" s="18" t="str">
        <f>VLOOKUP(A152,'BASE REGISTRO MAYO'!$A$1:$U$884,5,FALSE)</f>
        <v>Otorgado por Decreto Supremo Nº 1360, de fecha 22 de febrero de 1952, del Ministerio de Justicia.</v>
      </c>
      <c r="F152" s="18" t="str">
        <f>VLOOKUP(A152,'BASE REGISTRO MAYO'!$A$1:$U$884,6,FALSE)</f>
        <v>Certificado de Vigencia extendido por el SRCeI, folio Nº 500355844114, de fecha 17 de noviembre de 2020.</v>
      </c>
      <c r="G152" s="18" t="str">
        <f>VLOOKUP(A152,'BASE REGISTRO MAYO'!$A$1:$U$884,7,FALSE)</f>
        <v>Readaptar  y moralizar a niños y jóvenes vagos o desamparados.</v>
      </c>
      <c r="H152" s="18" t="str">
        <f>VLOOKUP(A152,'BASE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18" t="str">
        <f>VLOOKUP(A152,'BASE REGISTRO MAYO'!$A$1:$U$884,9,FALSE)</f>
        <v>5 años.</v>
      </c>
      <c r="J152" s="18" t="str">
        <f>VLOOKUP(A152,'BASE REGISTRO MAYO'!$A$1:$U$884,10,FALSE)</f>
        <v xml:space="preserve"> 5 años
24 de octubre de 2019 al 24 de octubre del 2024
</v>
      </c>
      <c r="K152" s="18" t="str">
        <f>VLOOKUP(A152,'BASE REGISTRO MAYO'!$A$1:$U$884,11,FALSE)</f>
        <v xml:space="preserve">Gerente General: Delia María Del Gatto Reyes       
Presidente: Fernando Enrique Correa Ríos, 
Representante Legal:  Luis Mario Riquelme Navarro            
Mandataria: Paulina Andrea Herrera Godoy            
</v>
      </c>
      <c r="L152" s="18" t="str">
        <f>VLOOKUP(A152,'BASE REGISTRO MAYO'!$A$1:$U$884,12,FALSE)</f>
        <v xml:space="preserve">Luis Barros Valdes Nº 775, comuna de Providencia, Santiago.
</v>
      </c>
      <c r="M152" s="18" t="str">
        <f>VLOOKUP(A152,'BASE REGISTRO MAYO'!$A$1:$U$884,13,FALSE)</f>
        <v>XIII</v>
      </c>
      <c r="N152" s="18" t="str">
        <f>VLOOKUP(A152,'BASE REGISTRO MAYO'!$A$1:$U$884,14,FALSE)</f>
        <v>Providencia</v>
      </c>
      <c r="O152" s="18" t="str">
        <f>VLOOKUP(A152,'BASE REGISTRO MAYO'!$A$1:$U$884,15,FALSE)</f>
        <v xml:space="preserve">02-7903800
</v>
      </c>
      <c r="P152" s="18" t="str">
        <f>VLOOKUP(A152,'BASE REGISTRO MAYO'!$A$1:$U$884,16,FALSE)</f>
        <v>•	info@fundacionmicasa.cl</v>
      </c>
      <c r="Q152" s="18">
        <f>VLOOKUP(A152,'BASE REGISTRO MAYO'!$A$1:$U$884,17,FALSE)</f>
        <v>0</v>
      </c>
      <c r="R152" s="18">
        <f>VLOOKUP(A152,'BASE REGISTRO MAYO'!$A$1:$U$884,18,FALSE)</f>
        <v>93401</v>
      </c>
      <c r="S152" s="18" t="str">
        <f>VLOOKUP(A152,'BASE REGISTRO MAYO'!$A$1:$U$884,19,FALSE)</f>
        <v>Se acompaña certificado financiero correspondiente al año 2019, aprobado por el Subdepartamento de Supervisión Financiera Nacional.</v>
      </c>
      <c r="T152" s="148">
        <f>VLOOKUP(A152,'BASE REGISTRO MAYO'!$A$1:$U$884,20,FALSE)</f>
        <v>37970</v>
      </c>
      <c r="U152" s="125">
        <v>4250</v>
      </c>
      <c r="V152" s="126">
        <v>13498920</v>
      </c>
      <c r="W152" s="126">
        <v>55004220</v>
      </c>
      <c r="X152" s="149">
        <v>44347</v>
      </c>
      <c r="Y152" s="133" t="s">
        <v>7732</v>
      </c>
      <c r="Z152" s="133" t="s">
        <v>7733</v>
      </c>
      <c r="AA152" s="125" t="s">
        <v>7744</v>
      </c>
    </row>
    <row r="153" spans="1:27" s="90" customFormat="1" ht="15.75" customHeight="1" x14ac:dyDescent="0.2">
      <c r="A153" s="125">
        <v>4250</v>
      </c>
      <c r="B153" s="18" t="str">
        <f>VLOOKUP(A153,'BASE REGISTRO MAYO'!$A$1:$U$884,2,FALSE)</f>
        <v xml:space="preserve">Fundación Mi Casa </v>
      </c>
      <c r="C153" s="18" t="str">
        <f>VLOOKUP(A153,'BASE REGISTRO MAYO'!$A$1:$U$884,3,FALSE)</f>
        <v>70015680K</v>
      </c>
      <c r="D153" s="18" t="str">
        <f>VLOOKUP(A153,'BASE REGISTRO MAYO'!$A$1:$U$884,4,FALSE)</f>
        <v>Fundación de derecho privado</v>
      </c>
      <c r="E153" s="18" t="str">
        <f>VLOOKUP(A153,'BASE REGISTRO MAYO'!$A$1:$U$884,5,FALSE)</f>
        <v>Otorgado por Decreto Supremo Nº 1360, de fecha 22 de febrero de 1952, del Ministerio de Justicia.</v>
      </c>
      <c r="F153" s="18" t="str">
        <f>VLOOKUP(A153,'BASE REGISTRO MAYO'!$A$1:$U$884,6,FALSE)</f>
        <v>Certificado de Vigencia extendido por el SRCeI, folio Nº 500355844114, de fecha 17 de noviembre de 2020.</v>
      </c>
      <c r="G153" s="18" t="str">
        <f>VLOOKUP(A153,'BASE REGISTRO MAYO'!$A$1:$U$884,7,FALSE)</f>
        <v>Readaptar  y moralizar a niños y jóvenes vagos o desamparados.</v>
      </c>
      <c r="H153" s="18" t="str">
        <f>VLOOKUP(A153,'BASE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18" t="str">
        <f>VLOOKUP(A153,'BASE REGISTRO MAYO'!$A$1:$U$884,9,FALSE)</f>
        <v>5 años.</v>
      </c>
      <c r="J153" s="18" t="str">
        <f>VLOOKUP(A153,'BASE REGISTRO MAYO'!$A$1:$U$884,10,FALSE)</f>
        <v xml:space="preserve"> 5 años
24 de octubre de 2019 al 24 de octubre del 2024
</v>
      </c>
      <c r="K153" s="18" t="str">
        <f>VLOOKUP(A153,'BASE REGISTRO MAYO'!$A$1:$U$884,11,FALSE)</f>
        <v xml:space="preserve">Gerente General: Delia María Del Gatto Reyes       
Presidente: Fernando Enrique Correa Ríos, 
Representante Legal:  Luis Mario Riquelme Navarro            
Mandataria: Paulina Andrea Herrera Godoy            
</v>
      </c>
      <c r="L153" s="18" t="str">
        <f>VLOOKUP(A153,'BASE REGISTRO MAYO'!$A$1:$U$884,12,FALSE)</f>
        <v xml:space="preserve">Luis Barros Valdes Nº 775, comuna de Providencia, Santiago.
</v>
      </c>
      <c r="M153" s="18" t="str">
        <f>VLOOKUP(A153,'BASE REGISTRO MAYO'!$A$1:$U$884,13,FALSE)</f>
        <v>XIII</v>
      </c>
      <c r="N153" s="18" t="str">
        <f>VLOOKUP(A153,'BASE REGISTRO MAYO'!$A$1:$U$884,14,FALSE)</f>
        <v>Providencia</v>
      </c>
      <c r="O153" s="18" t="str">
        <f>VLOOKUP(A153,'BASE REGISTRO MAYO'!$A$1:$U$884,15,FALSE)</f>
        <v xml:space="preserve">02-7903800
</v>
      </c>
      <c r="P153" s="18" t="str">
        <f>VLOOKUP(A153,'BASE REGISTRO MAYO'!$A$1:$U$884,16,FALSE)</f>
        <v>•	info@fundacionmicasa.cl</v>
      </c>
      <c r="Q153" s="18">
        <f>VLOOKUP(A153,'BASE REGISTRO MAYO'!$A$1:$U$884,17,FALSE)</f>
        <v>0</v>
      </c>
      <c r="R153" s="18">
        <f>VLOOKUP(A153,'BASE REGISTRO MAYO'!$A$1:$U$884,18,FALSE)</f>
        <v>93401</v>
      </c>
      <c r="S153" s="18" t="str">
        <f>VLOOKUP(A153,'BASE REGISTRO MAYO'!$A$1:$U$884,19,FALSE)</f>
        <v>Se acompaña certificado financiero correspondiente al año 2019, aprobado por el Subdepartamento de Supervisión Financiera Nacional.</v>
      </c>
      <c r="T153" s="148">
        <f>VLOOKUP(A153,'BASE REGISTRO MAYO'!$A$1:$U$884,20,FALSE)</f>
        <v>37970</v>
      </c>
      <c r="U153" s="125">
        <v>4250</v>
      </c>
      <c r="V153" s="126">
        <v>2741677</v>
      </c>
      <c r="W153" s="126">
        <v>13708385</v>
      </c>
      <c r="X153" s="149">
        <v>44347</v>
      </c>
      <c r="Y153" s="133" t="s">
        <v>7732</v>
      </c>
      <c r="Z153" s="133" t="s">
        <v>7733</v>
      </c>
      <c r="AA153" s="125" t="s">
        <v>7807</v>
      </c>
    </row>
    <row r="154" spans="1:27" s="90" customFormat="1" ht="15.75" customHeight="1" x14ac:dyDescent="0.2">
      <c r="A154" s="125">
        <v>4250</v>
      </c>
      <c r="B154" s="18" t="str">
        <f>VLOOKUP(A154,'BASE REGISTRO MAYO'!$A$1:$U$884,2,FALSE)</f>
        <v xml:space="preserve">Fundación Mi Casa </v>
      </c>
      <c r="C154" s="18" t="str">
        <f>VLOOKUP(A154,'BASE REGISTRO MAYO'!$A$1:$U$884,3,FALSE)</f>
        <v>70015680K</v>
      </c>
      <c r="D154" s="18" t="str">
        <f>VLOOKUP(A154,'BASE REGISTRO MAYO'!$A$1:$U$884,4,FALSE)</f>
        <v>Fundación de derecho privado</v>
      </c>
      <c r="E154" s="18" t="str">
        <f>VLOOKUP(A154,'BASE REGISTRO MAYO'!$A$1:$U$884,5,FALSE)</f>
        <v>Otorgado por Decreto Supremo Nº 1360, de fecha 22 de febrero de 1952, del Ministerio de Justicia.</v>
      </c>
      <c r="F154" s="18" t="str">
        <f>VLOOKUP(A154,'BASE REGISTRO MAYO'!$A$1:$U$884,6,FALSE)</f>
        <v>Certificado de Vigencia extendido por el SRCeI, folio Nº 500355844114, de fecha 17 de noviembre de 2020.</v>
      </c>
      <c r="G154" s="18" t="str">
        <f>VLOOKUP(A154,'BASE REGISTRO MAYO'!$A$1:$U$884,7,FALSE)</f>
        <v>Readaptar  y moralizar a niños y jóvenes vagos o desamparados.</v>
      </c>
      <c r="H154" s="18" t="str">
        <f>VLOOKUP(A154,'BASE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18" t="str">
        <f>VLOOKUP(A154,'BASE REGISTRO MAYO'!$A$1:$U$884,9,FALSE)</f>
        <v>5 años.</v>
      </c>
      <c r="J154" s="18" t="str">
        <f>VLOOKUP(A154,'BASE REGISTRO MAYO'!$A$1:$U$884,10,FALSE)</f>
        <v xml:space="preserve"> 5 años
24 de octubre de 2019 al 24 de octubre del 2024
</v>
      </c>
      <c r="K154" s="18" t="str">
        <f>VLOOKUP(A154,'BASE REGISTRO MAYO'!$A$1:$U$884,11,FALSE)</f>
        <v xml:space="preserve">Gerente General: Delia María Del Gatto Reyes       
Presidente: Fernando Enrique Correa Ríos, 
Representante Legal:  Luis Mario Riquelme Navarro            
Mandataria: Paulina Andrea Herrera Godoy            
</v>
      </c>
      <c r="L154" s="18" t="str">
        <f>VLOOKUP(A154,'BASE REGISTRO MAYO'!$A$1:$U$884,12,FALSE)</f>
        <v xml:space="preserve">Luis Barros Valdes Nº 775, comuna de Providencia, Santiago.
</v>
      </c>
      <c r="M154" s="18" t="str">
        <f>VLOOKUP(A154,'BASE REGISTRO MAYO'!$A$1:$U$884,13,FALSE)</f>
        <v>XIII</v>
      </c>
      <c r="N154" s="18" t="str">
        <f>VLOOKUP(A154,'BASE REGISTRO MAYO'!$A$1:$U$884,14,FALSE)</f>
        <v>Providencia</v>
      </c>
      <c r="O154" s="18" t="str">
        <f>VLOOKUP(A154,'BASE REGISTRO MAYO'!$A$1:$U$884,15,FALSE)</f>
        <v xml:space="preserve">02-7903800
</v>
      </c>
      <c r="P154" s="18" t="str">
        <f>VLOOKUP(A154,'BASE REGISTRO MAYO'!$A$1:$U$884,16,FALSE)</f>
        <v>•	info@fundacionmicasa.cl</v>
      </c>
      <c r="Q154" s="18">
        <f>VLOOKUP(A154,'BASE REGISTRO MAYO'!$A$1:$U$884,17,FALSE)</f>
        <v>0</v>
      </c>
      <c r="R154" s="18">
        <f>VLOOKUP(A154,'BASE REGISTRO MAYO'!$A$1:$U$884,18,FALSE)</f>
        <v>93401</v>
      </c>
      <c r="S154" s="18" t="str">
        <f>VLOOKUP(A154,'BASE REGISTRO MAYO'!$A$1:$U$884,19,FALSE)</f>
        <v>Se acompaña certificado financiero correspondiente al año 2019, aprobado por el Subdepartamento de Supervisión Financiera Nacional.</v>
      </c>
      <c r="T154" s="148">
        <f>VLOOKUP(A154,'BASE REGISTRO MAYO'!$A$1:$U$884,20,FALSE)</f>
        <v>37970</v>
      </c>
      <c r="U154" s="125">
        <v>4250</v>
      </c>
      <c r="V154" s="126">
        <v>3290013</v>
      </c>
      <c r="W154" s="126">
        <v>16450065</v>
      </c>
      <c r="X154" s="149">
        <v>44347</v>
      </c>
      <c r="Y154" s="133" t="s">
        <v>7732</v>
      </c>
      <c r="Z154" s="133" t="s">
        <v>7733</v>
      </c>
      <c r="AA154" s="125" t="s">
        <v>7745</v>
      </c>
    </row>
    <row r="155" spans="1:27" s="90" customFormat="1" ht="15.75" customHeight="1" x14ac:dyDescent="0.2">
      <c r="A155" s="125">
        <v>4250</v>
      </c>
      <c r="B155" s="18" t="str">
        <f>VLOOKUP(A155,'BASE REGISTRO MAYO'!$A$1:$U$884,2,FALSE)</f>
        <v xml:space="preserve">Fundación Mi Casa </v>
      </c>
      <c r="C155" s="18" t="str">
        <f>VLOOKUP(A155,'BASE REGISTRO MAYO'!$A$1:$U$884,3,FALSE)</f>
        <v>70015680K</v>
      </c>
      <c r="D155" s="18" t="str">
        <f>VLOOKUP(A155,'BASE REGISTRO MAYO'!$A$1:$U$884,4,FALSE)</f>
        <v>Fundación de derecho privado</v>
      </c>
      <c r="E155" s="18" t="str">
        <f>VLOOKUP(A155,'BASE REGISTRO MAYO'!$A$1:$U$884,5,FALSE)</f>
        <v>Otorgado por Decreto Supremo Nº 1360, de fecha 22 de febrero de 1952, del Ministerio de Justicia.</v>
      </c>
      <c r="F155" s="18" t="str">
        <f>VLOOKUP(A155,'BASE REGISTRO MAYO'!$A$1:$U$884,6,FALSE)</f>
        <v>Certificado de Vigencia extendido por el SRCeI, folio Nº 500355844114, de fecha 17 de noviembre de 2020.</v>
      </c>
      <c r="G155" s="18" t="str">
        <f>VLOOKUP(A155,'BASE REGISTRO MAYO'!$A$1:$U$884,7,FALSE)</f>
        <v>Readaptar  y moralizar a niños y jóvenes vagos o desamparados.</v>
      </c>
      <c r="H155" s="18" t="str">
        <f>VLOOKUP(A155,'BASE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18" t="str">
        <f>VLOOKUP(A155,'BASE REGISTRO MAYO'!$A$1:$U$884,9,FALSE)</f>
        <v>5 años.</v>
      </c>
      <c r="J155" s="18" t="str">
        <f>VLOOKUP(A155,'BASE REGISTRO MAYO'!$A$1:$U$884,10,FALSE)</f>
        <v xml:space="preserve"> 5 años
24 de octubre de 2019 al 24 de octubre del 2024
</v>
      </c>
      <c r="K155" s="18" t="str">
        <f>VLOOKUP(A155,'BASE REGISTRO MAYO'!$A$1:$U$884,11,FALSE)</f>
        <v xml:space="preserve">Gerente General: Delia María Del Gatto Reyes       
Presidente: Fernando Enrique Correa Ríos, 
Representante Legal:  Luis Mario Riquelme Navarro            
Mandataria: Paulina Andrea Herrera Godoy            
</v>
      </c>
      <c r="L155" s="18" t="str">
        <f>VLOOKUP(A155,'BASE REGISTRO MAYO'!$A$1:$U$884,12,FALSE)</f>
        <v xml:space="preserve">Luis Barros Valdes Nº 775, comuna de Providencia, Santiago.
</v>
      </c>
      <c r="M155" s="18" t="str">
        <f>VLOOKUP(A155,'BASE REGISTRO MAYO'!$A$1:$U$884,13,FALSE)</f>
        <v>XIII</v>
      </c>
      <c r="N155" s="18" t="str">
        <f>VLOOKUP(A155,'BASE REGISTRO MAYO'!$A$1:$U$884,14,FALSE)</f>
        <v>Providencia</v>
      </c>
      <c r="O155" s="18" t="str">
        <f>VLOOKUP(A155,'BASE REGISTRO MAYO'!$A$1:$U$884,15,FALSE)</f>
        <v xml:space="preserve">02-7903800
</v>
      </c>
      <c r="P155" s="18" t="str">
        <f>VLOOKUP(A155,'BASE REGISTRO MAYO'!$A$1:$U$884,16,FALSE)</f>
        <v>•	info@fundacionmicasa.cl</v>
      </c>
      <c r="Q155" s="18">
        <f>VLOOKUP(A155,'BASE REGISTRO MAYO'!$A$1:$U$884,17,FALSE)</f>
        <v>0</v>
      </c>
      <c r="R155" s="18">
        <f>VLOOKUP(A155,'BASE REGISTRO MAYO'!$A$1:$U$884,18,FALSE)</f>
        <v>93401</v>
      </c>
      <c r="S155" s="18" t="str">
        <f>VLOOKUP(A155,'BASE REGISTRO MAYO'!$A$1:$U$884,19,FALSE)</f>
        <v>Se acompaña certificado financiero correspondiente al año 2019, aprobado por el Subdepartamento de Supervisión Financiera Nacional.</v>
      </c>
      <c r="T155" s="148">
        <f>VLOOKUP(A155,'BASE REGISTRO MAYO'!$A$1:$U$884,20,FALSE)</f>
        <v>37970</v>
      </c>
      <c r="U155" s="125">
        <v>4250</v>
      </c>
      <c r="V155" s="126">
        <v>8016600</v>
      </c>
      <c r="W155" s="126">
        <v>40083000</v>
      </c>
      <c r="X155" s="149">
        <v>44347</v>
      </c>
      <c r="Y155" s="133" t="s">
        <v>7732</v>
      </c>
      <c r="Z155" s="133" t="s">
        <v>7733</v>
      </c>
      <c r="AA155" s="125" t="s">
        <v>7802</v>
      </c>
    </row>
    <row r="156" spans="1:27" s="90" customFormat="1" ht="15.75" customHeight="1" x14ac:dyDescent="0.2">
      <c r="A156" s="125">
        <v>4250</v>
      </c>
      <c r="B156" s="18" t="str">
        <f>VLOOKUP(A156,'BASE REGISTRO MAYO'!$A$1:$U$884,2,FALSE)</f>
        <v xml:space="preserve">Fundación Mi Casa </v>
      </c>
      <c r="C156" s="18" t="str">
        <f>VLOOKUP(A156,'BASE REGISTRO MAYO'!$A$1:$U$884,3,FALSE)</f>
        <v>70015680K</v>
      </c>
      <c r="D156" s="18" t="str">
        <f>VLOOKUP(A156,'BASE REGISTRO MAYO'!$A$1:$U$884,4,FALSE)</f>
        <v>Fundación de derecho privado</v>
      </c>
      <c r="E156" s="18" t="str">
        <f>VLOOKUP(A156,'BASE REGISTRO MAYO'!$A$1:$U$884,5,FALSE)</f>
        <v>Otorgado por Decreto Supremo Nº 1360, de fecha 22 de febrero de 1952, del Ministerio de Justicia.</v>
      </c>
      <c r="F156" s="18" t="str">
        <f>VLOOKUP(A156,'BASE REGISTRO MAYO'!$A$1:$U$884,6,FALSE)</f>
        <v>Certificado de Vigencia extendido por el SRCeI, folio Nº 500355844114, de fecha 17 de noviembre de 2020.</v>
      </c>
      <c r="G156" s="18" t="str">
        <f>VLOOKUP(A156,'BASE REGISTRO MAYO'!$A$1:$U$884,7,FALSE)</f>
        <v>Readaptar  y moralizar a niños y jóvenes vagos o desamparados.</v>
      </c>
      <c r="H156" s="18" t="str">
        <f>VLOOKUP(A156,'BASE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18" t="str">
        <f>VLOOKUP(A156,'BASE REGISTRO MAYO'!$A$1:$U$884,9,FALSE)</f>
        <v>5 años.</v>
      </c>
      <c r="J156" s="18" t="str">
        <f>VLOOKUP(A156,'BASE REGISTRO MAYO'!$A$1:$U$884,10,FALSE)</f>
        <v xml:space="preserve"> 5 años
24 de octubre de 2019 al 24 de octubre del 2024
</v>
      </c>
      <c r="K156" s="18" t="str">
        <f>VLOOKUP(A156,'BASE REGISTRO MAYO'!$A$1:$U$884,11,FALSE)</f>
        <v xml:space="preserve">Gerente General: Delia María Del Gatto Reyes       
Presidente: Fernando Enrique Correa Ríos, 
Representante Legal:  Luis Mario Riquelme Navarro            
Mandataria: Paulina Andrea Herrera Godoy            
</v>
      </c>
      <c r="L156" s="18" t="str">
        <f>VLOOKUP(A156,'BASE REGISTRO MAYO'!$A$1:$U$884,12,FALSE)</f>
        <v xml:space="preserve">Luis Barros Valdes Nº 775, comuna de Providencia, Santiago.
</v>
      </c>
      <c r="M156" s="18" t="str">
        <f>VLOOKUP(A156,'BASE REGISTRO MAYO'!$A$1:$U$884,13,FALSE)</f>
        <v>XIII</v>
      </c>
      <c r="N156" s="18" t="str">
        <f>VLOOKUP(A156,'BASE REGISTRO MAYO'!$A$1:$U$884,14,FALSE)</f>
        <v>Providencia</v>
      </c>
      <c r="O156" s="18" t="str">
        <f>VLOOKUP(A156,'BASE REGISTRO MAYO'!$A$1:$U$884,15,FALSE)</f>
        <v xml:space="preserve">02-7903800
</v>
      </c>
      <c r="P156" s="18" t="str">
        <f>VLOOKUP(A156,'BASE REGISTRO MAYO'!$A$1:$U$884,16,FALSE)</f>
        <v>•	info@fundacionmicasa.cl</v>
      </c>
      <c r="Q156" s="18">
        <f>VLOOKUP(A156,'BASE REGISTRO MAYO'!$A$1:$U$884,17,FALSE)</f>
        <v>0</v>
      </c>
      <c r="R156" s="18">
        <f>VLOOKUP(A156,'BASE REGISTRO MAYO'!$A$1:$U$884,18,FALSE)</f>
        <v>93401</v>
      </c>
      <c r="S156" s="18" t="str">
        <f>VLOOKUP(A156,'BASE REGISTRO MAYO'!$A$1:$U$884,19,FALSE)</f>
        <v>Se acompaña certificado financiero correspondiente al año 2019, aprobado por el Subdepartamento de Supervisión Financiera Nacional.</v>
      </c>
      <c r="T156" s="148">
        <f>VLOOKUP(A156,'BASE REGISTRO MAYO'!$A$1:$U$884,20,FALSE)</f>
        <v>37970</v>
      </c>
      <c r="U156" s="125">
        <v>4250</v>
      </c>
      <c r="V156" s="126">
        <v>1768824</v>
      </c>
      <c r="W156" s="126">
        <v>32192596</v>
      </c>
      <c r="X156" s="149">
        <v>44347</v>
      </c>
      <c r="Y156" s="133" t="s">
        <v>7732</v>
      </c>
      <c r="Z156" s="133" t="s">
        <v>7733</v>
      </c>
      <c r="AA156" s="125" t="s">
        <v>7827</v>
      </c>
    </row>
    <row r="157" spans="1:27" s="90" customFormat="1" ht="15.75" customHeight="1" x14ac:dyDescent="0.2">
      <c r="A157" s="125">
        <v>4250</v>
      </c>
      <c r="B157" s="18" t="str">
        <f>VLOOKUP(A157,'BASE REGISTRO MAYO'!$A$1:$U$884,2,FALSE)</f>
        <v xml:space="preserve">Fundación Mi Casa </v>
      </c>
      <c r="C157" s="18" t="str">
        <f>VLOOKUP(A157,'BASE REGISTRO MAYO'!$A$1:$U$884,3,FALSE)</f>
        <v>70015680K</v>
      </c>
      <c r="D157" s="18" t="str">
        <f>VLOOKUP(A157,'BASE REGISTRO MAYO'!$A$1:$U$884,4,FALSE)</f>
        <v>Fundación de derecho privado</v>
      </c>
      <c r="E157" s="18" t="str">
        <f>VLOOKUP(A157,'BASE REGISTRO MAYO'!$A$1:$U$884,5,FALSE)</f>
        <v>Otorgado por Decreto Supremo Nº 1360, de fecha 22 de febrero de 1952, del Ministerio de Justicia.</v>
      </c>
      <c r="F157" s="18" t="str">
        <f>VLOOKUP(A157,'BASE REGISTRO MAYO'!$A$1:$U$884,6,FALSE)</f>
        <v>Certificado de Vigencia extendido por el SRCeI, folio Nº 500355844114, de fecha 17 de noviembre de 2020.</v>
      </c>
      <c r="G157" s="18" t="str">
        <f>VLOOKUP(A157,'BASE REGISTRO MAYO'!$A$1:$U$884,7,FALSE)</f>
        <v>Readaptar  y moralizar a niños y jóvenes vagos o desamparados.</v>
      </c>
      <c r="H157" s="18" t="str">
        <f>VLOOKUP(A157,'BASE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18" t="str">
        <f>VLOOKUP(A157,'BASE REGISTRO MAYO'!$A$1:$U$884,9,FALSE)</f>
        <v>5 años.</v>
      </c>
      <c r="J157" s="18" t="str">
        <f>VLOOKUP(A157,'BASE REGISTRO MAYO'!$A$1:$U$884,10,FALSE)</f>
        <v xml:space="preserve"> 5 años
24 de octubre de 2019 al 24 de octubre del 2024
</v>
      </c>
      <c r="K157" s="18" t="str">
        <f>VLOOKUP(A157,'BASE REGISTRO MAYO'!$A$1:$U$884,11,FALSE)</f>
        <v xml:space="preserve">Gerente General: Delia María Del Gatto Reyes       
Presidente: Fernando Enrique Correa Ríos, 
Representante Legal:  Luis Mario Riquelme Navarro            
Mandataria: Paulina Andrea Herrera Godoy            
</v>
      </c>
      <c r="L157" s="18" t="str">
        <f>VLOOKUP(A157,'BASE REGISTRO MAYO'!$A$1:$U$884,12,FALSE)</f>
        <v xml:space="preserve">Luis Barros Valdes Nº 775, comuna de Providencia, Santiago.
</v>
      </c>
      <c r="M157" s="18" t="str">
        <f>VLOOKUP(A157,'BASE REGISTRO MAYO'!$A$1:$U$884,13,FALSE)</f>
        <v>XIII</v>
      </c>
      <c r="N157" s="18" t="str">
        <f>VLOOKUP(A157,'BASE REGISTRO MAYO'!$A$1:$U$884,14,FALSE)</f>
        <v>Providencia</v>
      </c>
      <c r="O157" s="18" t="str">
        <f>VLOOKUP(A157,'BASE REGISTRO MAYO'!$A$1:$U$884,15,FALSE)</f>
        <v xml:space="preserve">02-7903800
</v>
      </c>
      <c r="P157" s="18" t="str">
        <f>VLOOKUP(A157,'BASE REGISTRO MAYO'!$A$1:$U$884,16,FALSE)</f>
        <v>•	info@fundacionmicasa.cl</v>
      </c>
      <c r="Q157" s="18">
        <f>VLOOKUP(A157,'BASE REGISTRO MAYO'!$A$1:$U$884,17,FALSE)</f>
        <v>0</v>
      </c>
      <c r="R157" s="18">
        <f>VLOOKUP(A157,'BASE REGISTRO MAYO'!$A$1:$U$884,18,FALSE)</f>
        <v>93401</v>
      </c>
      <c r="S157" s="18" t="str">
        <f>VLOOKUP(A157,'BASE REGISTRO MAYO'!$A$1:$U$884,19,FALSE)</f>
        <v>Se acompaña certificado financiero correspondiente al año 2019, aprobado por el Subdepartamento de Supervisión Financiera Nacional.</v>
      </c>
      <c r="T157" s="148">
        <f>VLOOKUP(A157,'BASE REGISTRO MAYO'!$A$1:$U$884,20,FALSE)</f>
        <v>37970</v>
      </c>
      <c r="U157" s="125">
        <v>4250</v>
      </c>
      <c r="V157" s="126">
        <v>3751769</v>
      </c>
      <c r="W157" s="126">
        <v>19000893</v>
      </c>
      <c r="X157" s="149">
        <v>44347</v>
      </c>
      <c r="Y157" s="133" t="s">
        <v>7732</v>
      </c>
      <c r="Z157" s="133" t="s">
        <v>7733</v>
      </c>
      <c r="AA157" s="125" t="s">
        <v>7828</v>
      </c>
    </row>
    <row r="158" spans="1:27" s="90" customFormat="1" ht="15.75" customHeight="1" x14ac:dyDescent="0.2">
      <c r="A158" s="125">
        <v>4250</v>
      </c>
      <c r="B158" s="18" t="str">
        <f>VLOOKUP(A158,'BASE REGISTRO MAYO'!$A$1:$U$884,2,FALSE)</f>
        <v xml:space="preserve">Fundación Mi Casa </v>
      </c>
      <c r="C158" s="18" t="str">
        <f>VLOOKUP(A158,'BASE REGISTRO MAYO'!$A$1:$U$884,3,FALSE)</f>
        <v>70015680K</v>
      </c>
      <c r="D158" s="18" t="str">
        <f>VLOOKUP(A158,'BASE REGISTRO MAYO'!$A$1:$U$884,4,FALSE)</f>
        <v>Fundación de derecho privado</v>
      </c>
      <c r="E158" s="18" t="str">
        <f>VLOOKUP(A158,'BASE REGISTRO MAYO'!$A$1:$U$884,5,FALSE)</f>
        <v>Otorgado por Decreto Supremo Nº 1360, de fecha 22 de febrero de 1952, del Ministerio de Justicia.</v>
      </c>
      <c r="F158" s="18" t="str">
        <f>VLOOKUP(A158,'BASE REGISTRO MAYO'!$A$1:$U$884,6,FALSE)</f>
        <v>Certificado de Vigencia extendido por el SRCeI, folio Nº 500355844114, de fecha 17 de noviembre de 2020.</v>
      </c>
      <c r="G158" s="18" t="str">
        <f>VLOOKUP(A158,'BASE REGISTRO MAYO'!$A$1:$U$884,7,FALSE)</f>
        <v>Readaptar  y moralizar a niños y jóvenes vagos o desamparados.</v>
      </c>
      <c r="H158" s="18" t="str">
        <f>VLOOKUP(A158,'BASE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18" t="str">
        <f>VLOOKUP(A158,'BASE REGISTRO MAYO'!$A$1:$U$884,9,FALSE)</f>
        <v>5 años.</v>
      </c>
      <c r="J158" s="18" t="str">
        <f>VLOOKUP(A158,'BASE REGISTRO MAYO'!$A$1:$U$884,10,FALSE)</f>
        <v xml:space="preserve"> 5 años
24 de octubre de 2019 al 24 de octubre del 2024
</v>
      </c>
      <c r="K158" s="18" t="str">
        <f>VLOOKUP(A158,'BASE REGISTRO MAYO'!$A$1:$U$884,11,FALSE)</f>
        <v xml:space="preserve">Gerente General: Delia María Del Gatto Reyes       
Presidente: Fernando Enrique Correa Ríos, 
Representante Legal:  Luis Mario Riquelme Navarro            
Mandataria: Paulina Andrea Herrera Godoy            
</v>
      </c>
      <c r="L158" s="18" t="str">
        <f>VLOOKUP(A158,'BASE REGISTRO MAYO'!$A$1:$U$884,12,FALSE)</f>
        <v xml:space="preserve">Luis Barros Valdes Nº 775, comuna de Providencia, Santiago.
</v>
      </c>
      <c r="M158" s="18" t="str">
        <f>VLOOKUP(A158,'BASE REGISTRO MAYO'!$A$1:$U$884,13,FALSE)</f>
        <v>XIII</v>
      </c>
      <c r="N158" s="18" t="str">
        <f>VLOOKUP(A158,'BASE REGISTRO MAYO'!$A$1:$U$884,14,FALSE)</f>
        <v>Providencia</v>
      </c>
      <c r="O158" s="18" t="str">
        <f>VLOOKUP(A158,'BASE REGISTRO MAYO'!$A$1:$U$884,15,FALSE)</f>
        <v xml:space="preserve">02-7903800
</v>
      </c>
      <c r="P158" s="18" t="str">
        <f>VLOOKUP(A158,'BASE REGISTRO MAYO'!$A$1:$U$884,16,FALSE)</f>
        <v>•	info@fundacionmicasa.cl</v>
      </c>
      <c r="Q158" s="18">
        <f>VLOOKUP(A158,'BASE REGISTRO MAYO'!$A$1:$U$884,17,FALSE)</f>
        <v>0</v>
      </c>
      <c r="R158" s="18">
        <f>VLOOKUP(A158,'BASE REGISTRO MAYO'!$A$1:$U$884,18,FALSE)</f>
        <v>93401</v>
      </c>
      <c r="S158" s="18" t="str">
        <f>VLOOKUP(A158,'BASE REGISTRO MAYO'!$A$1:$U$884,19,FALSE)</f>
        <v>Se acompaña certificado financiero correspondiente al año 2019, aprobado por el Subdepartamento de Supervisión Financiera Nacional.</v>
      </c>
      <c r="T158" s="148">
        <f>VLOOKUP(A158,'BASE REGISTRO MAYO'!$A$1:$U$884,20,FALSE)</f>
        <v>37970</v>
      </c>
      <c r="U158" s="125">
        <v>4250</v>
      </c>
      <c r="V158" s="126">
        <v>6516720</v>
      </c>
      <c r="W158" s="126">
        <v>42203520</v>
      </c>
      <c r="X158" s="149">
        <v>44347</v>
      </c>
      <c r="Y158" s="133" t="s">
        <v>7732</v>
      </c>
      <c r="Z158" s="133" t="s">
        <v>7733</v>
      </c>
      <c r="AA158" s="125" t="s">
        <v>7823</v>
      </c>
    </row>
    <row r="159" spans="1:27" s="90" customFormat="1" ht="15.75" customHeight="1" x14ac:dyDescent="0.2">
      <c r="A159" s="125">
        <v>4250</v>
      </c>
      <c r="B159" s="18" t="str">
        <f>VLOOKUP(A159,'BASE REGISTRO MAYO'!$A$1:$U$884,2,FALSE)</f>
        <v xml:space="preserve">Fundación Mi Casa </v>
      </c>
      <c r="C159" s="18" t="str">
        <f>VLOOKUP(A159,'BASE REGISTRO MAYO'!$A$1:$U$884,3,FALSE)</f>
        <v>70015680K</v>
      </c>
      <c r="D159" s="18" t="str">
        <f>VLOOKUP(A159,'BASE REGISTRO MAYO'!$A$1:$U$884,4,FALSE)</f>
        <v>Fundación de derecho privado</v>
      </c>
      <c r="E159" s="18" t="str">
        <f>VLOOKUP(A159,'BASE REGISTRO MAYO'!$A$1:$U$884,5,FALSE)</f>
        <v>Otorgado por Decreto Supremo Nº 1360, de fecha 22 de febrero de 1952, del Ministerio de Justicia.</v>
      </c>
      <c r="F159" s="18" t="str">
        <f>VLOOKUP(A159,'BASE REGISTRO MAYO'!$A$1:$U$884,6,FALSE)</f>
        <v>Certificado de Vigencia extendido por el SRCeI, folio Nº 500355844114, de fecha 17 de noviembre de 2020.</v>
      </c>
      <c r="G159" s="18" t="str">
        <f>VLOOKUP(A159,'BASE REGISTRO MAYO'!$A$1:$U$884,7,FALSE)</f>
        <v>Readaptar  y moralizar a niños y jóvenes vagos o desamparados.</v>
      </c>
      <c r="H159" s="18" t="str">
        <f>VLOOKUP(A159,'BASE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18" t="str">
        <f>VLOOKUP(A159,'BASE REGISTRO MAYO'!$A$1:$U$884,9,FALSE)</f>
        <v>5 años.</v>
      </c>
      <c r="J159" s="18" t="str">
        <f>VLOOKUP(A159,'BASE REGISTRO MAYO'!$A$1:$U$884,10,FALSE)</f>
        <v xml:space="preserve"> 5 años
24 de octubre de 2019 al 24 de octubre del 2024
</v>
      </c>
      <c r="K159" s="18" t="str">
        <f>VLOOKUP(A159,'BASE REGISTRO MAYO'!$A$1:$U$884,11,FALSE)</f>
        <v xml:space="preserve">Gerente General: Delia María Del Gatto Reyes       
Presidente: Fernando Enrique Correa Ríos, 
Representante Legal:  Luis Mario Riquelme Navarro            
Mandataria: Paulina Andrea Herrera Godoy            
</v>
      </c>
      <c r="L159" s="18" t="str">
        <f>VLOOKUP(A159,'BASE REGISTRO MAYO'!$A$1:$U$884,12,FALSE)</f>
        <v xml:space="preserve">Luis Barros Valdes Nº 775, comuna de Providencia, Santiago.
</v>
      </c>
      <c r="M159" s="18" t="str">
        <f>VLOOKUP(A159,'BASE REGISTRO MAYO'!$A$1:$U$884,13,FALSE)</f>
        <v>XIII</v>
      </c>
      <c r="N159" s="18" t="str">
        <f>VLOOKUP(A159,'BASE REGISTRO MAYO'!$A$1:$U$884,14,FALSE)</f>
        <v>Providencia</v>
      </c>
      <c r="O159" s="18" t="str">
        <f>VLOOKUP(A159,'BASE REGISTRO MAYO'!$A$1:$U$884,15,FALSE)</f>
        <v xml:space="preserve">02-7903800
</v>
      </c>
      <c r="P159" s="18" t="str">
        <f>VLOOKUP(A159,'BASE REGISTRO MAYO'!$A$1:$U$884,16,FALSE)</f>
        <v>•	info@fundacionmicasa.cl</v>
      </c>
      <c r="Q159" s="18">
        <f>VLOOKUP(A159,'BASE REGISTRO MAYO'!$A$1:$U$884,17,FALSE)</f>
        <v>0</v>
      </c>
      <c r="R159" s="18">
        <f>VLOOKUP(A159,'BASE REGISTRO MAYO'!$A$1:$U$884,18,FALSE)</f>
        <v>93401</v>
      </c>
      <c r="S159" s="18" t="str">
        <f>VLOOKUP(A159,'BASE REGISTRO MAYO'!$A$1:$U$884,19,FALSE)</f>
        <v>Se acompaña certificado financiero correspondiente al año 2019, aprobado por el Subdepartamento de Supervisión Financiera Nacional.</v>
      </c>
      <c r="T159" s="148">
        <f>VLOOKUP(A159,'BASE REGISTRO MAYO'!$A$1:$U$884,20,FALSE)</f>
        <v>37970</v>
      </c>
      <c r="U159" s="125">
        <v>4250</v>
      </c>
      <c r="V159" s="126">
        <v>7075296</v>
      </c>
      <c r="W159" s="126">
        <v>31941432</v>
      </c>
      <c r="X159" s="149">
        <v>44347</v>
      </c>
      <c r="Y159" s="133" t="s">
        <v>7732</v>
      </c>
      <c r="Z159" s="133" t="s">
        <v>7733</v>
      </c>
      <c r="AA159" s="125" t="s">
        <v>7829</v>
      </c>
    </row>
    <row r="160" spans="1:27" s="90" customFormat="1" ht="15.75" customHeight="1" x14ac:dyDescent="0.2">
      <c r="A160" s="125">
        <v>4250</v>
      </c>
      <c r="B160" s="18" t="str">
        <f>VLOOKUP(A160,'BASE REGISTRO MAYO'!$A$1:$U$884,2,FALSE)</f>
        <v xml:space="preserve">Fundación Mi Casa </v>
      </c>
      <c r="C160" s="18" t="str">
        <f>VLOOKUP(A160,'BASE REGISTRO MAYO'!$A$1:$U$884,3,FALSE)</f>
        <v>70015680K</v>
      </c>
      <c r="D160" s="18" t="str">
        <f>VLOOKUP(A160,'BASE REGISTRO MAYO'!$A$1:$U$884,4,FALSE)</f>
        <v>Fundación de derecho privado</v>
      </c>
      <c r="E160" s="18" t="str">
        <f>VLOOKUP(A160,'BASE REGISTRO MAYO'!$A$1:$U$884,5,FALSE)</f>
        <v>Otorgado por Decreto Supremo Nº 1360, de fecha 22 de febrero de 1952, del Ministerio de Justicia.</v>
      </c>
      <c r="F160" s="18" t="str">
        <f>VLOOKUP(A160,'BASE REGISTRO MAYO'!$A$1:$U$884,6,FALSE)</f>
        <v>Certificado de Vigencia extendido por el SRCeI, folio Nº 500355844114, de fecha 17 de noviembre de 2020.</v>
      </c>
      <c r="G160" s="18" t="str">
        <f>VLOOKUP(A160,'BASE REGISTRO MAYO'!$A$1:$U$884,7,FALSE)</f>
        <v>Readaptar  y moralizar a niños y jóvenes vagos o desamparados.</v>
      </c>
      <c r="H160" s="18" t="str">
        <f>VLOOKUP(A160,'BASE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18" t="str">
        <f>VLOOKUP(A160,'BASE REGISTRO MAYO'!$A$1:$U$884,9,FALSE)</f>
        <v>5 años.</v>
      </c>
      <c r="J160" s="18" t="str">
        <f>VLOOKUP(A160,'BASE REGISTRO MAYO'!$A$1:$U$884,10,FALSE)</f>
        <v xml:space="preserve"> 5 años
24 de octubre de 2019 al 24 de octubre del 2024
</v>
      </c>
      <c r="K160" s="18" t="str">
        <f>VLOOKUP(A160,'BASE REGISTRO MAYO'!$A$1:$U$884,11,FALSE)</f>
        <v xml:space="preserve">Gerente General: Delia María Del Gatto Reyes       
Presidente: Fernando Enrique Correa Ríos, 
Representante Legal:  Luis Mario Riquelme Navarro            
Mandataria: Paulina Andrea Herrera Godoy            
</v>
      </c>
      <c r="L160" s="18" t="str">
        <f>VLOOKUP(A160,'BASE REGISTRO MAYO'!$A$1:$U$884,12,FALSE)</f>
        <v xml:space="preserve">Luis Barros Valdes Nº 775, comuna de Providencia, Santiago.
</v>
      </c>
      <c r="M160" s="18" t="str">
        <f>VLOOKUP(A160,'BASE REGISTRO MAYO'!$A$1:$U$884,13,FALSE)</f>
        <v>XIII</v>
      </c>
      <c r="N160" s="18" t="str">
        <f>VLOOKUP(A160,'BASE REGISTRO MAYO'!$A$1:$U$884,14,FALSE)</f>
        <v>Providencia</v>
      </c>
      <c r="O160" s="18" t="str">
        <f>VLOOKUP(A160,'BASE REGISTRO MAYO'!$A$1:$U$884,15,FALSE)</f>
        <v xml:space="preserve">02-7903800
</v>
      </c>
      <c r="P160" s="18" t="str">
        <f>VLOOKUP(A160,'BASE REGISTRO MAYO'!$A$1:$U$884,16,FALSE)</f>
        <v>•	info@fundacionmicasa.cl</v>
      </c>
      <c r="Q160" s="18">
        <f>VLOOKUP(A160,'BASE REGISTRO MAYO'!$A$1:$U$884,17,FALSE)</f>
        <v>0</v>
      </c>
      <c r="R160" s="18">
        <f>VLOOKUP(A160,'BASE REGISTRO MAYO'!$A$1:$U$884,18,FALSE)</f>
        <v>93401</v>
      </c>
      <c r="S160" s="18" t="str">
        <f>VLOOKUP(A160,'BASE REGISTRO MAYO'!$A$1:$U$884,19,FALSE)</f>
        <v>Se acompaña certificado financiero correspondiente al año 2019, aprobado por el Subdepartamento de Supervisión Financiera Nacional.</v>
      </c>
      <c r="T160" s="148">
        <f>VLOOKUP(A160,'BASE REGISTRO MAYO'!$A$1:$U$884,20,FALSE)</f>
        <v>37970</v>
      </c>
      <c r="U160" s="125">
        <v>4250</v>
      </c>
      <c r="V160" s="126">
        <v>24530796</v>
      </c>
      <c r="W160" s="126">
        <v>96519864</v>
      </c>
      <c r="X160" s="149">
        <v>44347</v>
      </c>
      <c r="Y160" s="133" t="s">
        <v>7732</v>
      </c>
      <c r="Z160" s="133" t="s">
        <v>7733</v>
      </c>
      <c r="AA160" s="125" t="s">
        <v>7797</v>
      </c>
    </row>
    <row r="161" spans="1:27" s="90" customFormat="1" ht="15.75" customHeight="1" x14ac:dyDescent="0.2">
      <c r="A161" s="125">
        <v>4250</v>
      </c>
      <c r="B161" s="18" t="str">
        <f>VLOOKUP(A161,'BASE REGISTRO MAYO'!$A$1:$U$884,2,FALSE)</f>
        <v xml:space="preserve">Fundación Mi Casa </v>
      </c>
      <c r="C161" s="18" t="str">
        <f>VLOOKUP(A161,'BASE REGISTRO MAYO'!$A$1:$U$884,3,FALSE)</f>
        <v>70015680K</v>
      </c>
      <c r="D161" s="18" t="str">
        <f>VLOOKUP(A161,'BASE REGISTRO MAYO'!$A$1:$U$884,4,FALSE)</f>
        <v>Fundación de derecho privado</v>
      </c>
      <c r="E161" s="18" t="str">
        <f>VLOOKUP(A161,'BASE REGISTRO MAYO'!$A$1:$U$884,5,FALSE)</f>
        <v>Otorgado por Decreto Supremo Nº 1360, de fecha 22 de febrero de 1952, del Ministerio de Justicia.</v>
      </c>
      <c r="F161" s="18" t="str">
        <f>VLOOKUP(A161,'BASE REGISTRO MAYO'!$A$1:$U$884,6,FALSE)</f>
        <v>Certificado de Vigencia extendido por el SRCeI, folio Nº 500355844114, de fecha 17 de noviembre de 2020.</v>
      </c>
      <c r="G161" s="18" t="str">
        <f>VLOOKUP(A161,'BASE REGISTRO MAYO'!$A$1:$U$884,7,FALSE)</f>
        <v>Readaptar  y moralizar a niños y jóvenes vagos o desamparados.</v>
      </c>
      <c r="H161" s="18" t="str">
        <f>VLOOKUP(A161,'BASE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18" t="str">
        <f>VLOOKUP(A161,'BASE REGISTRO MAYO'!$A$1:$U$884,9,FALSE)</f>
        <v>5 años.</v>
      </c>
      <c r="J161" s="18" t="str">
        <f>VLOOKUP(A161,'BASE REGISTRO MAYO'!$A$1:$U$884,10,FALSE)</f>
        <v xml:space="preserve"> 5 años
24 de octubre de 2019 al 24 de octubre del 2024
</v>
      </c>
      <c r="K161" s="18" t="str">
        <f>VLOOKUP(A161,'BASE REGISTRO MAYO'!$A$1:$U$884,11,FALSE)</f>
        <v xml:space="preserve">Gerente General: Delia María Del Gatto Reyes       
Presidente: Fernando Enrique Correa Ríos, 
Representante Legal:  Luis Mario Riquelme Navarro            
Mandataria: Paulina Andrea Herrera Godoy            
</v>
      </c>
      <c r="L161" s="18" t="str">
        <f>VLOOKUP(A161,'BASE REGISTRO MAYO'!$A$1:$U$884,12,FALSE)</f>
        <v xml:space="preserve">Luis Barros Valdes Nº 775, comuna de Providencia, Santiago.
</v>
      </c>
      <c r="M161" s="18" t="str">
        <f>VLOOKUP(A161,'BASE REGISTRO MAYO'!$A$1:$U$884,13,FALSE)</f>
        <v>XIII</v>
      </c>
      <c r="N161" s="18" t="str">
        <f>VLOOKUP(A161,'BASE REGISTRO MAYO'!$A$1:$U$884,14,FALSE)</f>
        <v>Providencia</v>
      </c>
      <c r="O161" s="18" t="str">
        <f>VLOOKUP(A161,'BASE REGISTRO MAYO'!$A$1:$U$884,15,FALSE)</f>
        <v xml:space="preserve">02-7903800
</v>
      </c>
      <c r="P161" s="18" t="str">
        <f>VLOOKUP(A161,'BASE REGISTRO MAYO'!$A$1:$U$884,16,FALSE)</f>
        <v>•	info@fundacionmicasa.cl</v>
      </c>
      <c r="Q161" s="18">
        <f>VLOOKUP(A161,'BASE REGISTRO MAYO'!$A$1:$U$884,17,FALSE)</f>
        <v>0</v>
      </c>
      <c r="R161" s="18">
        <f>VLOOKUP(A161,'BASE REGISTRO MAYO'!$A$1:$U$884,18,FALSE)</f>
        <v>93401</v>
      </c>
      <c r="S161" s="18" t="str">
        <f>VLOOKUP(A161,'BASE REGISTRO MAYO'!$A$1:$U$884,19,FALSE)</f>
        <v>Se acompaña certificado financiero correspondiente al año 2019, aprobado por el Subdepartamento de Supervisión Financiera Nacional.</v>
      </c>
      <c r="T161" s="148">
        <f>VLOOKUP(A161,'BASE REGISTRO MAYO'!$A$1:$U$884,20,FALSE)</f>
        <v>37970</v>
      </c>
      <c r="U161" s="125">
        <v>4250</v>
      </c>
      <c r="V161" s="126">
        <v>8016600</v>
      </c>
      <c r="W161" s="126">
        <v>40083000</v>
      </c>
      <c r="X161" s="149">
        <v>44347</v>
      </c>
      <c r="Y161" s="133" t="s">
        <v>7732</v>
      </c>
      <c r="Z161" s="133" t="s">
        <v>7733</v>
      </c>
      <c r="AA161" s="125" t="s">
        <v>7830</v>
      </c>
    </row>
    <row r="162" spans="1:27" s="90" customFormat="1" ht="15.75" customHeight="1" x14ac:dyDescent="0.2">
      <c r="A162" s="125">
        <v>4250</v>
      </c>
      <c r="B162" s="18" t="str">
        <f>VLOOKUP(A162,'BASE REGISTRO MAYO'!$A$1:$U$884,2,FALSE)</f>
        <v xml:space="preserve">Fundación Mi Casa </v>
      </c>
      <c r="C162" s="18" t="str">
        <f>VLOOKUP(A162,'BASE REGISTRO MAYO'!$A$1:$U$884,3,FALSE)</f>
        <v>70015680K</v>
      </c>
      <c r="D162" s="18" t="str">
        <f>VLOOKUP(A162,'BASE REGISTRO MAYO'!$A$1:$U$884,4,FALSE)</f>
        <v>Fundación de derecho privado</v>
      </c>
      <c r="E162" s="18" t="str">
        <f>VLOOKUP(A162,'BASE REGISTRO MAYO'!$A$1:$U$884,5,FALSE)</f>
        <v>Otorgado por Decreto Supremo Nº 1360, de fecha 22 de febrero de 1952, del Ministerio de Justicia.</v>
      </c>
      <c r="F162" s="18" t="str">
        <f>VLOOKUP(A162,'BASE REGISTRO MAYO'!$A$1:$U$884,6,FALSE)</f>
        <v>Certificado de Vigencia extendido por el SRCeI, folio Nº 500355844114, de fecha 17 de noviembre de 2020.</v>
      </c>
      <c r="G162" s="18" t="str">
        <f>VLOOKUP(A162,'BASE REGISTRO MAYO'!$A$1:$U$884,7,FALSE)</f>
        <v>Readaptar  y moralizar a niños y jóvenes vagos o desamparados.</v>
      </c>
      <c r="H162" s="18" t="str">
        <f>VLOOKUP(A162,'BASE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18" t="str">
        <f>VLOOKUP(A162,'BASE REGISTRO MAYO'!$A$1:$U$884,9,FALSE)</f>
        <v>5 años.</v>
      </c>
      <c r="J162" s="18" t="str">
        <f>VLOOKUP(A162,'BASE REGISTRO MAYO'!$A$1:$U$884,10,FALSE)</f>
        <v xml:space="preserve"> 5 años
24 de octubre de 2019 al 24 de octubre del 2024
</v>
      </c>
      <c r="K162" s="18" t="str">
        <f>VLOOKUP(A162,'BASE REGISTRO MAYO'!$A$1:$U$884,11,FALSE)</f>
        <v xml:space="preserve">Gerente General: Delia María Del Gatto Reyes       
Presidente: Fernando Enrique Correa Ríos, 
Representante Legal:  Luis Mario Riquelme Navarro            
Mandataria: Paulina Andrea Herrera Godoy            
</v>
      </c>
      <c r="L162" s="18" t="str">
        <f>VLOOKUP(A162,'BASE REGISTRO MAYO'!$A$1:$U$884,12,FALSE)</f>
        <v xml:space="preserve">Luis Barros Valdes Nº 775, comuna de Providencia, Santiago.
</v>
      </c>
      <c r="M162" s="18" t="str">
        <f>VLOOKUP(A162,'BASE REGISTRO MAYO'!$A$1:$U$884,13,FALSE)</f>
        <v>XIII</v>
      </c>
      <c r="N162" s="18" t="str">
        <f>VLOOKUP(A162,'BASE REGISTRO MAYO'!$A$1:$U$884,14,FALSE)</f>
        <v>Providencia</v>
      </c>
      <c r="O162" s="18" t="str">
        <f>VLOOKUP(A162,'BASE REGISTRO MAYO'!$A$1:$U$884,15,FALSE)</f>
        <v xml:space="preserve">02-7903800
</v>
      </c>
      <c r="P162" s="18" t="str">
        <f>VLOOKUP(A162,'BASE REGISTRO MAYO'!$A$1:$U$884,16,FALSE)</f>
        <v>•	info@fundacionmicasa.cl</v>
      </c>
      <c r="Q162" s="18">
        <f>VLOOKUP(A162,'BASE REGISTRO MAYO'!$A$1:$U$884,17,FALSE)</f>
        <v>0</v>
      </c>
      <c r="R162" s="18">
        <f>VLOOKUP(A162,'BASE REGISTRO MAYO'!$A$1:$U$884,18,FALSE)</f>
        <v>93401</v>
      </c>
      <c r="S162" s="18" t="str">
        <f>VLOOKUP(A162,'BASE REGISTRO MAYO'!$A$1:$U$884,19,FALSE)</f>
        <v>Se acompaña certificado financiero correspondiente al año 2019, aprobado por el Subdepartamento de Supervisión Financiera Nacional.</v>
      </c>
      <c r="T162" s="148">
        <f>VLOOKUP(A162,'BASE REGISTRO MAYO'!$A$1:$U$884,20,FALSE)</f>
        <v>37970</v>
      </c>
      <c r="U162" s="125">
        <v>4250</v>
      </c>
      <c r="V162" s="126">
        <v>31906068</v>
      </c>
      <c r="W162" s="126">
        <v>111270408</v>
      </c>
      <c r="X162" s="149">
        <v>44347</v>
      </c>
      <c r="Y162" s="133" t="s">
        <v>7732</v>
      </c>
      <c r="Z162" s="133" t="s">
        <v>7733</v>
      </c>
      <c r="AA162" s="125" t="s">
        <v>7794</v>
      </c>
    </row>
    <row r="163" spans="1:27" s="90" customFormat="1" ht="15.75" customHeight="1" x14ac:dyDescent="0.2">
      <c r="A163" s="125">
        <v>4250</v>
      </c>
      <c r="B163" s="18" t="str">
        <f>VLOOKUP(A163,'BASE REGISTRO MAYO'!$A$1:$U$884,2,FALSE)</f>
        <v xml:space="preserve">Fundación Mi Casa </v>
      </c>
      <c r="C163" s="18" t="str">
        <f>VLOOKUP(A163,'BASE REGISTRO MAYO'!$A$1:$U$884,3,FALSE)</f>
        <v>70015680K</v>
      </c>
      <c r="D163" s="18" t="str">
        <f>VLOOKUP(A163,'BASE REGISTRO MAYO'!$A$1:$U$884,4,FALSE)</f>
        <v>Fundación de derecho privado</v>
      </c>
      <c r="E163" s="18" t="str">
        <f>VLOOKUP(A163,'BASE REGISTRO MAYO'!$A$1:$U$884,5,FALSE)</f>
        <v>Otorgado por Decreto Supremo Nº 1360, de fecha 22 de febrero de 1952, del Ministerio de Justicia.</v>
      </c>
      <c r="F163" s="18" t="str">
        <f>VLOOKUP(A163,'BASE REGISTRO MAYO'!$A$1:$U$884,6,FALSE)</f>
        <v>Certificado de Vigencia extendido por el SRCeI, folio Nº 500355844114, de fecha 17 de noviembre de 2020.</v>
      </c>
      <c r="G163" s="18" t="str">
        <f>VLOOKUP(A163,'BASE REGISTRO MAYO'!$A$1:$U$884,7,FALSE)</f>
        <v>Readaptar  y moralizar a niños y jóvenes vagos o desamparados.</v>
      </c>
      <c r="H163" s="18" t="str">
        <f>VLOOKUP(A163,'BASE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18" t="str">
        <f>VLOOKUP(A163,'BASE REGISTRO MAYO'!$A$1:$U$884,9,FALSE)</f>
        <v>5 años.</v>
      </c>
      <c r="J163" s="18" t="str">
        <f>VLOOKUP(A163,'BASE REGISTRO MAYO'!$A$1:$U$884,10,FALSE)</f>
        <v xml:space="preserve"> 5 años
24 de octubre de 2019 al 24 de octubre del 2024
</v>
      </c>
      <c r="K163" s="18" t="str">
        <f>VLOOKUP(A163,'BASE REGISTRO MAYO'!$A$1:$U$884,11,FALSE)</f>
        <v xml:space="preserve">Gerente General: Delia María Del Gatto Reyes       
Presidente: Fernando Enrique Correa Ríos, 
Representante Legal:  Luis Mario Riquelme Navarro            
Mandataria: Paulina Andrea Herrera Godoy            
</v>
      </c>
      <c r="L163" s="18" t="str">
        <f>VLOOKUP(A163,'BASE REGISTRO MAYO'!$A$1:$U$884,12,FALSE)</f>
        <v xml:space="preserve">Luis Barros Valdes Nº 775, comuna de Providencia, Santiago.
</v>
      </c>
      <c r="M163" s="18" t="str">
        <f>VLOOKUP(A163,'BASE REGISTRO MAYO'!$A$1:$U$884,13,FALSE)</f>
        <v>XIII</v>
      </c>
      <c r="N163" s="18" t="str">
        <f>VLOOKUP(A163,'BASE REGISTRO MAYO'!$A$1:$U$884,14,FALSE)</f>
        <v>Providencia</v>
      </c>
      <c r="O163" s="18" t="str">
        <f>VLOOKUP(A163,'BASE REGISTRO MAYO'!$A$1:$U$884,15,FALSE)</f>
        <v xml:space="preserve">02-7903800
</v>
      </c>
      <c r="P163" s="18" t="str">
        <f>VLOOKUP(A163,'BASE REGISTRO MAYO'!$A$1:$U$884,16,FALSE)</f>
        <v>•	info@fundacionmicasa.cl</v>
      </c>
      <c r="Q163" s="18">
        <f>VLOOKUP(A163,'BASE REGISTRO MAYO'!$A$1:$U$884,17,FALSE)</f>
        <v>0</v>
      </c>
      <c r="R163" s="18">
        <f>VLOOKUP(A163,'BASE REGISTRO MAYO'!$A$1:$U$884,18,FALSE)</f>
        <v>93401</v>
      </c>
      <c r="S163" s="18" t="str">
        <f>VLOOKUP(A163,'BASE REGISTRO MAYO'!$A$1:$U$884,19,FALSE)</f>
        <v>Se acompaña certificado financiero correspondiente al año 2019, aprobado por el Subdepartamento de Supervisión Financiera Nacional.</v>
      </c>
      <c r="T163" s="148">
        <f>VLOOKUP(A163,'BASE REGISTRO MAYO'!$A$1:$U$884,20,FALSE)</f>
        <v>37970</v>
      </c>
      <c r="U163" s="125">
        <v>4250</v>
      </c>
      <c r="V163" s="126">
        <v>18619200</v>
      </c>
      <c r="W163" s="126">
        <v>84794940</v>
      </c>
      <c r="X163" s="149">
        <v>44347</v>
      </c>
      <c r="Y163" s="133" t="s">
        <v>7732</v>
      </c>
      <c r="Z163" s="133" t="s">
        <v>7733</v>
      </c>
      <c r="AA163" s="125" t="s">
        <v>7831</v>
      </c>
    </row>
    <row r="164" spans="1:27" s="90" customFormat="1" ht="15.75" customHeight="1" x14ac:dyDescent="0.2">
      <c r="A164" s="125">
        <v>4250</v>
      </c>
      <c r="B164" s="18" t="str">
        <f>VLOOKUP(A164,'BASE REGISTRO MAYO'!$A$1:$U$884,2,FALSE)</f>
        <v xml:space="preserve">Fundación Mi Casa </v>
      </c>
      <c r="C164" s="18" t="str">
        <f>VLOOKUP(A164,'BASE REGISTRO MAYO'!$A$1:$U$884,3,FALSE)</f>
        <v>70015680K</v>
      </c>
      <c r="D164" s="18" t="str">
        <f>VLOOKUP(A164,'BASE REGISTRO MAYO'!$A$1:$U$884,4,FALSE)</f>
        <v>Fundación de derecho privado</v>
      </c>
      <c r="E164" s="18" t="str">
        <f>VLOOKUP(A164,'BASE REGISTRO MAYO'!$A$1:$U$884,5,FALSE)</f>
        <v>Otorgado por Decreto Supremo Nº 1360, de fecha 22 de febrero de 1952, del Ministerio de Justicia.</v>
      </c>
      <c r="F164" s="18" t="str">
        <f>VLOOKUP(A164,'BASE REGISTRO MAYO'!$A$1:$U$884,6,FALSE)</f>
        <v>Certificado de Vigencia extendido por el SRCeI, folio Nº 500355844114, de fecha 17 de noviembre de 2020.</v>
      </c>
      <c r="G164" s="18" t="str">
        <f>VLOOKUP(A164,'BASE REGISTRO MAYO'!$A$1:$U$884,7,FALSE)</f>
        <v>Readaptar  y moralizar a niños y jóvenes vagos o desamparados.</v>
      </c>
      <c r="H164" s="18" t="str">
        <f>VLOOKUP(A164,'BASE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18" t="str">
        <f>VLOOKUP(A164,'BASE REGISTRO MAYO'!$A$1:$U$884,9,FALSE)</f>
        <v>5 años.</v>
      </c>
      <c r="J164" s="18" t="str">
        <f>VLOOKUP(A164,'BASE REGISTRO MAYO'!$A$1:$U$884,10,FALSE)</f>
        <v xml:space="preserve"> 5 años
24 de octubre de 2019 al 24 de octubre del 2024
</v>
      </c>
      <c r="K164" s="18" t="str">
        <f>VLOOKUP(A164,'BASE REGISTRO MAYO'!$A$1:$U$884,11,FALSE)</f>
        <v xml:space="preserve">Gerente General: Delia María Del Gatto Reyes       
Presidente: Fernando Enrique Correa Ríos, 
Representante Legal:  Luis Mario Riquelme Navarro            
Mandataria: Paulina Andrea Herrera Godoy            
</v>
      </c>
      <c r="L164" s="18" t="str">
        <f>VLOOKUP(A164,'BASE REGISTRO MAYO'!$A$1:$U$884,12,FALSE)</f>
        <v xml:space="preserve">Luis Barros Valdes Nº 775, comuna de Providencia, Santiago.
</v>
      </c>
      <c r="M164" s="18" t="str">
        <f>VLOOKUP(A164,'BASE REGISTRO MAYO'!$A$1:$U$884,13,FALSE)</f>
        <v>XIII</v>
      </c>
      <c r="N164" s="18" t="str">
        <f>VLOOKUP(A164,'BASE REGISTRO MAYO'!$A$1:$U$884,14,FALSE)</f>
        <v>Providencia</v>
      </c>
      <c r="O164" s="18" t="str">
        <f>VLOOKUP(A164,'BASE REGISTRO MAYO'!$A$1:$U$884,15,FALSE)</f>
        <v xml:space="preserve">02-7903800
</v>
      </c>
      <c r="P164" s="18" t="str">
        <f>VLOOKUP(A164,'BASE REGISTRO MAYO'!$A$1:$U$884,16,FALSE)</f>
        <v>•	info@fundacionmicasa.cl</v>
      </c>
      <c r="Q164" s="18">
        <f>VLOOKUP(A164,'BASE REGISTRO MAYO'!$A$1:$U$884,17,FALSE)</f>
        <v>0</v>
      </c>
      <c r="R164" s="18">
        <f>VLOOKUP(A164,'BASE REGISTRO MAYO'!$A$1:$U$884,18,FALSE)</f>
        <v>93401</v>
      </c>
      <c r="S164" s="18" t="str">
        <f>VLOOKUP(A164,'BASE REGISTRO MAYO'!$A$1:$U$884,19,FALSE)</f>
        <v>Se acompaña certificado financiero correspondiente al año 2019, aprobado por el Subdepartamento de Supervisión Financiera Nacional.</v>
      </c>
      <c r="T164" s="148">
        <f>VLOOKUP(A164,'BASE REGISTRO MAYO'!$A$1:$U$884,20,FALSE)</f>
        <v>37970</v>
      </c>
      <c r="U164" s="125">
        <v>4250</v>
      </c>
      <c r="V164" s="126">
        <v>0</v>
      </c>
      <c r="W164" s="126">
        <v>26897799</v>
      </c>
      <c r="X164" s="149">
        <v>44347</v>
      </c>
      <c r="Y164" s="133" t="s">
        <v>7732</v>
      </c>
      <c r="Z164" s="133" t="s">
        <v>7733</v>
      </c>
      <c r="AA164" s="125" t="s">
        <v>7832</v>
      </c>
    </row>
    <row r="165" spans="1:27" s="90" customFormat="1" ht="15.75" customHeight="1" x14ac:dyDescent="0.2">
      <c r="A165" s="125">
        <v>4250</v>
      </c>
      <c r="B165" s="18" t="str">
        <f>VLOOKUP(A165,'BASE REGISTRO MAYO'!$A$1:$U$884,2,FALSE)</f>
        <v xml:space="preserve">Fundación Mi Casa </v>
      </c>
      <c r="C165" s="18" t="str">
        <f>VLOOKUP(A165,'BASE REGISTRO MAYO'!$A$1:$U$884,3,FALSE)</f>
        <v>70015680K</v>
      </c>
      <c r="D165" s="18" t="str">
        <f>VLOOKUP(A165,'BASE REGISTRO MAYO'!$A$1:$U$884,4,FALSE)</f>
        <v>Fundación de derecho privado</v>
      </c>
      <c r="E165" s="18" t="str">
        <f>VLOOKUP(A165,'BASE REGISTRO MAYO'!$A$1:$U$884,5,FALSE)</f>
        <v>Otorgado por Decreto Supremo Nº 1360, de fecha 22 de febrero de 1952, del Ministerio de Justicia.</v>
      </c>
      <c r="F165" s="18" t="str">
        <f>VLOOKUP(A165,'BASE REGISTRO MAYO'!$A$1:$U$884,6,FALSE)</f>
        <v>Certificado de Vigencia extendido por el SRCeI, folio Nº 500355844114, de fecha 17 de noviembre de 2020.</v>
      </c>
      <c r="G165" s="18" t="str">
        <f>VLOOKUP(A165,'BASE REGISTRO MAYO'!$A$1:$U$884,7,FALSE)</f>
        <v>Readaptar  y moralizar a niños y jóvenes vagos o desamparados.</v>
      </c>
      <c r="H165" s="18" t="str">
        <f>VLOOKUP(A165,'BASE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18" t="str">
        <f>VLOOKUP(A165,'BASE REGISTRO MAYO'!$A$1:$U$884,9,FALSE)</f>
        <v>5 años.</v>
      </c>
      <c r="J165" s="18" t="str">
        <f>VLOOKUP(A165,'BASE REGISTRO MAYO'!$A$1:$U$884,10,FALSE)</f>
        <v xml:space="preserve"> 5 años
24 de octubre de 2019 al 24 de octubre del 2024
</v>
      </c>
      <c r="K165" s="18" t="str">
        <f>VLOOKUP(A165,'BASE REGISTRO MAYO'!$A$1:$U$884,11,FALSE)</f>
        <v xml:space="preserve">Gerente General: Delia María Del Gatto Reyes       
Presidente: Fernando Enrique Correa Ríos, 
Representante Legal:  Luis Mario Riquelme Navarro            
Mandataria: Paulina Andrea Herrera Godoy            
</v>
      </c>
      <c r="L165" s="18" t="str">
        <f>VLOOKUP(A165,'BASE REGISTRO MAYO'!$A$1:$U$884,12,FALSE)</f>
        <v xml:space="preserve">Luis Barros Valdes Nº 775, comuna de Providencia, Santiago.
</v>
      </c>
      <c r="M165" s="18" t="str">
        <f>VLOOKUP(A165,'BASE REGISTRO MAYO'!$A$1:$U$884,13,FALSE)</f>
        <v>XIII</v>
      </c>
      <c r="N165" s="18" t="str">
        <f>VLOOKUP(A165,'BASE REGISTRO MAYO'!$A$1:$U$884,14,FALSE)</f>
        <v>Providencia</v>
      </c>
      <c r="O165" s="18" t="str">
        <f>VLOOKUP(A165,'BASE REGISTRO MAYO'!$A$1:$U$884,15,FALSE)</f>
        <v xml:space="preserve">02-7903800
</v>
      </c>
      <c r="P165" s="18" t="str">
        <f>VLOOKUP(A165,'BASE REGISTRO MAYO'!$A$1:$U$884,16,FALSE)</f>
        <v>•	info@fundacionmicasa.cl</v>
      </c>
      <c r="Q165" s="18">
        <f>VLOOKUP(A165,'BASE REGISTRO MAYO'!$A$1:$U$884,17,FALSE)</f>
        <v>0</v>
      </c>
      <c r="R165" s="18">
        <f>VLOOKUP(A165,'BASE REGISTRO MAYO'!$A$1:$U$884,18,FALSE)</f>
        <v>93401</v>
      </c>
      <c r="S165" s="18" t="str">
        <f>VLOOKUP(A165,'BASE REGISTRO MAYO'!$A$1:$U$884,19,FALSE)</f>
        <v>Se acompaña certificado financiero correspondiente al año 2019, aprobado por el Subdepartamento de Supervisión Financiera Nacional.</v>
      </c>
      <c r="T165" s="148">
        <f>VLOOKUP(A165,'BASE REGISTRO MAYO'!$A$1:$U$884,20,FALSE)</f>
        <v>37970</v>
      </c>
      <c r="U165" s="125">
        <v>4250</v>
      </c>
      <c r="V165" s="126">
        <v>40403664</v>
      </c>
      <c r="W165" s="126">
        <v>129067260</v>
      </c>
      <c r="X165" s="149">
        <v>44347</v>
      </c>
      <c r="Y165" s="133" t="s">
        <v>7732</v>
      </c>
      <c r="Z165" s="133" t="s">
        <v>7733</v>
      </c>
      <c r="AA165" s="125" t="s">
        <v>7803</v>
      </c>
    </row>
    <row r="166" spans="1:27" s="90" customFormat="1" ht="15.75" customHeight="1" x14ac:dyDescent="0.2">
      <c r="A166" s="125">
        <v>4250</v>
      </c>
      <c r="B166" s="18" t="str">
        <f>VLOOKUP(A166,'BASE REGISTRO MAYO'!$A$1:$U$884,2,FALSE)</f>
        <v xml:space="preserve">Fundación Mi Casa </v>
      </c>
      <c r="C166" s="18" t="str">
        <f>VLOOKUP(A166,'BASE REGISTRO MAYO'!$A$1:$U$884,3,FALSE)</f>
        <v>70015680K</v>
      </c>
      <c r="D166" s="18" t="str">
        <f>VLOOKUP(A166,'BASE REGISTRO MAYO'!$A$1:$U$884,4,FALSE)</f>
        <v>Fundación de derecho privado</v>
      </c>
      <c r="E166" s="18" t="str">
        <f>VLOOKUP(A166,'BASE REGISTRO MAYO'!$A$1:$U$884,5,FALSE)</f>
        <v>Otorgado por Decreto Supremo Nº 1360, de fecha 22 de febrero de 1952, del Ministerio de Justicia.</v>
      </c>
      <c r="F166" s="18" t="str">
        <f>VLOOKUP(A166,'BASE REGISTRO MAYO'!$A$1:$U$884,6,FALSE)</f>
        <v>Certificado de Vigencia extendido por el SRCeI, folio Nº 500355844114, de fecha 17 de noviembre de 2020.</v>
      </c>
      <c r="G166" s="18" t="str">
        <f>VLOOKUP(A166,'BASE REGISTRO MAYO'!$A$1:$U$884,7,FALSE)</f>
        <v>Readaptar  y moralizar a niños y jóvenes vagos o desamparados.</v>
      </c>
      <c r="H166" s="18" t="str">
        <f>VLOOKUP(A166,'BASE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18" t="str">
        <f>VLOOKUP(A166,'BASE REGISTRO MAYO'!$A$1:$U$884,9,FALSE)</f>
        <v>5 años.</v>
      </c>
      <c r="J166" s="18" t="str">
        <f>VLOOKUP(A166,'BASE REGISTRO MAYO'!$A$1:$U$884,10,FALSE)</f>
        <v xml:space="preserve"> 5 años
24 de octubre de 2019 al 24 de octubre del 2024
</v>
      </c>
      <c r="K166" s="18" t="str">
        <f>VLOOKUP(A166,'BASE REGISTRO MAYO'!$A$1:$U$884,11,FALSE)</f>
        <v xml:space="preserve">Gerente General: Delia María Del Gatto Reyes       
Presidente: Fernando Enrique Correa Ríos, 
Representante Legal:  Luis Mario Riquelme Navarro            
Mandataria: Paulina Andrea Herrera Godoy            
</v>
      </c>
      <c r="L166" s="18" t="str">
        <f>VLOOKUP(A166,'BASE REGISTRO MAYO'!$A$1:$U$884,12,FALSE)</f>
        <v xml:space="preserve">Luis Barros Valdes Nº 775, comuna de Providencia, Santiago.
</v>
      </c>
      <c r="M166" s="18" t="str">
        <f>VLOOKUP(A166,'BASE REGISTRO MAYO'!$A$1:$U$884,13,FALSE)</f>
        <v>XIII</v>
      </c>
      <c r="N166" s="18" t="str">
        <f>VLOOKUP(A166,'BASE REGISTRO MAYO'!$A$1:$U$884,14,FALSE)</f>
        <v>Providencia</v>
      </c>
      <c r="O166" s="18" t="str">
        <f>VLOOKUP(A166,'BASE REGISTRO MAYO'!$A$1:$U$884,15,FALSE)</f>
        <v xml:space="preserve">02-7903800
</v>
      </c>
      <c r="P166" s="18" t="str">
        <f>VLOOKUP(A166,'BASE REGISTRO MAYO'!$A$1:$U$884,16,FALSE)</f>
        <v>•	info@fundacionmicasa.cl</v>
      </c>
      <c r="Q166" s="18">
        <f>VLOOKUP(A166,'BASE REGISTRO MAYO'!$A$1:$U$884,17,FALSE)</f>
        <v>0</v>
      </c>
      <c r="R166" s="18">
        <f>VLOOKUP(A166,'BASE REGISTRO MAYO'!$A$1:$U$884,18,FALSE)</f>
        <v>93401</v>
      </c>
      <c r="S166" s="18" t="str">
        <f>VLOOKUP(A166,'BASE REGISTRO MAYO'!$A$1:$U$884,19,FALSE)</f>
        <v>Se acompaña certificado financiero correspondiente al año 2019, aprobado por el Subdepartamento de Supervisión Financiera Nacional.</v>
      </c>
      <c r="T166" s="148">
        <f>VLOOKUP(A166,'BASE REGISTRO MAYO'!$A$1:$U$884,20,FALSE)</f>
        <v>37970</v>
      </c>
      <c r="U166" s="125">
        <v>4250</v>
      </c>
      <c r="V166" s="126">
        <v>7774156</v>
      </c>
      <c r="W166" s="126">
        <v>52658840</v>
      </c>
      <c r="X166" s="149">
        <v>44347</v>
      </c>
      <c r="Y166" s="133" t="s">
        <v>7732</v>
      </c>
      <c r="Z166" s="133" t="s">
        <v>7733</v>
      </c>
      <c r="AA166" s="125" t="s">
        <v>7833</v>
      </c>
    </row>
    <row r="167" spans="1:27" s="90" customFormat="1" ht="15.75" customHeight="1" x14ac:dyDescent="0.2">
      <c r="A167" s="125">
        <v>4250</v>
      </c>
      <c r="B167" s="18" t="str">
        <f>VLOOKUP(A167,'BASE REGISTRO MAYO'!$A$1:$U$884,2,FALSE)</f>
        <v xml:space="preserve">Fundación Mi Casa </v>
      </c>
      <c r="C167" s="18" t="str">
        <f>VLOOKUP(A167,'BASE REGISTRO MAYO'!$A$1:$U$884,3,FALSE)</f>
        <v>70015680K</v>
      </c>
      <c r="D167" s="18" t="str">
        <f>VLOOKUP(A167,'BASE REGISTRO MAYO'!$A$1:$U$884,4,FALSE)</f>
        <v>Fundación de derecho privado</v>
      </c>
      <c r="E167" s="18" t="str">
        <f>VLOOKUP(A167,'BASE REGISTRO MAYO'!$A$1:$U$884,5,FALSE)</f>
        <v>Otorgado por Decreto Supremo Nº 1360, de fecha 22 de febrero de 1952, del Ministerio de Justicia.</v>
      </c>
      <c r="F167" s="18" t="str">
        <f>VLOOKUP(A167,'BASE REGISTRO MAYO'!$A$1:$U$884,6,FALSE)</f>
        <v>Certificado de Vigencia extendido por el SRCeI, folio Nº 500355844114, de fecha 17 de noviembre de 2020.</v>
      </c>
      <c r="G167" s="18" t="str">
        <f>VLOOKUP(A167,'BASE REGISTRO MAYO'!$A$1:$U$884,7,FALSE)</f>
        <v>Readaptar  y moralizar a niños y jóvenes vagos o desamparados.</v>
      </c>
      <c r="H167" s="18" t="str">
        <f>VLOOKUP(A167,'BASE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18" t="str">
        <f>VLOOKUP(A167,'BASE REGISTRO MAYO'!$A$1:$U$884,9,FALSE)</f>
        <v>5 años.</v>
      </c>
      <c r="J167" s="18" t="str">
        <f>VLOOKUP(A167,'BASE REGISTRO MAYO'!$A$1:$U$884,10,FALSE)</f>
        <v xml:space="preserve"> 5 años
24 de octubre de 2019 al 24 de octubre del 2024
</v>
      </c>
      <c r="K167" s="18" t="str">
        <f>VLOOKUP(A167,'BASE REGISTRO MAYO'!$A$1:$U$884,11,FALSE)</f>
        <v xml:space="preserve">Gerente General: Delia María Del Gatto Reyes       
Presidente: Fernando Enrique Correa Ríos, 
Representante Legal:  Luis Mario Riquelme Navarro            
Mandataria: Paulina Andrea Herrera Godoy            
</v>
      </c>
      <c r="L167" s="18" t="str">
        <f>VLOOKUP(A167,'BASE REGISTRO MAYO'!$A$1:$U$884,12,FALSE)</f>
        <v xml:space="preserve">Luis Barros Valdes Nº 775, comuna de Providencia, Santiago.
</v>
      </c>
      <c r="M167" s="18" t="str">
        <f>VLOOKUP(A167,'BASE REGISTRO MAYO'!$A$1:$U$884,13,FALSE)</f>
        <v>XIII</v>
      </c>
      <c r="N167" s="18" t="str">
        <f>VLOOKUP(A167,'BASE REGISTRO MAYO'!$A$1:$U$884,14,FALSE)</f>
        <v>Providencia</v>
      </c>
      <c r="O167" s="18" t="str">
        <f>VLOOKUP(A167,'BASE REGISTRO MAYO'!$A$1:$U$884,15,FALSE)</f>
        <v xml:space="preserve">02-7903800
</v>
      </c>
      <c r="P167" s="18" t="str">
        <f>VLOOKUP(A167,'BASE REGISTRO MAYO'!$A$1:$U$884,16,FALSE)</f>
        <v>•	info@fundacionmicasa.cl</v>
      </c>
      <c r="Q167" s="18">
        <f>VLOOKUP(A167,'BASE REGISTRO MAYO'!$A$1:$U$884,17,FALSE)</f>
        <v>0</v>
      </c>
      <c r="R167" s="18">
        <f>VLOOKUP(A167,'BASE REGISTRO MAYO'!$A$1:$U$884,18,FALSE)</f>
        <v>93401</v>
      </c>
      <c r="S167" s="18" t="str">
        <f>VLOOKUP(A167,'BASE REGISTRO MAYO'!$A$1:$U$884,19,FALSE)</f>
        <v>Se acompaña certificado financiero correspondiente al año 2019, aprobado por el Subdepartamento de Supervisión Financiera Nacional.</v>
      </c>
      <c r="T167" s="148">
        <f>VLOOKUP(A167,'BASE REGISTRO MAYO'!$A$1:$U$884,20,FALSE)</f>
        <v>37970</v>
      </c>
      <c r="U167" s="125">
        <v>4250</v>
      </c>
      <c r="V167" s="126">
        <v>95619583</v>
      </c>
      <c r="W167" s="126">
        <v>385181003</v>
      </c>
      <c r="X167" s="149">
        <v>44347</v>
      </c>
      <c r="Y167" s="133" t="s">
        <v>7732</v>
      </c>
      <c r="Z167" s="133" t="s">
        <v>7733</v>
      </c>
      <c r="AA167" s="125" t="s">
        <v>7734</v>
      </c>
    </row>
    <row r="168" spans="1:27" s="90" customFormat="1" ht="15.75" customHeight="1" x14ac:dyDescent="0.2">
      <c r="A168" s="125">
        <v>4250</v>
      </c>
      <c r="B168" s="18" t="str">
        <f>VLOOKUP(A168,'BASE REGISTRO MAYO'!$A$1:$U$884,2,FALSE)</f>
        <v xml:space="preserve">Fundación Mi Casa </v>
      </c>
      <c r="C168" s="18" t="str">
        <f>VLOOKUP(A168,'BASE REGISTRO MAYO'!$A$1:$U$884,3,FALSE)</f>
        <v>70015680K</v>
      </c>
      <c r="D168" s="18" t="str">
        <f>VLOOKUP(A168,'BASE REGISTRO MAYO'!$A$1:$U$884,4,FALSE)</f>
        <v>Fundación de derecho privado</v>
      </c>
      <c r="E168" s="18" t="str">
        <f>VLOOKUP(A168,'BASE REGISTRO MAYO'!$A$1:$U$884,5,FALSE)</f>
        <v>Otorgado por Decreto Supremo Nº 1360, de fecha 22 de febrero de 1952, del Ministerio de Justicia.</v>
      </c>
      <c r="F168" s="18" t="str">
        <f>VLOOKUP(A168,'BASE REGISTRO MAYO'!$A$1:$U$884,6,FALSE)</f>
        <v>Certificado de Vigencia extendido por el SRCeI, folio Nº 500355844114, de fecha 17 de noviembre de 2020.</v>
      </c>
      <c r="G168" s="18" t="str">
        <f>VLOOKUP(A168,'BASE REGISTRO MAYO'!$A$1:$U$884,7,FALSE)</f>
        <v>Readaptar  y moralizar a niños y jóvenes vagos o desamparados.</v>
      </c>
      <c r="H168" s="18" t="str">
        <f>VLOOKUP(A168,'BASE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18" t="str">
        <f>VLOOKUP(A168,'BASE REGISTRO MAYO'!$A$1:$U$884,9,FALSE)</f>
        <v>5 años.</v>
      </c>
      <c r="J168" s="18" t="str">
        <f>VLOOKUP(A168,'BASE REGISTRO MAYO'!$A$1:$U$884,10,FALSE)</f>
        <v xml:space="preserve"> 5 años
24 de octubre de 2019 al 24 de octubre del 2024
</v>
      </c>
      <c r="K168" s="18" t="str">
        <f>VLOOKUP(A168,'BASE REGISTRO MAYO'!$A$1:$U$884,11,FALSE)</f>
        <v xml:space="preserve">Gerente General: Delia María Del Gatto Reyes       
Presidente: Fernando Enrique Correa Ríos, 
Representante Legal:  Luis Mario Riquelme Navarro            
Mandataria: Paulina Andrea Herrera Godoy            
</v>
      </c>
      <c r="L168" s="18" t="str">
        <f>VLOOKUP(A168,'BASE REGISTRO MAYO'!$A$1:$U$884,12,FALSE)</f>
        <v xml:space="preserve">Luis Barros Valdes Nº 775, comuna de Providencia, Santiago.
</v>
      </c>
      <c r="M168" s="18" t="str">
        <f>VLOOKUP(A168,'BASE REGISTRO MAYO'!$A$1:$U$884,13,FALSE)</f>
        <v>XIII</v>
      </c>
      <c r="N168" s="18" t="str">
        <f>VLOOKUP(A168,'BASE REGISTRO MAYO'!$A$1:$U$884,14,FALSE)</f>
        <v>Providencia</v>
      </c>
      <c r="O168" s="18" t="str">
        <f>VLOOKUP(A168,'BASE REGISTRO MAYO'!$A$1:$U$884,15,FALSE)</f>
        <v xml:space="preserve">02-7903800
</v>
      </c>
      <c r="P168" s="18" t="str">
        <f>VLOOKUP(A168,'BASE REGISTRO MAYO'!$A$1:$U$884,16,FALSE)</f>
        <v>•	info@fundacionmicasa.cl</v>
      </c>
      <c r="Q168" s="18">
        <f>VLOOKUP(A168,'BASE REGISTRO MAYO'!$A$1:$U$884,17,FALSE)</f>
        <v>0</v>
      </c>
      <c r="R168" s="18">
        <f>VLOOKUP(A168,'BASE REGISTRO MAYO'!$A$1:$U$884,18,FALSE)</f>
        <v>93401</v>
      </c>
      <c r="S168" s="18" t="str">
        <f>VLOOKUP(A168,'BASE REGISTRO MAYO'!$A$1:$U$884,19,FALSE)</f>
        <v>Se acompaña certificado financiero correspondiente al año 2019, aprobado por el Subdepartamento de Supervisión Financiera Nacional.</v>
      </c>
      <c r="T168" s="148">
        <f>VLOOKUP(A168,'BASE REGISTRO MAYO'!$A$1:$U$884,20,FALSE)</f>
        <v>37970</v>
      </c>
      <c r="U168" s="125">
        <v>4250</v>
      </c>
      <c r="V168" s="126">
        <v>36832811</v>
      </c>
      <c r="W168" s="126">
        <v>161511317</v>
      </c>
      <c r="X168" s="149">
        <v>44347</v>
      </c>
      <c r="Y168" s="133" t="s">
        <v>7732</v>
      </c>
      <c r="Z168" s="133" t="s">
        <v>7733</v>
      </c>
      <c r="AA168" s="125" t="s">
        <v>7809</v>
      </c>
    </row>
    <row r="169" spans="1:27" s="90" customFormat="1" ht="15.75" customHeight="1" x14ac:dyDescent="0.2">
      <c r="A169" s="125">
        <v>4250</v>
      </c>
      <c r="B169" s="18" t="str">
        <f>VLOOKUP(A169,'BASE REGISTRO MAYO'!$A$1:$U$884,2,FALSE)</f>
        <v xml:space="preserve">Fundación Mi Casa </v>
      </c>
      <c r="C169" s="18" t="str">
        <f>VLOOKUP(A169,'BASE REGISTRO MAYO'!$A$1:$U$884,3,FALSE)</f>
        <v>70015680K</v>
      </c>
      <c r="D169" s="18" t="str">
        <f>VLOOKUP(A169,'BASE REGISTRO MAYO'!$A$1:$U$884,4,FALSE)</f>
        <v>Fundación de derecho privado</v>
      </c>
      <c r="E169" s="18" t="str">
        <f>VLOOKUP(A169,'BASE REGISTRO MAYO'!$A$1:$U$884,5,FALSE)</f>
        <v>Otorgado por Decreto Supremo Nº 1360, de fecha 22 de febrero de 1952, del Ministerio de Justicia.</v>
      </c>
      <c r="F169" s="18" t="str">
        <f>VLOOKUP(A169,'BASE REGISTRO MAYO'!$A$1:$U$884,6,FALSE)</f>
        <v>Certificado de Vigencia extendido por el SRCeI, folio Nº 500355844114, de fecha 17 de noviembre de 2020.</v>
      </c>
      <c r="G169" s="18" t="str">
        <f>VLOOKUP(A169,'BASE REGISTRO MAYO'!$A$1:$U$884,7,FALSE)</f>
        <v>Readaptar  y moralizar a niños y jóvenes vagos o desamparados.</v>
      </c>
      <c r="H169" s="18" t="str">
        <f>VLOOKUP(A169,'BASE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18" t="str">
        <f>VLOOKUP(A169,'BASE REGISTRO MAYO'!$A$1:$U$884,9,FALSE)</f>
        <v>5 años.</v>
      </c>
      <c r="J169" s="18" t="str">
        <f>VLOOKUP(A169,'BASE REGISTRO MAYO'!$A$1:$U$884,10,FALSE)</f>
        <v xml:space="preserve"> 5 años
24 de octubre de 2019 al 24 de octubre del 2024
</v>
      </c>
      <c r="K169" s="18" t="str">
        <f>VLOOKUP(A169,'BASE REGISTRO MAYO'!$A$1:$U$884,11,FALSE)</f>
        <v xml:space="preserve">Gerente General: Delia María Del Gatto Reyes       
Presidente: Fernando Enrique Correa Ríos, 
Representante Legal:  Luis Mario Riquelme Navarro            
Mandataria: Paulina Andrea Herrera Godoy            
</v>
      </c>
      <c r="L169" s="18" t="str">
        <f>VLOOKUP(A169,'BASE REGISTRO MAYO'!$A$1:$U$884,12,FALSE)</f>
        <v xml:space="preserve">Luis Barros Valdes Nº 775, comuna de Providencia, Santiago.
</v>
      </c>
      <c r="M169" s="18" t="str">
        <f>VLOOKUP(A169,'BASE REGISTRO MAYO'!$A$1:$U$884,13,FALSE)</f>
        <v>XIII</v>
      </c>
      <c r="N169" s="18" t="str">
        <f>VLOOKUP(A169,'BASE REGISTRO MAYO'!$A$1:$U$884,14,FALSE)</f>
        <v>Providencia</v>
      </c>
      <c r="O169" s="18" t="str">
        <f>VLOOKUP(A169,'BASE REGISTRO MAYO'!$A$1:$U$884,15,FALSE)</f>
        <v xml:space="preserve">02-7903800
</v>
      </c>
      <c r="P169" s="18" t="str">
        <f>VLOOKUP(A169,'BASE REGISTRO MAYO'!$A$1:$U$884,16,FALSE)</f>
        <v>•	info@fundacionmicasa.cl</v>
      </c>
      <c r="Q169" s="18">
        <f>VLOOKUP(A169,'BASE REGISTRO MAYO'!$A$1:$U$884,17,FALSE)</f>
        <v>0</v>
      </c>
      <c r="R169" s="18">
        <f>VLOOKUP(A169,'BASE REGISTRO MAYO'!$A$1:$U$884,18,FALSE)</f>
        <v>93401</v>
      </c>
      <c r="S169" s="18" t="str">
        <f>VLOOKUP(A169,'BASE REGISTRO MAYO'!$A$1:$U$884,19,FALSE)</f>
        <v>Se acompaña certificado financiero correspondiente al año 2019, aprobado por el Subdepartamento de Supervisión Financiera Nacional.</v>
      </c>
      <c r="T169" s="148">
        <f>VLOOKUP(A169,'BASE REGISTRO MAYO'!$A$1:$U$884,20,FALSE)</f>
        <v>37970</v>
      </c>
      <c r="U169" s="125">
        <v>4250</v>
      </c>
      <c r="V169" s="126">
        <v>8844120</v>
      </c>
      <c r="W169" s="126">
        <v>46520070</v>
      </c>
      <c r="X169" s="149">
        <v>44347</v>
      </c>
      <c r="Y169" s="133" t="s">
        <v>7732</v>
      </c>
      <c r="Z169" s="133" t="s">
        <v>7733</v>
      </c>
      <c r="AA169" s="125" t="s">
        <v>7776</v>
      </c>
    </row>
    <row r="170" spans="1:27" s="90" customFormat="1" ht="15.75" customHeight="1" x14ac:dyDescent="0.2">
      <c r="A170" s="125">
        <v>4250</v>
      </c>
      <c r="B170" s="18" t="str">
        <f>VLOOKUP(A170,'BASE REGISTRO MAYO'!$A$1:$U$884,2,FALSE)</f>
        <v xml:space="preserve">Fundación Mi Casa </v>
      </c>
      <c r="C170" s="18" t="str">
        <f>VLOOKUP(A170,'BASE REGISTRO MAYO'!$A$1:$U$884,3,FALSE)</f>
        <v>70015680K</v>
      </c>
      <c r="D170" s="18" t="str">
        <f>VLOOKUP(A170,'BASE REGISTRO MAYO'!$A$1:$U$884,4,FALSE)</f>
        <v>Fundación de derecho privado</v>
      </c>
      <c r="E170" s="18" t="str">
        <f>VLOOKUP(A170,'BASE REGISTRO MAYO'!$A$1:$U$884,5,FALSE)</f>
        <v>Otorgado por Decreto Supremo Nº 1360, de fecha 22 de febrero de 1952, del Ministerio de Justicia.</v>
      </c>
      <c r="F170" s="18" t="str">
        <f>VLOOKUP(A170,'BASE REGISTRO MAYO'!$A$1:$U$884,6,FALSE)</f>
        <v>Certificado de Vigencia extendido por el SRCeI, folio Nº 500355844114, de fecha 17 de noviembre de 2020.</v>
      </c>
      <c r="G170" s="18" t="str">
        <f>VLOOKUP(A170,'BASE REGISTRO MAYO'!$A$1:$U$884,7,FALSE)</f>
        <v>Readaptar  y moralizar a niños y jóvenes vagos o desamparados.</v>
      </c>
      <c r="H170" s="18" t="str">
        <f>VLOOKUP(A170,'BASE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18" t="str">
        <f>VLOOKUP(A170,'BASE REGISTRO MAYO'!$A$1:$U$884,9,FALSE)</f>
        <v>5 años.</v>
      </c>
      <c r="J170" s="18" t="str">
        <f>VLOOKUP(A170,'BASE REGISTRO MAYO'!$A$1:$U$884,10,FALSE)</f>
        <v xml:space="preserve"> 5 años
24 de octubre de 2019 al 24 de octubre del 2024
</v>
      </c>
      <c r="K170" s="18" t="str">
        <f>VLOOKUP(A170,'BASE REGISTRO MAYO'!$A$1:$U$884,11,FALSE)</f>
        <v xml:space="preserve">Gerente General: Delia María Del Gatto Reyes       
Presidente: Fernando Enrique Correa Ríos, 
Representante Legal:  Luis Mario Riquelme Navarro            
Mandataria: Paulina Andrea Herrera Godoy            
</v>
      </c>
      <c r="L170" s="18" t="str">
        <f>VLOOKUP(A170,'BASE REGISTRO MAYO'!$A$1:$U$884,12,FALSE)</f>
        <v xml:space="preserve">Luis Barros Valdes Nº 775, comuna de Providencia, Santiago.
</v>
      </c>
      <c r="M170" s="18" t="str">
        <f>VLOOKUP(A170,'BASE REGISTRO MAYO'!$A$1:$U$884,13,FALSE)</f>
        <v>XIII</v>
      </c>
      <c r="N170" s="18" t="str">
        <f>VLOOKUP(A170,'BASE REGISTRO MAYO'!$A$1:$U$884,14,FALSE)</f>
        <v>Providencia</v>
      </c>
      <c r="O170" s="18" t="str">
        <f>VLOOKUP(A170,'BASE REGISTRO MAYO'!$A$1:$U$884,15,FALSE)</f>
        <v xml:space="preserve">02-7903800
</v>
      </c>
      <c r="P170" s="18" t="str">
        <f>VLOOKUP(A170,'BASE REGISTRO MAYO'!$A$1:$U$884,16,FALSE)</f>
        <v>•	info@fundacionmicasa.cl</v>
      </c>
      <c r="Q170" s="18">
        <f>VLOOKUP(A170,'BASE REGISTRO MAYO'!$A$1:$U$884,17,FALSE)</f>
        <v>0</v>
      </c>
      <c r="R170" s="18">
        <f>VLOOKUP(A170,'BASE REGISTRO MAYO'!$A$1:$U$884,18,FALSE)</f>
        <v>93401</v>
      </c>
      <c r="S170" s="18" t="str">
        <f>VLOOKUP(A170,'BASE REGISTRO MAYO'!$A$1:$U$884,19,FALSE)</f>
        <v>Se acompaña certificado financiero correspondiente al año 2019, aprobado por el Subdepartamento de Supervisión Financiera Nacional.</v>
      </c>
      <c r="T170" s="148">
        <f>VLOOKUP(A170,'BASE REGISTRO MAYO'!$A$1:$U$884,20,FALSE)</f>
        <v>37970</v>
      </c>
      <c r="U170" s="125">
        <v>4250</v>
      </c>
      <c r="V170" s="126">
        <v>465480</v>
      </c>
      <c r="W170" s="126">
        <v>21170671</v>
      </c>
      <c r="X170" s="149">
        <v>44347</v>
      </c>
      <c r="Y170" s="133" t="s">
        <v>7732</v>
      </c>
      <c r="Z170" s="133" t="s">
        <v>7733</v>
      </c>
      <c r="AA170" s="125" t="s">
        <v>7778</v>
      </c>
    </row>
    <row r="171" spans="1:27" s="90" customFormat="1" ht="15.75" customHeight="1" x14ac:dyDescent="0.2">
      <c r="A171" s="125">
        <v>4250</v>
      </c>
      <c r="B171" s="18" t="str">
        <f>VLOOKUP(A171,'BASE REGISTRO MAYO'!$A$1:$U$884,2,FALSE)</f>
        <v xml:space="preserve">Fundación Mi Casa </v>
      </c>
      <c r="C171" s="18" t="str">
        <f>VLOOKUP(A171,'BASE REGISTRO MAYO'!$A$1:$U$884,3,FALSE)</f>
        <v>70015680K</v>
      </c>
      <c r="D171" s="18" t="str">
        <f>VLOOKUP(A171,'BASE REGISTRO MAYO'!$A$1:$U$884,4,FALSE)</f>
        <v>Fundación de derecho privado</v>
      </c>
      <c r="E171" s="18" t="str">
        <f>VLOOKUP(A171,'BASE REGISTRO MAYO'!$A$1:$U$884,5,FALSE)</f>
        <v>Otorgado por Decreto Supremo Nº 1360, de fecha 22 de febrero de 1952, del Ministerio de Justicia.</v>
      </c>
      <c r="F171" s="18" t="str">
        <f>VLOOKUP(A171,'BASE REGISTRO MAYO'!$A$1:$U$884,6,FALSE)</f>
        <v>Certificado de Vigencia extendido por el SRCeI, folio Nº 500355844114, de fecha 17 de noviembre de 2020.</v>
      </c>
      <c r="G171" s="18" t="str">
        <f>VLOOKUP(A171,'BASE REGISTRO MAYO'!$A$1:$U$884,7,FALSE)</f>
        <v>Readaptar  y moralizar a niños y jóvenes vagos o desamparados.</v>
      </c>
      <c r="H171" s="18" t="str">
        <f>VLOOKUP(A171,'BASE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18" t="str">
        <f>VLOOKUP(A171,'BASE REGISTRO MAYO'!$A$1:$U$884,9,FALSE)</f>
        <v>5 años.</v>
      </c>
      <c r="J171" s="18" t="str">
        <f>VLOOKUP(A171,'BASE REGISTRO MAYO'!$A$1:$U$884,10,FALSE)</f>
        <v xml:space="preserve"> 5 años
24 de octubre de 2019 al 24 de octubre del 2024
</v>
      </c>
      <c r="K171" s="18" t="str">
        <f>VLOOKUP(A171,'BASE REGISTRO MAYO'!$A$1:$U$884,11,FALSE)</f>
        <v xml:space="preserve">Gerente General: Delia María Del Gatto Reyes       
Presidente: Fernando Enrique Correa Ríos, 
Representante Legal:  Luis Mario Riquelme Navarro            
Mandataria: Paulina Andrea Herrera Godoy            
</v>
      </c>
      <c r="L171" s="18" t="str">
        <f>VLOOKUP(A171,'BASE REGISTRO MAYO'!$A$1:$U$884,12,FALSE)</f>
        <v xml:space="preserve">Luis Barros Valdes Nº 775, comuna de Providencia, Santiago.
</v>
      </c>
      <c r="M171" s="18" t="str">
        <f>VLOOKUP(A171,'BASE REGISTRO MAYO'!$A$1:$U$884,13,FALSE)</f>
        <v>XIII</v>
      </c>
      <c r="N171" s="18" t="str">
        <f>VLOOKUP(A171,'BASE REGISTRO MAYO'!$A$1:$U$884,14,FALSE)</f>
        <v>Providencia</v>
      </c>
      <c r="O171" s="18" t="str">
        <f>VLOOKUP(A171,'BASE REGISTRO MAYO'!$A$1:$U$884,15,FALSE)</f>
        <v xml:space="preserve">02-7903800
</v>
      </c>
      <c r="P171" s="18" t="str">
        <f>VLOOKUP(A171,'BASE REGISTRO MAYO'!$A$1:$U$884,16,FALSE)</f>
        <v>•	info@fundacionmicasa.cl</v>
      </c>
      <c r="Q171" s="18">
        <f>VLOOKUP(A171,'BASE REGISTRO MAYO'!$A$1:$U$884,17,FALSE)</f>
        <v>0</v>
      </c>
      <c r="R171" s="18">
        <f>VLOOKUP(A171,'BASE REGISTRO MAYO'!$A$1:$U$884,18,FALSE)</f>
        <v>93401</v>
      </c>
      <c r="S171" s="18" t="str">
        <f>VLOOKUP(A171,'BASE REGISTRO MAYO'!$A$1:$U$884,19,FALSE)</f>
        <v>Se acompaña certificado financiero correspondiente al año 2019, aprobado por el Subdepartamento de Supervisión Financiera Nacional.</v>
      </c>
      <c r="T171" s="148">
        <f>VLOOKUP(A171,'BASE REGISTRO MAYO'!$A$1:$U$884,20,FALSE)</f>
        <v>37970</v>
      </c>
      <c r="U171" s="125">
        <v>4250</v>
      </c>
      <c r="V171" s="126">
        <v>4215180</v>
      </c>
      <c r="W171" s="126">
        <v>21075900</v>
      </c>
      <c r="X171" s="149">
        <v>44347</v>
      </c>
      <c r="Y171" s="133" t="s">
        <v>7732</v>
      </c>
      <c r="Z171" s="133" t="s">
        <v>7733</v>
      </c>
      <c r="AA171" s="125" t="s">
        <v>7898</v>
      </c>
    </row>
    <row r="172" spans="1:27" s="90" customFormat="1" ht="15.75" customHeight="1" x14ac:dyDescent="0.2">
      <c r="A172" s="125">
        <v>4250</v>
      </c>
      <c r="B172" s="18" t="str">
        <f>VLOOKUP(A172,'BASE REGISTRO MAYO'!$A$1:$U$884,2,FALSE)</f>
        <v xml:space="preserve">Fundación Mi Casa </v>
      </c>
      <c r="C172" s="18" t="str">
        <f>VLOOKUP(A172,'BASE REGISTRO MAYO'!$A$1:$U$884,3,FALSE)</f>
        <v>70015680K</v>
      </c>
      <c r="D172" s="18" t="str">
        <f>VLOOKUP(A172,'BASE REGISTRO MAYO'!$A$1:$U$884,4,FALSE)</f>
        <v>Fundación de derecho privado</v>
      </c>
      <c r="E172" s="18" t="str">
        <f>VLOOKUP(A172,'BASE REGISTRO MAYO'!$A$1:$U$884,5,FALSE)</f>
        <v>Otorgado por Decreto Supremo Nº 1360, de fecha 22 de febrero de 1952, del Ministerio de Justicia.</v>
      </c>
      <c r="F172" s="18" t="str">
        <f>VLOOKUP(A172,'BASE REGISTRO MAYO'!$A$1:$U$884,6,FALSE)</f>
        <v>Certificado de Vigencia extendido por el SRCeI, folio Nº 500355844114, de fecha 17 de noviembre de 2020.</v>
      </c>
      <c r="G172" s="18" t="str">
        <f>VLOOKUP(A172,'BASE REGISTRO MAYO'!$A$1:$U$884,7,FALSE)</f>
        <v>Readaptar  y moralizar a niños y jóvenes vagos o desamparados.</v>
      </c>
      <c r="H172" s="18" t="str">
        <f>VLOOKUP(A172,'BASE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18" t="str">
        <f>VLOOKUP(A172,'BASE REGISTRO MAYO'!$A$1:$U$884,9,FALSE)</f>
        <v>5 años.</v>
      </c>
      <c r="J172" s="18" t="str">
        <f>VLOOKUP(A172,'BASE REGISTRO MAYO'!$A$1:$U$884,10,FALSE)</f>
        <v xml:space="preserve"> 5 años
24 de octubre de 2019 al 24 de octubre del 2024
</v>
      </c>
      <c r="K172" s="18" t="str">
        <f>VLOOKUP(A172,'BASE REGISTRO MAYO'!$A$1:$U$884,11,FALSE)</f>
        <v xml:space="preserve">Gerente General: Delia María Del Gatto Reyes       
Presidente: Fernando Enrique Correa Ríos, 
Representante Legal:  Luis Mario Riquelme Navarro            
Mandataria: Paulina Andrea Herrera Godoy            
</v>
      </c>
      <c r="L172" s="18" t="str">
        <f>VLOOKUP(A172,'BASE REGISTRO MAYO'!$A$1:$U$884,12,FALSE)</f>
        <v xml:space="preserve">Luis Barros Valdes Nº 775, comuna de Providencia, Santiago.
</v>
      </c>
      <c r="M172" s="18" t="str">
        <f>VLOOKUP(A172,'BASE REGISTRO MAYO'!$A$1:$U$884,13,FALSE)</f>
        <v>XIII</v>
      </c>
      <c r="N172" s="18" t="str">
        <f>VLOOKUP(A172,'BASE REGISTRO MAYO'!$A$1:$U$884,14,FALSE)</f>
        <v>Providencia</v>
      </c>
      <c r="O172" s="18" t="str">
        <f>VLOOKUP(A172,'BASE REGISTRO MAYO'!$A$1:$U$884,15,FALSE)</f>
        <v xml:space="preserve">02-7903800
</v>
      </c>
      <c r="P172" s="18" t="str">
        <f>VLOOKUP(A172,'BASE REGISTRO MAYO'!$A$1:$U$884,16,FALSE)</f>
        <v>•	info@fundacionmicasa.cl</v>
      </c>
      <c r="Q172" s="18">
        <f>VLOOKUP(A172,'BASE REGISTRO MAYO'!$A$1:$U$884,17,FALSE)</f>
        <v>0</v>
      </c>
      <c r="R172" s="18">
        <f>VLOOKUP(A172,'BASE REGISTRO MAYO'!$A$1:$U$884,18,FALSE)</f>
        <v>93401</v>
      </c>
      <c r="S172" s="18" t="str">
        <f>VLOOKUP(A172,'BASE REGISTRO MAYO'!$A$1:$U$884,19,FALSE)</f>
        <v>Se acompaña certificado financiero correspondiente al año 2019, aprobado por el Subdepartamento de Supervisión Financiera Nacional.</v>
      </c>
      <c r="T172" s="148">
        <f>VLOOKUP(A172,'BASE REGISTRO MAYO'!$A$1:$U$884,20,FALSE)</f>
        <v>37970</v>
      </c>
      <c r="U172" s="125">
        <v>4250</v>
      </c>
      <c r="V172" s="126">
        <v>4386684</v>
      </c>
      <c r="W172" s="126">
        <v>65878868</v>
      </c>
      <c r="X172" s="149">
        <v>44347</v>
      </c>
      <c r="Y172" s="133" t="s">
        <v>7732</v>
      </c>
      <c r="Z172" s="133" t="s">
        <v>7733</v>
      </c>
      <c r="AA172" s="125" t="s">
        <v>7781</v>
      </c>
    </row>
    <row r="173" spans="1:27" s="90" customFormat="1" ht="15.75" customHeight="1" x14ac:dyDescent="0.2">
      <c r="A173" s="125">
        <v>4250</v>
      </c>
      <c r="B173" s="18" t="str">
        <f>VLOOKUP(A173,'BASE REGISTRO MAYO'!$A$1:$U$884,2,FALSE)</f>
        <v xml:space="preserve">Fundación Mi Casa </v>
      </c>
      <c r="C173" s="18" t="str">
        <f>VLOOKUP(A173,'BASE REGISTRO MAYO'!$A$1:$U$884,3,FALSE)</f>
        <v>70015680K</v>
      </c>
      <c r="D173" s="18" t="str">
        <f>VLOOKUP(A173,'BASE REGISTRO MAYO'!$A$1:$U$884,4,FALSE)</f>
        <v>Fundación de derecho privado</v>
      </c>
      <c r="E173" s="18" t="str">
        <f>VLOOKUP(A173,'BASE REGISTRO MAYO'!$A$1:$U$884,5,FALSE)</f>
        <v>Otorgado por Decreto Supremo Nº 1360, de fecha 22 de febrero de 1952, del Ministerio de Justicia.</v>
      </c>
      <c r="F173" s="18" t="str">
        <f>VLOOKUP(A173,'BASE REGISTRO MAYO'!$A$1:$U$884,6,FALSE)</f>
        <v>Certificado de Vigencia extendido por el SRCeI, folio Nº 500355844114, de fecha 17 de noviembre de 2020.</v>
      </c>
      <c r="G173" s="18" t="str">
        <f>VLOOKUP(A173,'BASE REGISTRO MAYO'!$A$1:$U$884,7,FALSE)</f>
        <v>Readaptar  y moralizar a niños y jóvenes vagos o desamparados.</v>
      </c>
      <c r="H173" s="18" t="str">
        <f>VLOOKUP(A173,'BASE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18" t="str">
        <f>VLOOKUP(A173,'BASE REGISTRO MAYO'!$A$1:$U$884,9,FALSE)</f>
        <v>5 años.</v>
      </c>
      <c r="J173" s="18" t="str">
        <f>VLOOKUP(A173,'BASE REGISTRO MAYO'!$A$1:$U$884,10,FALSE)</f>
        <v xml:space="preserve"> 5 años
24 de octubre de 2019 al 24 de octubre del 2024
</v>
      </c>
      <c r="K173" s="18" t="str">
        <f>VLOOKUP(A173,'BASE REGISTRO MAYO'!$A$1:$U$884,11,FALSE)</f>
        <v xml:space="preserve">Gerente General: Delia María Del Gatto Reyes       
Presidente: Fernando Enrique Correa Ríos, 
Representante Legal:  Luis Mario Riquelme Navarro            
Mandataria: Paulina Andrea Herrera Godoy            
</v>
      </c>
      <c r="L173" s="18" t="str">
        <f>VLOOKUP(A173,'BASE REGISTRO MAYO'!$A$1:$U$884,12,FALSE)</f>
        <v xml:space="preserve">Luis Barros Valdes Nº 775, comuna de Providencia, Santiago.
</v>
      </c>
      <c r="M173" s="18" t="str">
        <f>VLOOKUP(A173,'BASE REGISTRO MAYO'!$A$1:$U$884,13,FALSE)</f>
        <v>XIII</v>
      </c>
      <c r="N173" s="18" t="str">
        <f>VLOOKUP(A173,'BASE REGISTRO MAYO'!$A$1:$U$884,14,FALSE)</f>
        <v>Providencia</v>
      </c>
      <c r="O173" s="18" t="str">
        <f>VLOOKUP(A173,'BASE REGISTRO MAYO'!$A$1:$U$884,15,FALSE)</f>
        <v xml:space="preserve">02-7903800
</v>
      </c>
      <c r="P173" s="18" t="str">
        <f>VLOOKUP(A173,'BASE REGISTRO MAYO'!$A$1:$U$884,16,FALSE)</f>
        <v>•	info@fundacionmicasa.cl</v>
      </c>
      <c r="Q173" s="18">
        <f>VLOOKUP(A173,'BASE REGISTRO MAYO'!$A$1:$U$884,17,FALSE)</f>
        <v>0</v>
      </c>
      <c r="R173" s="18">
        <f>VLOOKUP(A173,'BASE REGISTRO MAYO'!$A$1:$U$884,18,FALSE)</f>
        <v>93401</v>
      </c>
      <c r="S173" s="18" t="str">
        <f>VLOOKUP(A173,'BASE REGISTRO MAYO'!$A$1:$U$884,19,FALSE)</f>
        <v>Se acompaña certificado financiero correspondiente al año 2019, aprobado por el Subdepartamento de Supervisión Financiera Nacional.</v>
      </c>
      <c r="T173" s="148">
        <f>VLOOKUP(A173,'BASE REGISTRO MAYO'!$A$1:$U$884,20,FALSE)</f>
        <v>37970</v>
      </c>
      <c r="U173" s="125">
        <v>4250</v>
      </c>
      <c r="V173" s="126">
        <v>55542108</v>
      </c>
      <c r="W173" s="126">
        <v>174053316</v>
      </c>
      <c r="X173" s="149">
        <v>44347</v>
      </c>
      <c r="Y173" s="133" t="s">
        <v>7732</v>
      </c>
      <c r="Z173" s="133" t="s">
        <v>7733</v>
      </c>
      <c r="AA173" s="125" t="s">
        <v>7751</v>
      </c>
    </row>
    <row r="174" spans="1:27" s="90" customFormat="1" ht="15.75" customHeight="1" x14ac:dyDescent="0.2">
      <c r="A174" s="125">
        <v>4250</v>
      </c>
      <c r="B174" s="18" t="str">
        <f>VLOOKUP(A174,'BASE REGISTRO MAYO'!$A$1:$U$884,2,FALSE)</f>
        <v xml:space="preserve">Fundación Mi Casa </v>
      </c>
      <c r="C174" s="18" t="str">
        <f>VLOOKUP(A174,'BASE REGISTRO MAYO'!$A$1:$U$884,3,FALSE)</f>
        <v>70015680K</v>
      </c>
      <c r="D174" s="18" t="str">
        <f>VLOOKUP(A174,'BASE REGISTRO MAYO'!$A$1:$U$884,4,FALSE)</f>
        <v>Fundación de derecho privado</v>
      </c>
      <c r="E174" s="18" t="str">
        <f>VLOOKUP(A174,'BASE REGISTRO MAYO'!$A$1:$U$884,5,FALSE)</f>
        <v>Otorgado por Decreto Supremo Nº 1360, de fecha 22 de febrero de 1952, del Ministerio de Justicia.</v>
      </c>
      <c r="F174" s="18" t="str">
        <f>VLOOKUP(A174,'BASE REGISTRO MAYO'!$A$1:$U$884,6,FALSE)</f>
        <v>Certificado de Vigencia extendido por el SRCeI, folio Nº 500355844114, de fecha 17 de noviembre de 2020.</v>
      </c>
      <c r="G174" s="18" t="str">
        <f>VLOOKUP(A174,'BASE REGISTRO MAYO'!$A$1:$U$884,7,FALSE)</f>
        <v>Readaptar  y moralizar a niños y jóvenes vagos o desamparados.</v>
      </c>
      <c r="H174" s="18" t="str">
        <f>VLOOKUP(A174,'BASE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18" t="str">
        <f>VLOOKUP(A174,'BASE REGISTRO MAYO'!$A$1:$U$884,9,FALSE)</f>
        <v>5 años.</v>
      </c>
      <c r="J174" s="18" t="str">
        <f>VLOOKUP(A174,'BASE REGISTRO MAYO'!$A$1:$U$884,10,FALSE)</f>
        <v xml:space="preserve"> 5 años
24 de octubre de 2019 al 24 de octubre del 2024
</v>
      </c>
      <c r="K174" s="18" t="str">
        <f>VLOOKUP(A174,'BASE REGISTRO MAYO'!$A$1:$U$884,11,FALSE)</f>
        <v xml:space="preserve">Gerente General: Delia María Del Gatto Reyes       
Presidente: Fernando Enrique Correa Ríos, 
Representante Legal:  Luis Mario Riquelme Navarro            
Mandataria: Paulina Andrea Herrera Godoy            
</v>
      </c>
      <c r="L174" s="18" t="str">
        <f>VLOOKUP(A174,'BASE REGISTRO MAYO'!$A$1:$U$884,12,FALSE)</f>
        <v xml:space="preserve">Luis Barros Valdes Nº 775, comuna de Providencia, Santiago.
</v>
      </c>
      <c r="M174" s="18" t="str">
        <f>VLOOKUP(A174,'BASE REGISTRO MAYO'!$A$1:$U$884,13,FALSE)</f>
        <v>XIII</v>
      </c>
      <c r="N174" s="18" t="str">
        <f>VLOOKUP(A174,'BASE REGISTRO MAYO'!$A$1:$U$884,14,FALSE)</f>
        <v>Providencia</v>
      </c>
      <c r="O174" s="18" t="str">
        <f>VLOOKUP(A174,'BASE REGISTRO MAYO'!$A$1:$U$884,15,FALSE)</f>
        <v xml:space="preserve">02-7903800
</v>
      </c>
      <c r="P174" s="18" t="str">
        <f>VLOOKUP(A174,'BASE REGISTRO MAYO'!$A$1:$U$884,16,FALSE)</f>
        <v>•	info@fundacionmicasa.cl</v>
      </c>
      <c r="Q174" s="18">
        <f>VLOOKUP(A174,'BASE REGISTRO MAYO'!$A$1:$U$884,17,FALSE)</f>
        <v>0</v>
      </c>
      <c r="R174" s="18">
        <f>VLOOKUP(A174,'BASE REGISTRO MAYO'!$A$1:$U$884,18,FALSE)</f>
        <v>93401</v>
      </c>
      <c r="S174" s="18" t="str">
        <f>VLOOKUP(A174,'BASE REGISTRO MAYO'!$A$1:$U$884,19,FALSE)</f>
        <v>Se acompaña certificado financiero correspondiente al año 2019, aprobado por el Subdepartamento de Supervisión Financiera Nacional.</v>
      </c>
      <c r="T174" s="148">
        <f>VLOOKUP(A174,'BASE REGISTRO MAYO'!$A$1:$U$884,20,FALSE)</f>
        <v>37970</v>
      </c>
      <c r="U174" s="125">
        <v>4250</v>
      </c>
      <c r="V174" s="126">
        <v>31988820</v>
      </c>
      <c r="W174" s="126">
        <v>31988820</v>
      </c>
      <c r="X174" s="149">
        <v>44347</v>
      </c>
      <c r="Y174" s="133" t="s">
        <v>7732</v>
      </c>
      <c r="Z174" s="133" t="s">
        <v>7733</v>
      </c>
      <c r="AA174" s="125" t="s">
        <v>7821</v>
      </c>
    </row>
    <row r="175" spans="1:27" s="90" customFormat="1" ht="15.75" customHeight="1" x14ac:dyDescent="0.2">
      <c r="A175" s="125">
        <v>4250</v>
      </c>
      <c r="B175" s="18" t="str">
        <f>VLOOKUP(A175,'BASE REGISTRO MAYO'!$A$1:$U$884,2,FALSE)</f>
        <v xml:space="preserve">Fundación Mi Casa </v>
      </c>
      <c r="C175" s="18" t="str">
        <f>VLOOKUP(A175,'BASE REGISTRO MAYO'!$A$1:$U$884,3,FALSE)</f>
        <v>70015680K</v>
      </c>
      <c r="D175" s="18" t="str">
        <f>VLOOKUP(A175,'BASE REGISTRO MAYO'!$A$1:$U$884,4,FALSE)</f>
        <v>Fundación de derecho privado</v>
      </c>
      <c r="E175" s="18" t="str">
        <f>VLOOKUP(A175,'BASE REGISTRO MAYO'!$A$1:$U$884,5,FALSE)</f>
        <v>Otorgado por Decreto Supremo Nº 1360, de fecha 22 de febrero de 1952, del Ministerio de Justicia.</v>
      </c>
      <c r="F175" s="18" t="str">
        <f>VLOOKUP(A175,'BASE REGISTRO MAYO'!$A$1:$U$884,6,FALSE)</f>
        <v>Certificado de Vigencia extendido por el SRCeI, folio Nº 500355844114, de fecha 17 de noviembre de 2020.</v>
      </c>
      <c r="G175" s="18" t="str">
        <f>VLOOKUP(A175,'BASE REGISTRO MAYO'!$A$1:$U$884,7,FALSE)</f>
        <v>Readaptar  y moralizar a niños y jóvenes vagos o desamparados.</v>
      </c>
      <c r="H175" s="18" t="str">
        <f>VLOOKUP(A175,'BASE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18" t="str">
        <f>VLOOKUP(A175,'BASE REGISTRO MAYO'!$A$1:$U$884,9,FALSE)</f>
        <v>5 años.</v>
      </c>
      <c r="J175" s="18" t="str">
        <f>VLOOKUP(A175,'BASE REGISTRO MAYO'!$A$1:$U$884,10,FALSE)</f>
        <v xml:space="preserve"> 5 años
24 de octubre de 2019 al 24 de octubre del 2024
</v>
      </c>
      <c r="K175" s="18" t="str">
        <f>VLOOKUP(A175,'BASE REGISTRO MAYO'!$A$1:$U$884,11,FALSE)</f>
        <v xml:space="preserve">Gerente General: Delia María Del Gatto Reyes       
Presidente: Fernando Enrique Correa Ríos, 
Representante Legal:  Luis Mario Riquelme Navarro            
Mandataria: Paulina Andrea Herrera Godoy            
</v>
      </c>
      <c r="L175" s="18" t="str">
        <f>VLOOKUP(A175,'BASE REGISTRO MAYO'!$A$1:$U$884,12,FALSE)</f>
        <v xml:space="preserve">Luis Barros Valdes Nº 775, comuna de Providencia, Santiago.
</v>
      </c>
      <c r="M175" s="18" t="str">
        <f>VLOOKUP(A175,'BASE REGISTRO MAYO'!$A$1:$U$884,13,FALSE)</f>
        <v>XIII</v>
      </c>
      <c r="N175" s="18" t="str">
        <f>VLOOKUP(A175,'BASE REGISTRO MAYO'!$A$1:$U$884,14,FALSE)</f>
        <v>Providencia</v>
      </c>
      <c r="O175" s="18" t="str">
        <f>VLOOKUP(A175,'BASE REGISTRO MAYO'!$A$1:$U$884,15,FALSE)</f>
        <v xml:space="preserve">02-7903800
</v>
      </c>
      <c r="P175" s="18" t="str">
        <f>VLOOKUP(A175,'BASE REGISTRO MAYO'!$A$1:$U$884,16,FALSE)</f>
        <v>•	info@fundacionmicasa.cl</v>
      </c>
      <c r="Q175" s="18">
        <f>VLOOKUP(A175,'BASE REGISTRO MAYO'!$A$1:$U$884,17,FALSE)</f>
        <v>0</v>
      </c>
      <c r="R175" s="18">
        <f>VLOOKUP(A175,'BASE REGISTRO MAYO'!$A$1:$U$884,18,FALSE)</f>
        <v>93401</v>
      </c>
      <c r="S175" s="18" t="str">
        <f>VLOOKUP(A175,'BASE REGISTRO MAYO'!$A$1:$U$884,19,FALSE)</f>
        <v>Se acompaña certificado financiero correspondiente al año 2019, aprobado por el Subdepartamento de Supervisión Financiera Nacional.</v>
      </c>
      <c r="T175" s="148">
        <f>VLOOKUP(A175,'BASE REGISTRO MAYO'!$A$1:$U$884,20,FALSE)</f>
        <v>37970</v>
      </c>
      <c r="U175" s="125">
        <v>4250</v>
      </c>
      <c r="V175" s="126">
        <v>48717309</v>
      </c>
      <c r="W175" s="126">
        <v>197299101</v>
      </c>
      <c r="X175" s="149">
        <v>44347</v>
      </c>
      <c r="Y175" s="133" t="s">
        <v>7732</v>
      </c>
      <c r="Z175" s="133" t="s">
        <v>7733</v>
      </c>
      <c r="AA175" s="125" t="s">
        <v>7786</v>
      </c>
    </row>
    <row r="176" spans="1:27" s="90" customFormat="1" ht="15.75" customHeight="1" x14ac:dyDescent="0.2">
      <c r="A176" s="125">
        <v>4250</v>
      </c>
      <c r="B176" s="18" t="str">
        <f>VLOOKUP(A176,'BASE REGISTRO MAYO'!$A$1:$U$884,2,FALSE)</f>
        <v xml:space="preserve">Fundación Mi Casa </v>
      </c>
      <c r="C176" s="18" t="str">
        <f>VLOOKUP(A176,'BASE REGISTRO MAYO'!$A$1:$U$884,3,FALSE)</f>
        <v>70015680K</v>
      </c>
      <c r="D176" s="18" t="str">
        <f>VLOOKUP(A176,'BASE REGISTRO MAYO'!$A$1:$U$884,4,FALSE)</f>
        <v>Fundación de derecho privado</v>
      </c>
      <c r="E176" s="18" t="str">
        <f>VLOOKUP(A176,'BASE REGISTRO MAYO'!$A$1:$U$884,5,FALSE)</f>
        <v>Otorgado por Decreto Supremo Nº 1360, de fecha 22 de febrero de 1952, del Ministerio de Justicia.</v>
      </c>
      <c r="F176" s="18" t="str">
        <f>VLOOKUP(A176,'BASE REGISTRO MAYO'!$A$1:$U$884,6,FALSE)</f>
        <v>Certificado de Vigencia extendido por el SRCeI, folio Nº 500355844114, de fecha 17 de noviembre de 2020.</v>
      </c>
      <c r="G176" s="18" t="str">
        <f>VLOOKUP(A176,'BASE REGISTRO MAYO'!$A$1:$U$884,7,FALSE)</f>
        <v>Readaptar  y moralizar a niños y jóvenes vagos o desamparados.</v>
      </c>
      <c r="H176" s="18" t="str">
        <f>VLOOKUP(A176,'BASE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18" t="str">
        <f>VLOOKUP(A176,'BASE REGISTRO MAYO'!$A$1:$U$884,9,FALSE)</f>
        <v>5 años.</v>
      </c>
      <c r="J176" s="18" t="str">
        <f>VLOOKUP(A176,'BASE REGISTRO MAYO'!$A$1:$U$884,10,FALSE)</f>
        <v xml:space="preserve"> 5 años
24 de octubre de 2019 al 24 de octubre del 2024
</v>
      </c>
      <c r="K176" s="18" t="str">
        <f>VLOOKUP(A176,'BASE REGISTRO MAYO'!$A$1:$U$884,11,FALSE)</f>
        <v xml:space="preserve">Gerente General: Delia María Del Gatto Reyes       
Presidente: Fernando Enrique Correa Ríos, 
Representante Legal:  Luis Mario Riquelme Navarro            
Mandataria: Paulina Andrea Herrera Godoy            
</v>
      </c>
      <c r="L176" s="18" t="str">
        <f>VLOOKUP(A176,'BASE REGISTRO MAYO'!$A$1:$U$884,12,FALSE)</f>
        <v xml:space="preserve">Luis Barros Valdes Nº 775, comuna de Providencia, Santiago.
</v>
      </c>
      <c r="M176" s="18" t="str">
        <f>VLOOKUP(A176,'BASE REGISTRO MAYO'!$A$1:$U$884,13,FALSE)</f>
        <v>XIII</v>
      </c>
      <c r="N176" s="18" t="str">
        <f>VLOOKUP(A176,'BASE REGISTRO MAYO'!$A$1:$U$884,14,FALSE)</f>
        <v>Providencia</v>
      </c>
      <c r="O176" s="18" t="str">
        <f>VLOOKUP(A176,'BASE REGISTRO MAYO'!$A$1:$U$884,15,FALSE)</f>
        <v xml:space="preserve">02-7903800
</v>
      </c>
      <c r="P176" s="18" t="str">
        <f>VLOOKUP(A176,'BASE REGISTRO MAYO'!$A$1:$U$884,16,FALSE)</f>
        <v>•	info@fundacionmicasa.cl</v>
      </c>
      <c r="Q176" s="18">
        <f>VLOOKUP(A176,'BASE REGISTRO MAYO'!$A$1:$U$884,17,FALSE)</f>
        <v>0</v>
      </c>
      <c r="R176" s="18">
        <f>VLOOKUP(A176,'BASE REGISTRO MAYO'!$A$1:$U$884,18,FALSE)</f>
        <v>93401</v>
      </c>
      <c r="S176" s="18" t="str">
        <f>VLOOKUP(A176,'BASE REGISTRO MAYO'!$A$1:$U$884,19,FALSE)</f>
        <v>Se acompaña certificado financiero correspondiente al año 2019, aprobado por el Subdepartamento de Supervisión Financiera Nacional.</v>
      </c>
      <c r="T176" s="148">
        <f>VLOOKUP(A176,'BASE REGISTRO MAYO'!$A$1:$U$884,20,FALSE)</f>
        <v>37970</v>
      </c>
      <c r="U176" s="125">
        <v>4250</v>
      </c>
      <c r="V176" s="126">
        <v>82250316</v>
      </c>
      <c r="W176" s="126">
        <v>308149803</v>
      </c>
      <c r="X176" s="149">
        <v>44347</v>
      </c>
      <c r="Y176" s="133" t="s">
        <v>7732</v>
      </c>
      <c r="Z176" s="133" t="s">
        <v>7733</v>
      </c>
      <c r="AA176" s="125" t="s">
        <v>7822</v>
      </c>
    </row>
    <row r="177" spans="1:27" s="90" customFormat="1" ht="15.75" customHeight="1" x14ac:dyDescent="0.2">
      <c r="A177" s="125">
        <v>4250</v>
      </c>
      <c r="B177" s="18" t="str">
        <f>VLOOKUP(A177,'BASE REGISTRO MAYO'!$A$1:$U$884,2,FALSE)</f>
        <v xml:space="preserve">Fundación Mi Casa </v>
      </c>
      <c r="C177" s="18" t="str">
        <f>VLOOKUP(A177,'BASE REGISTRO MAYO'!$A$1:$U$884,3,FALSE)</f>
        <v>70015680K</v>
      </c>
      <c r="D177" s="18" t="str">
        <f>VLOOKUP(A177,'BASE REGISTRO MAYO'!$A$1:$U$884,4,FALSE)</f>
        <v>Fundación de derecho privado</v>
      </c>
      <c r="E177" s="18" t="str">
        <f>VLOOKUP(A177,'BASE REGISTRO MAYO'!$A$1:$U$884,5,FALSE)</f>
        <v>Otorgado por Decreto Supremo Nº 1360, de fecha 22 de febrero de 1952, del Ministerio de Justicia.</v>
      </c>
      <c r="F177" s="18" t="str">
        <f>VLOOKUP(A177,'BASE REGISTRO MAYO'!$A$1:$U$884,6,FALSE)</f>
        <v>Certificado de Vigencia extendido por el SRCeI, folio Nº 500355844114, de fecha 17 de noviembre de 2020.</v>
      </c>
      <c r="G177" s="18" t="str">
        <f>VLOOKUP(A177,'BASE REGISTRO MAYO'!$A$1:$U$884,7,FALSE)</f>
        <v>Readaptar  y moralizar a niños y jóvenes vagos o desamparados.</v>
      </c>
      <c r="H177" s="18" t="str">
        <f>VLOOKUP(A177,'BASE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18" t="str">
        <f>VLOOKUP(A177,'BASE REGISTRO MAYO'!$A$1:$U$884,9,FALSE)</f>
        <v>5 años.</v>
      </c>
      <c r="J177" s="18" t="str">
        <f>VLOOKUP(A177,'BASE REGISTRO MAYO'!$A$1:$U$884,10,FALSE)</f>
        <v xml:space="preserve"> 5 años
24 de octubre de 2019 al 24 de octubre del 2024
</v>
      </c>
      <c r="K177" s="18" t="str">
        <f>VLOOKUP(A177,'BASE REGISTRO MAYO'!$A$1:$U$884,11,FALSE)</f>
        <v xml:space="preserve">Gerente General: Delia María Del Gatto Reyes       
Presidente: Fernando Enrique Correa Ríos, 
Representante Legal:  Luis Mario Riquelme Navarro            
Mandataria: Paulina Andrea Herrera Godoy            
</v>
      </c>
      <c r="L177" s="18" t="str">
        <f>VLOOKUP(A177,'BASE REGISTRO MAYO'!$A$1:$U$884,12,FALSE)</f>
        <v xml:space="preserve">Luis Barros Valdes Nº 775, comuna de Providencia, Santiago.
</v>
      </c>
      <c r="M177" s="18" t="str">
        <f>VLOOKUP(A177,'BASE REGISTRO MAYO'!$A$1:$U$884,13,FALSE)</f>
        <v>XIII</v>
      </c>
      <c r="N177" s="18" t="str">
        <f>VLOOKUP(A177,'BASE REGISTRO MAYO'!$A$1:$U$884,14,FALSE)</f>
        <v>Providencia</v>
      </c>
      <c r="O177" s="18" t="str">
        <f>VLOOKUP(A177,'BASE REGISTRO MAYO'!$A$1:$U$884,15,FALSE)</f>
        <v xml:space="preserve">02-7903800
</v>
      </c>
      <c r="P177" s="18" t="str">
        <f>VLOOKUP(A177,'BASE REGISTRO MAYO'!$A$1:$U$884,16,FALSE)</f>
        <v>•	info@fundacionmicasa.cl</v>
      </c>
      <c r="Q177" s="18">
        <f>VLOOKUP(A177,'BASE REGISTRO MAYO'!$A$1:$U$884,17,FALSE)</f>
        <v>0</v>
      </c>
      <c r="R177" s="18">
        <f>VLOOKUP(A177,'BASE REGISTRO MAYO'!$A$1:$U$884,18,FALSE)</f>
        <v>93401</v>
      </c>
      <c r="S177" s="18" t="str">
        <f>VLOOKUP(A177,'BASE REGISTRO MAYO'!$A$1:$U$884,19,FALSE)</f>
        <v>Se acompaña certificado financiero correspondiente al año 2019, aprobado por el Subdepartamento de Supervisión Financiera Nacional.</v>
      </c>
      <c r="T177" s="148">
        <f>VLOOKUP(A177,'BASE REGISTRO MAYO'!$A$1:$U$884,20,FALSE)</f>
        <v>37970</v>
      </c>
      <c r="U177" s="125">
        <v>4250</v>
      </c>
      <c r="V177" s="126">
        <v>20783682</v>
      </c>
      <c r="W177" s="126">
        <v>165356231</v>
      </c>
      <c r="X177" s="149">
        <v>44347</v>
      </c>
      <c r="Y177" s="133" t="s">
        <v>7732</v>
      </c>
      <c r="Z177" s="133" t="s">
        <v>7733</v>
      </c>
      <c r="AA177" s="125" t="s">
        <v>7834</v>
      </c>
    </row>
    <row r="178" spans="1:27" s="90" customFormat="1" ht="15.75" customHeight="1" x14ac:dyDescent="0.2">
      <c r="A178" s="125">
        <v>4250</v>
      </c>
      <c r="B178" s="18" t="str">
        <f>VLOOKUP(A178,'BASE REGISTRO MAYO'!$A$1:$U$884,2,FALSE)</f>
        <v xml:space="preserve">Fundación Mi Casa </v>
      </c>
      <c r="C178" s="18" t="str">
        <f>VLOOKUP(A178,'BASE REGISTRO MAYO'!$A$1:$U$884,3,FALSE)</f>
        <v>70015680K</v>
      </c>
      <c r="D178" s="18" t="str">
        <f>VLOOKUP(A178,'BASE REGISTRO MAYO'!$A$1:$U$884,4,FALSE)</f>
        <v>Fundación de derecho privado</v>
      </c>
      <c r="E178" s="18" t="str">
        <f>VLOOKUP(A178,'BASE REGISTRO MAYO'!$A$1:$U$884,5,FALSE)</f>
        <v>Otorgado por Decreto Supremo Nº 1360, de fecha 22 de febrero de 1952, del Ministerio de Justicia.</v>
      </c>
      <c r="F178" s="18" t="str">
        <f>VLOOKUP(A178,'BASE REGISTRO MAYO'!$A$1:$U$884,6,FALSE)</f>
        <v>Certificado de Vigencia extendido por el SRCeI, folio Nº 500355844114, de fecha 17 de noviembre de 2020.</v>
      </c>
      <c r="G178" s="18" t="str">
        <f>VLOOKUP(A178,'BASE REGISTRO MAYO'!$A$1:$U$884,7,FALSE)</f>
        <v>Readaptar  y moralizar a niños y jóvenes vagos o desamparados.</v>
      </c>
      <c r="H178" s="18" t="str">
        <f>VLOOKUP(A178,'BASE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18" t="str">
        <f>VLOOKUP(A178,'BASE REGISTRO MAYO'!$A$1:$U$884,9,FALSE)</f>
        <v>5 años.</v>
      </c>
      <c r="J178" s="18" t="str">
        <f>VLOOKUP(A178,'BASE REGISTRO MAYO'!$A$1:$U$884,10,FALSE)</f>
        <v xml:space="preserve"> 5 años
24 de octubre de 2019 al 24 de octubre del 2024
</v>
      </c>
      <c r="K178" s="18" t="str">
        <f>VLOOKUP(A178,'BASE REGISTRO MAYO'!$A$1:$U$884,11,FALSE)</f>
        <v xml:space="preserve">Gerente General: Delia María Del Gatto Reyes       
Presidente: Fernando Enrique Correa Ríos, 
Representante Legal:  Luis Mario Riquelme Navarro            
Mandataria: Paulina Andrea Herrera Godoy            
</v>
      </c>
      <c r="L178" s="18" t="str">
        <f>VLOOKUP(A178,'BASE REGISTRO MAYO'!$A$1:$U$884,12,FALSE)</f>
        <v xml:space="preserve">Luis Barros Valdes Nº 775, comuna de Providencia, Santiago.
</v>
      </c>
      <c r="M178" s="18" t="str">
        <f>VLOOKUP(A178,'BASE REGISTRO MAYO'!$A$1:$U$884,13,FALSE)</f>
        <v>XIII</v>
      </c>
      <c r="N178" s="18" t="str">
        <f>VLOOKUP(A178,'BASE REGISTRO MAYO'!$A$1:$U$884,14,FALSE)</f>
        <v>Providencia</v>
      </c>
      <c r="O178" s="18" t="str">
        <f>VLOOKUP(A178,'BASE REGISTRO MAYO'!$A$1:$U$884,15,FALSE)</f>
        <v xml:space="preserve">02-7903800
</v>
      </c>
      <c r="P178" s="18" t="str">
        <f>VLOOKUP(A178,'BASE REGISTRO MAYO'!$A$1:$U$884,16,FALSE)</f>
        <v>•	info@fundacionmicasa.cl</v>
      </c>
      <c r="Q178" s="18">
        <f>VLOOKUP(A178,'BASE REGISTRO MAYO'!$A$1:$U$884,17,FALSE)</f>
        <v>0</v>
      </c>
      <c r="R178" s="18">
        <f>VLOOKUP(A178,'BASE REGISTRO MAYO'!$A$1:$U$884,18,FALSE)</f>
        <v>93401</v>
      </c>
      <c r="S178" s="18" t="str">
        <f>VLOOKUP(A178,'BASE REGISTRO MAYO'!$A$1:$U$884,19,FALSE)</f>
        <v>Se acompaña certificado financiero correspondiente al año 2019, aprobado por el Subdepartamento de Supervisión Financiera Nacional.</v>
      </c>
      <c r="T178" s="148">
        <f>VLOOKUP(A178,'BASE REGISTRO MAYO'!$A$1:$U$884,20,FALSE)</f>
        <v>37970</v>
      </c>
      <c r="U178" s="125">
        <v>4250</v>
      </c>
      <c r="V178" s="126">
        <v>28446000</v>
      </c>
      <c r="W178" s="126">
        <v>111198000</v>
      </c>
      <c r="X178" s="149">
        <v>44347</v>
      </c>
      <c r="Y178" s="133" t="s">
        <v>7732</v>
      </c>
      <c r="Z178" s="133" t="s">
        <v>7733</v>
      </c>
      <c r="AA178" s="125" t="s">
        <v>7801</v>
      </c>
    </row>
    <row r="179" spans="1:27" s="90" customFormat="1" ht="15.75" customHeight="1" x14ac:dyDescent="0.2">
      <c r="A179" s="125">
        <v>4250</v>
      </c>
      <c r="B179" s="18" t="str">
        <f>VLOOKUP(A179,'BASE REGISTRO MAYO'!$A$1:$U$884,2,FALSE)</f>
        <v xml:space="preserve">Fundación Mi Casa </v>
      </c>
      <c r="C179" s="18" t="str">
        <f>VLOOKUP(A179,'BASE REGISTRO MAYO'!$A$1:$U$884,3,FALSE)</f>
        <v>70015680K</v>
      </c>
      <c r="D179" s="18" t="str">
        <f>VLOOKUP(A179,'BASE REGISTRO MAYO'!$A$1:$U$884,4,FALSE)</f>
        <v>Fundación de derecho privado</v>
      </c>
      <c r="E179" s="18" t="str">
        <f>VLOOKUP(A179,'BASE REGISTRO MAYO'!$A$1:$U$884,5,FALSE)</f>
        <v>Otorgado por Decreto Supremo Nº 1360, de fecha 22 de febrero de 1952, del Ministerio de Justicia.</v>
      </c>
      <c r="F179" s="18" t="str">
        <f>VLOOKUP(A179,'BASE REGISTRO MAYO'!$A$1:$U$884,6,FALSE)</f>
        <v>Certificado de Vigencia extendido por el SRCeI, folio Nº 500355844114, de fecha 17 de noviembre de 2020.</v>
      </c>
      <c r="G179" s="18" t="str">
        <f>VLOOKUP(A179,'BASE REGISTRO MAYO'!$A$1:$U$884,7,FALSE)</f>
        <v>Readaptar  y moralizar a niños y jóvenes vagos o desamparados.</v>
      </c>
      <c r="H179" s="18" t="str">
        <f>VLOOKUP(A179,'BASE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18" t="str">
        <f>VLOOKUP(A179,'BASE REGISTRO MAYO'!$A$1:$U$884,9,FALSE)</f>
        <v>5 años.</v>
      </c>
      <c r="J179" s="18" t="str">
        <f>VLOOKUP(A179,'BASE REGISTRO MAYO'!$A$1:$U$884,10,FALSE)</f>
        <v xml:space="preserve"> 5 años
24 de octubre de 2019 al 24 de octubre del 2024
</v>
      </c>
      <c r="K179" s="18" t="str">
        <f>VLOOKUP(A179,'BASE REGISTRO MAYO'!$A$1:$U$884,11,FALSE)</f>
        <v xml:space="preserve">Gerente General: Delia María Del Gatto Reyes       
Presidente: Fernando Enrique Correa Ríos, 
Representante Legal:  Luis Mario Riquelme Navarro            
Mandataria: Paulina Andrea Herrera Godoy            
</v>
      </c>
      <c r="L179" s="18" t="str">
        <f>VLOOKUP(A179,'BASE REGISTRO MAYO'!$A$1:$U$884,12,FALSE)</f>
        <v xml:space="preserve">Luis Barros Valdes Nº 775, comuna de Providencia, Santiago.
</v>
      </c>
      <c r="M179" s="18" t="str">
        <f>VLOOKUP(A179,'BASE REGISTRO MAYO'!$A$1:$U$884,13,FALSE)</f>
        <v>XIII</v>
      </c>
      <c r="N179" s="18" t="str">
        <f>VLOOKUP(A179,'BASE REGISTRO MAYO'!$A$1:$U$884,14,FALSE)</f>
        <v>Providencia</v>
      </c>
      <c r="O179" s="18" t="str">
        <f>VLOOKUP(A179,'BASE REGISTRO MAYO'!$A$1:$U$884,15,FALSE)</f>
        <v xml:space="preserve">02-7903800
</v>
      </c>
      <c r="P179" s="18" t="str">
        <f>VLOOKUP(A179,'BASE REGISTRO MAYO'!$A$1:$U$884,16,FALSE)</f>
        <v>•	info@fundacionmicasa.cl</v>
      </c>
      <c r="Q179" s="18">
        <f>VLOOKUP(A179,'BASE REGISTRO MAYO'!$A$1:$U$884,17,FALSE)</f>
        <v>0</v>
      </c>
      <c r="R179" s="18">
        <f>VLOOKUP(A179,'BASE REGISTRO MAYO'!$A$1:$U$884,18,FALSE)</f>
        <v>93401</v>
      </c>
      <c r="S179" s="18" t="str">
        <f>VLOOKUP(A179,'BASE REGISTRO MAYO'!$A$1:$U$884,19,FALSE)</f>
        <v>Se acompaña certificado financiero correspondiente al año 2019, aprobado por el Subdepartamento de Supervisión Financiera Nacional.</v>
      </c>
      <c r="T179" s="148">
        <f>VLOOKUP(A179,'BASE REGISTRO MAYO'!$A$1:$U$884,20,FALSE)</f>
        <v>37970</v>
      </c>
      <c r="U179" s="125">
        <v>4250</v>
      </c>
      <c r="V179" s="126">
        <v>0</v>
      </c>
      <c r="W179" s="126">
        <v>32066400</v>
      </c>
      <c r="X179" s="149">
        <v>44347</v>
      </c>
      <c r="Y179" s="133" t="s">
        <v>7732</v>
      </c>
      <c r="Z179" s="133" t="s">
        <v>7733</v>
      </c>
      <c r="AA179" s="125" t="s">
        <v>7835</v>
      </c>
    </row>
    <row r="180" spans="1:27" s="90" customFormat="1" ht="15.75" customHeight="1" x14ac:dyDescent="0.2">
      <c r="A180" s="125">
        <v>4250</v>
      </c>
      <c r="B180" s="18" t="str">
        <f>VLOOKUP(A180,'BASE REGISTRO MAYO'!$A$1:$U$884,2,FALSE)</f>
        <v xml:space="preserve">Fundación Mi Casa </v>
      </c>
      <c r="C180" s="18" t="str">
        <f>VLOOKUP(A180,'BASE REGISTRO MAYO'!$A$1:$U$884,3,FALSE)</f>
        <v>70015680K</v>
      </c>
      <c r="D180" s="18" t="str">
        <f>VLOOKUP(A180,'BASE REGISTRO MAYO'!$A$1:$U$884,4,FALSE)</f>
        <v>Fundación de derecho privado</v>
      </c>
      <c r="E180" s="18" t="str">
        <f>VLOOKUP(A180,'BASE REGISTRO MAYO'!$A$1:$U$884,5,FALSE)</f>
        <v>Otorgado por Decreto Supremo Nº 1360, de fecha 22 de febrero de 1952, del Ministerio de Justicia.</v>
      </c>
      <c r="F180" s="18" t="str">
        <f>VLOOKUP(A180,'BASE REGISTRO MAYO'!$A$1:$U$884,6,FALSE)</f>
        <v>Certificado de Vigencia extendido por el SRCeI, folio Nº 500355844114, de fecha 17 de noviembre de 2020.</v>
      </c>
      <c r="G180" s="18" t="str">
        <f>VLOOKUP(A180,'BASE REGISTRO MAYO'!$A$1:$U$884,7,FALSE)</f>
        <v>Readaptar  y moralizar a niños y jóvenes vagos o desamparados.</v>
      </c>
      <c r="H180" s="18" t="str">
        <f>VLOOKUP(A180,'BASE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18" t="str">
        <f>VLOOKUP(A180,'BASE REGISTRO MAYO'!$A$1:$U$884,9,FALSE)</f>
        <v>5 años.</v>
      </c>
      <c r="J180" s="18" t="str">
        <f>VLOOKUP(A180,'BASE REGISTRO MAYO'!$A$1:$U$884,10,FALSE)</f>
        <v xml:space="preserve"> 5 años
24 de octubre de 2019 al 24 de octubre del 2024
</v>
      </c>
      <c r="K180" s="18" t="str">
        <f>VLOOKUP(A180,'BASE REGISTRO MAYO'!$A$1:$U$884,11,FALSE)</f>
        <v xml:space="preserve">Gerente General: Delia María Del Gatto Reyes       
Presidente: Fernando Enrique Correa Ríos, 
Representante Legal:  Luis Mario Riquelme Navarro            
Mandataria: Paulina Andrea Herrera Godoy            
</v>
      </c>
      <c r="L180" s="18" t="str">
        <f>VLOOKUP(A180,'BASE REGISTRO MAYO'!$A$1:$U$884,12,FALSE)</f>
        <v xml:space="preserve">Luis Barros Valdes Nº 775, comuna de Providencia, Santiago.
</v>
      </c>
      <c r="M180" s="18" t="str">
        <f>VLOOKUP(A180,'BASE REGISTRO MAYO'!$A$1:$U$884,13,FALSE)</f>
        <v>XIII</v>
      </c>
      <c r="N180" s="18" t="str">
        <f>VLOOKUP(A180,'BASE REGISTRO MAYO'!$A$1:$U$884,14,FALSE)</f>
        <v>Providencia</v>
      </c>
      <c r="O180" s="18" t="str">
        <f>VLOOKUP(A180,'BASE REGISTRO MAYO'!$A$1:$U$884,15,FALSE)</f>
        <v xml:space="preserve">02-7903800
</v>
      </c>
      <c r="P180" s="18" t="str">
        <f>VLOOKUP(A180,'BASE REGISTRO MAYO'!$A$1:$U$884,16,FALSE)</f>
        <v>•	info@fundacionmicasa.cl</v>
      </c>
      <c r="Q180" s="18">
        <f>VLOOKUP(A180,'BASE REGISTRO MAYO'!$A$1:$U$884,17,FALSE)</f>
        <v>0</v>
      </c>
      <c r="R180" s="18">
        <f>VLOOKUP(A180,'BASE REGISTRO MAYO'!$A$1:$U$884,18,FALSE)</f>
        <v>93401</v>
      </c>
      <c r="S180" s="18" t="str">
        <f>VLOOKUP(A180,'BASE REGISTRO MAYO'!$A$1:$U$884,19,FALSE)</f>
        <v>Se acompaña certificado financiero correspondiente al año 2019, aprobado por el Subdepartamento de Supervisión Financiera Nacional.</v>
      </c>
      <c r="T180" s="148">
        <f>VLOOKUP(A180,'BASE REGISTRO MAYO'!$A$1:$U$884,20,FALSE)</f>
        <v>37970</v>
      </c>
      <c r="U180" s="125">
        <v>4250</v>
      </c>
      <c r="V180" s="126">
        <v>11864568</v>
      </c>
      <c r="W180" s="126">
        <v>49811532</v>
      </c>
      <c r="X180" s="149">
        <v>44347</v>
      </c>
      <c r="Y180" s="133" t="s">
        <v>7732</v>
      </c>
      <c r="Z180" s="133" t="s">
        <v>7733</v>
      </c>
      <c r="AA180" s="125" t="s">
        <v>7789</v>
      </c>
    </row>
    <row r="181" spans="1:27" s="90" customFormat="1" ht="15.75" customHeight="1" x14ac:dyDescent="0.2">
      <c r="A181" s="125">
        <v>4250</v>
      </c>
      <c r="B181" s="18" t="str">
        <f>VLOOKUP(A181,'BASE REGISTRO MAYO'!$A$1:$U$884,2,FALSE)</f>
        <v xml:space="preserve">Fundación Mi Casa </v>
      </c>
      <c r="C181" s="18" t="str">
        <f>VLOOKUP(A181,'BASE REGISTRO MAYO'!$A$1:$U$884,3,FALSE)</f>
        <v>70015680K</v>
      </c>
      <c r="D181" s="18" t="str">
        <f>VLOOKUP(A181,'BASE REGISTRO MAYO'!$A$1:$U$884,4,FALSE)</f>
        <v>Fundación de derecho privado</v>
      </c>
      <c r="E181" s="18" t="str">
        <f>VLOOKUP(A181,'BASE REGISTRO MAYO'!$A$1:$U$884,5,FALSE)</f>
        <v>Otorgado por Decreto Supremo Nº 1360, de fecha 22 de febrero de 1952, del Ministerio de Justicia.</v>
      </c>
      <c r="F181" s="18" t="str">
        <f>VLOOKUP(A181,'BASE REGISTRO MAYO'!$A$1:$U$884,6,FALSE)</f>
        <v>Certificado de Vigencia extendido por el SRCeI, folio Nº 500355844114, de fecha 17 de noviembre de 2020.</v>
      </c>
      <c r="G181" s="18" t="str">
        <f>VLOOKUP(A181,'BASE REGISTRO MAYO'!$A$1:$U$884,7,FALSE)</f>
        <v>Readaptar  y moralizar a niños y jóvenes vagos o desamparados.</v>
      </c>
      <c r="H181" s="18" t="str">
        <f>VLOOKUP(A181,'BASE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18" t="str">
        <f>VLOOKUP(A181,'BASE REGISTRO MAYO'!$A$1:$U$884,9,FALSE)</f>
        <v>5 años.</v>
      </c>
      <c r="J181" s="18" t="str">
        <f>VLOOKUP(A181,'BASE REGISTRO MAYO'!$A$1:$U$884,10,FALSE)</f>
        <v xml:space="preserve"> 5 años
24 de octubre de 2019 al 24 de octubre del 2024
</v>
      </c>
      <c r="K181" s="18" t="str">
        <f>VLOOKUP(A181,'BASE REGISTRO MAYO'!$A$1:$U$884,11,FALSE)</f>
        <v xml:space="preserve">Gerente General: Delia María Del Gatto Reyes       
Presidente: Fernando Enrique Correa Ríos, 
Representante Legal:  Luis Mario Riquelme Navarro            
Mandataria: Paulina Andrea Herrera Godoy            
</v>
      </c>
      <c r="L181" s="18" t="str">
        <f>VLOOKUP(A181,'BASE REGISTRO MAYO'!$A$1:$U$884,12,FALSE)</f>
        <v xml:space="preserve">Luis Barros Valdes Nº 775, comuna de Providencia, Santiago.
</v>
      </c>
      <c r="M181" s="18" t="str">
        <f>VLOOKUP(A181,'BASE REGISTRO MAYO'!$A$1:$U$884,13,FALSE)</f>
        <v>XIII</v>
      </c>
      <c r="N181" s="18" t="str">
        <f>VLOOKUP(A181,'BASE REGISTRO MAYO'!$A$1:$U$884,14,FALSE)</f>
        <v>Providencia</v>
      </c>
      <c r="O181" s="18" t="str">
        <f>VLOOKUP(A181,'BASE REGISTRO MAYO'!$A$1:$U$884,15,FALSE)</f>
        <v xml:space="preserve">02-7903800
</v>
      </c>
      <c r="P181" s="18" t="str">
        <f>VLOOKUP(A181,'BASE REGISTRO MAYO'!$A$1:$U$884,16,FALSE)</f>
        <v>•	info@fundacionmicasa.cl</v>
      </c>
      <c r="Q181" s="18">
        <f>VLOOKUP(A181,'BASE REGISTRO MAYO'!$A$1:$U$884,17,FALSE)</f>
        <v>0</v>
      </c>
      <c r="R181" s="18">
        <f>VLOOKUP(A181,'BASE REGISTRO MAYO'!$A$1:$U$884,18,FALSE)</f>
        <v>93401</v>
      </c>
      <c r="S181" s="18" t="str">
        <f>VLOOKUP(A181,'BASE REGISTRO MAYO'!$A$1:$U$884,19,FALSE)</f>
        <v>Se acompaña certificado financiero correspondiente al año 2019, aprobado por el Subdepartamento de Supervisión Financiera Nacional.</v>
      </c>
      <c r="T181" s="148">
        <f>VLOOKUP(A181,'BASE REGISTRO MAYO'!$A$1:$U$884,20,FALSE)</f>
        <v>37970</v>
      </c>
      <c r="U181" s="125">
        <v>4250</v>
      </c>
      <c r="V181" s="126">
        <v>54994599</v>
      </c>
      <c r="W181" s="126">
        <v>273688831</v>
      </c>
      <c r="X181" s="149">
        <v>44347</v>
      </c>
      <c r="Y181" s="133" t="s">
        <v>7732</v>
      </c>
      <c r="Z181" s="133" t="s">
        <v>7733</v>
      </c>
      <c r="AA181" s="125" t="s">
        <v>195</v>
      </c>
    </row>
    <row r="182" spans="1:27" s="90" customFormat="1" ht="15.75" customHeight="1" x14ac:dyDescent="0.2">
      <c r="A182" s="125">
        <v>4250</v>
      </c>
      <c r="B182" s="18" t="str">
        <f>VLOOKUP(A182,'BASE REGISTRO MAYO'!$A$1:$U$884,2,FALSE)</f>
        <v xml:space="preserve">Fundación Mi Casa </v>
      </c>
      <c r="C182" s="18" t="str">
        <f>VLOOKUP(A182,'BASE REGISTRO MAYO'!$A$1:$U$884,3,FALSE)</f>
        <v>70015680K</v>
      </c>
      <c r="D182" s="18" t="str">
        <f>VLOOKUP(A182,'BASE REGISTRO MAYO'!$A$1:$U$884,4,FALSE)</f>
        <v>Fundación de derecho privado</v>
      </c>
      <c r="E182" s="18" t="str">
        <f>VLOOKUP(A182,'BASE REGISTRO MAYO'!$A$1:$U$884,5,FALSE)</f>
        <v>Otorgado por Decreto Supremo Nº 1360, de fecha 22 de febrero de 1952, del Ministerio de Justicia.</v>
      </c>
      <c r="F182" s="18" t="str">
        <f>VLOOKUP(A182,'BASE REGISTRO MAYO'!$A$1:$U$884,6,FALSE)</f>
        <v>Certificado de Vigencia extendido por el SRCeI, folio Nº 500355844114, de fecha 17 de noviembre de 2020.</v>
      </c>
      <c r="G182" s="18" t="str">
        <f>VLOOKUP(A182,'BASE REGISTRO MAYO'!$A$1:$U$884,7,FALSE)</f>
        <v>Readaptar  y moralizar a niños y jóvenes vagos o desamparados.</v>
      </c>
      <c r="H182" s="18" t="str">
        <f>VLOOKUP(A182,'BASE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18" t="str">
        <f>VLOOKUP(A182,'BASE REGISTRO MAYO'!$A$1:$U$884,9,FALSE)</f>
        <v>5 años.</v>
      </c>
      <c r="J182" s="18" t="str">
        <f>VLOOKUP(A182,'BASE REGISTRO MAYO'!$A$1:$U$884,10,FALSE)</f>
        <v xml:space="preserve"> 5 años
24 de octubre de 2019 al 24 de octubre del 2024
</v>
      </c>
      <c r="K182" s="18" t="str">
        <f>VLOOKUP(A182,'BASE REGISTRO MAYO'!$A$1:$U$884,11,FALSE)</f>
        <v xml:space="preserve">Gerente General: Delia María Del Gatto Reyes       
Presidente: Fernando Enrique Correa Ríos, 
Representante Legal:  Luis Mario Riquelme Navarro            
Mandataria: Paulina Andrea Herrera Godoy            
</v>
      </c>
      <c r="L182" s="18" t="str">
        <f>VLOOKUP(A182,'BASE REGISTRO MAYO'!$A$1:$U$884,12,FALSE)</f>
        <v xml:space="preserve">Luis Barros Valdes Nº 775, comuna de Providencia, Santiago.
</v>
      </c>
      <c r="M182" s="18" t="str">
        <f>VLOOKUP(A182,'BASE REGISTRO MAYO'!$A$1:$U$884,13,FALSE)</f>
        <v>XIII</v>
      </c>
      <c r="N182" s="18" t="str">
        <f>VLOOKUP(A182,'BASE REGISTRO MAYO'!$A$1:$U$884,14,FALSE)</f>
        <v>Providencia</v>
      </c>
      <c r="O182" s="18" t="str">
        <f>VLOOKUP(A182,'BASE REGISTRO MAYO'!$A$1:$U$884,15,FALSE)</f>
        <v xml:space="preserve">02-7903800
</v>
      </c>
      <c r="P182" s="18" t="str">
        <f>VLOOKUP(A182,'BASE REGISTRO MAYO'!$A$1:$U$884,16,FALSE)</f>
        <v>•	info@fundacionmicasa.cl</v>
      </c>
      <c r="Q182" s="18">
        <f>VLOOKUP(A182,'BASE REGISTRO MAYO'!$A$1:$U$884,17,FALSE)</f>
        <v>0</v>
      </c>
      <c r="R182" s="18">
        <f>VLOOKUP(A182,'BASE REGISTRO MAYO'!$A$1:$U$884,18,FALSE)</f>
        <v>93401</v>
      </c>
      <c r="S182" s="18" t="str">
        <f>VLOOKUP(A182,'BASE REGISTRO MAYO'!$A$1:$U$884,19,FALSE)</f>
        <v>Se acompaña certificado financiero correspondiente al año 2019, aprobado por el Subdepartamento de Supervisión Financiera Nacional.</v>
      </c>
      <c r="T182" s="148">
        <f>VLOOKUP(A182,'BASE REGISTRO MAYO'!$A$1:$U$884,20,FALSE)</f>
        <v>37970</v>
      </c>
      <c r="U182" s="125">
        <v>4250</v>
      </c>
      <c r="V182" s="126">
        <v>7075296</v>
      </c>
      <c r="W182" s="126">
        <v>35376480</v>
      </c>
      <c r="X182" s="149">
        <v>44347</v>
      </c>
      <c r="Y182" s="133" t="s">
        <v>7732</v>
      </c>
      <c r="Z182" s="133" t="s">
        <v>7733</v>
      </c>
      <c r="AA182" s="125" t="s">
        <v>7837</v>
      </c>
    </row>
    <row r="183" spans="1:27" s="90" customFormat="1" ht="15.75" customHeight="1" x14ac:dyDescent="0.2">
      <c r="A183" s="125">
        <v>4250</v>
      </c>
      <c r="B183" s="18" t="str">
        <f>VLOOKUP(A183,'BASE REGISTRO MAYO'!$A$1:$U$884,2,FALSE)</f>
        <v xml:space="preserve">Fundación Mi Casa </v>
      </c>
      <c r="C183" s="18" t="str">
        <f>VLOOKUP(A183,'BASE REGISTRO MAYO'!$A$1:$U$884,3,FALSE)</f>
        <v>70015680K</v>
      </c>
      <c r="D183" s="18" t="str">
        <f>VLOOKUP(A183,'BASE REGISTRO MAYO'!$A$1:$U$884,4,FALSE)</f>
        <v>Fundación de derecho privado</v>
      </c>
      <c r="E183" s="18" t="str">
        <f>VLOOKUP(A183,'BASE REGISTRO MAYO'!$A$1:$U$884,5,FALSE)</f>
        <v>Otorgado por Decreto Supremo Nº 1360, de fecha 22 de febrero de 1952, del Ministerio de Justicia.</v>
      </c>
      <c r="F183" s="18" t="str">
        <f>VLOOKUP(A183,'BASE REGISTRO MAYO'!$A$1:$U$884,6,FALSE)</f>
        <v>Certificado de Vigencia extendido por el SRCeI, folio Nº 500355844114, de fecha 17 de noviembre de 2020.</v>
      </c>
      <c r="G183" s="18" t="str">
        <f>VLOOKUP(A183,'BASE REGISTRO MAYO'!$A$1:$U$884,7,FALSE)</f>
        <v>Readaptar  y moralizar a niños y jóvenes vagos o desamparados.</v>
      </c>
      <c r="H183" s="18" t="str">
        <f>VLOOKUP(A183,'BASE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18" t="str">
        <f>VLOOKUP(A183,'BASE REGISTRO MAYO'!$A$1:$U$884,9,FALSE)</f>
        <v>5 años.</v>
      </c>
      <c r="J183" s="18" t="str">
        <f>VLOOKUP(A183,'BASE REGISTRO MAYO'!$A$1:$U$884,10,FALSE)</f>
        <v xml:space="preserve"> 5 años
24 de octubre de 2019 al 24 de octubre del 2024
</v>
      </c>
      <c r="K183" s="18" t="str">
        <f>VLOOKUP(A183,'BASE REGISTRO MAYO'!$A$1:$U$884,11,FALSE)</f>
        <v xml:space="preserve">Gerente General: Delia María Del Gatto Reyes       
Presidente: Fernando Enrique Correa Ríos, 
Representante Legal:  Luis Mario Riquelme Navarro            
Mandataria: Paulina Andrea Herrera Godoy            
</v>
      </c>
      <c r="L183" s="18" t="str">
        <f>VLOOKUP(A183,'BASE REGISTRO MAYO'!$A$1:$U$884,12,FALSE)</f>
        <v xml:space="preserve">Luis Barros Valdes Nº 775, comuna de Providencia, Santiago.
</v>
      </c>
      <c r="M183" s="18" t="str">
        <f>VLOOKUP(A183,'BASE REGISTRO MAYO'!$A$1:$U$884,13,FALSE)</f>
        <v>XIII</v>
      </c>
      <c r="N183" s="18" t="str">
        <f>VLOOKUP(A183,'BASE REGISTRO MAYO'!$A$1:$U$884,14,FALSE)</f>
        <v>Providencia</v>
      </c>
      <c r="O183" s="18" t="str">
        <f>VLOOKUP(A183,'BASE REGISTRO MAYO'!$A$1:$U$884,15,FALSE)</f>
        <v xml:space="preserve">02-7903800
</v>
      </c>
      <c r="P183" s="18" t="str">
        <f>VLOOKUP(A183,'BASE REGISTRO MAYO'!$A$1:$U$884,16,FALSE)</f>
        <v>•	info@fundacionmicasa.cl</v>
      </c>
      <c r="Q183" s="18">
        <f>VLOOKUP(A183,'BASE REGISTRO MAYO'!$A$1:$U$884,17,FALSE)</f>
        <v>0</v>
      </c>
      <c r="R183" s="18">
        <f>VLOOKUP(A183,'BASE REGISTRO MAYO'!$A$1:$U$884,18,FALSE)</f>
        <v>93401</v>
      </c>
      <c r="S183" s="18" t="str">
        <f>VLOOKUP(A183,'BASE REGISTRO MAYO'!$A$1:$U$884,19,FALSE)</f>
        <v>Se acompaña certificado financiero correspondiente al año 2019, aprobado por el Subdepartamento de Supervisión Financiera Nacional.</v>
      </c>
      <c r="T183" s="148">
        <f>VLOOKUP(A183,'BASE REGISTRO MAYO'!$A$1:$U$884,20,FALSE)</f>
        <v>37970</v>
      </c>
      <c r="U183" s="125">
        <v>4250</v>
      </c>
      <c r="V183" s="126">
        <v>50990792</v>
      </c>
      <c r="W183" s="126">
        <v>269043626</v>
      </c>
      <c r="X183" s="149">
        <v>44347</v>
      </c>
      <c r="Y183" s="133" t="s">
        <v>7732</v>
      </c>
      <c r="Z183" s="133" t="s">
        <v>7733</v>
      </c>
      <c r="AA183" s="125" t="s">
        <v>7791</v>
      </c>
    </row>
    <row r="184" spans="1:27" s="90" customFormat="1" ht="15.75" customHeight="1" x14ac:dyDescent="0.2">
      <c r="A184" s="125">
        <v>4250</v>
      </c>
      <c r="B184" s="18" t="str">
        <f>VLOOKUP(A184,'BASE REGISTRO MAYO'!$A$1:$U$884,2,FALSE)</f>
        <v xml:space="preserve">Fundación Mi Casa </v>
      </c>
      <c r="C184" s="18" t="str">
        <f>VLOOKUP(A184,'BASE REGISTRO MAYO'!$A$1:$U$884,3,FALSE)</f>
        <v>70015680K</v>
      </c>
      <c r="D184" s="18" t="str">
        <f>VLOOKUP(A184,'BASE REGISTRO MAYO'!$A$1:$U$884,4,FALSE)</f>
        <v>Fundación de derecho privado</v>
      </c>
      <c r="E184" s="18" t="str">
        <f>VLOOKUP(A184,'BASE REGISTRO MAYO'!$A$1:$U$884,5,FALSE)</f>
        <v>Otorgado por Decreto Supremo Nº 1360, de fecha 22 de febrero de 1952, del Ministerio de Justicia.</v>
      </c>
      <c r="F184" s="18" t="str">
        <f>VLOOKUP(A184,'BASE REGISTRO MAYO'!$A$1:$U$884,6,FALSE)</f>
        <v>Certificado de Vigencia extendido por el SRCeI, folio Nº 500355844114, de fecha 17 de noviembre de 2020.</v>
      </c>
      <c r="G184" s="18" t="str">
        <f>VLOOKUP(A184,'BASE REGISTRO MAYO'!$A$1:$U$884,7,FALSE)</f>
        <v>Readaptar  y moralizar a niños y jóvenes vagos o desamparados.</v>
      </c>
      <c r="H184" s="18" t="str">
        <f>VLOOKUP(A184,'BASE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18" t="str">
        <f>VLOOKUP(A184,'BASE REGISTRO MAYO'!$A$1:$U$884,9,FALSE)</f>
        <v>5 años.</v>
      </c>
      <c r="J184" s="18" t="str">
        <f>VLOOKUP(A184,'BASE REGISTRO MAYO'!$A$1:$U$884,10,FALSE)</f>
        <v xml:space="preserve"> 5 años
24 de octubre de 2019 al 24 de octubre del 2024
</v>
      </c>
      <c r="K184" s="18" t="str">
        <f>VLOOKUP(A184,'BASE REGISTRO MAYO'!$A$1:$U$884,11,FALSE)</f>
        <v xml:space="preserve">Gerente General: Delia María Del Gatto Reyes       
Presidente: Fernando Enrique Correa Ríos, 
Representante Legal:  Luis Mario Riquelme Navarro            
Mandataria: Paulina Andrea Herrera Godoy            
</v>
      </c>
      <c r="L184" s="18" t="str">
        <f>VLOOKUP(A184,'BASE REGISTRO MAYO'!$A$1:$U$884,12,FALSE)</f>
        <v xml:space="preserve">Luis Barros Valdes Nº 775, comuna de Providencia, Santiago.
</v>
      </c>
      <c r="M184" s="18" t="str">
        <f>VLOOKUP(A184,'BASE REGISTRO MAYO'!$A$1:$U$884,13,FALSE)</f>
        <v>XIII</v>
      </c>
      <c r="N184" s="18" t="str">
        <f>VLOOKUP(A184,'BASE REGISTRO MAYO'!$A$1:$U$884,14,FALSE)</f>
        <v>Providencia</v>
      </c>
      <c r="O184" s="18" t="str">
        <f>VLOOKUP(A184,'BASE REGISTRO MAYO'!$A$1:$U$884,15,FALSE)</f>
        <v xml:space="preserve">02-7903800
</v>
      </c>
      <c r="P184" s="18" t="str">
        <f>VLOOKUP(A184,'BASE REGISTRO MAYO'!$A$1:$U$884,16,FALSE)</f>
        <v>•	info@fundacionmicasa.cl</v>
      </c>
      <c r="Q184" s="18">
        <f>VLOOKUP(A184,'BASE REGISTRO MAYO'!$A$1:$U$884,17,FALSE)</f>
        <v>0</v>
      </c>
      <c r="R184" s="18">
        <f>VLOOKUP(A184,'BASE REGISTRO MAYO'!$A$1:$U$884,18,FALSE)</f>
        <v>93401</v>
      </c>
      <c r="S184" s="18" t="str">
        <f>VLOOKUP(A184,'BASE REGISTRO MAYO'!$A$1:$U$884,19,FALSE)</f>
        <v>Se acompaña certificado financiero correspondiente al año 2019, aprobado por el Subdepartamento de Supervisión Financiera Nacional.</v>
      </c>
      <c r="T184" s="148">
        <f>VLOOKUP(A184,'BASE REGISTRO MAYO'!$A$1:$U$884,20,FALSE)</f>
        <v>37970</v>
      </c>
      <c r="U184" s="125">
        <v>4250</v>
      </c>
      <c r="V184" s="126">
        <v>15998720</v>
      </c>
      <c r="W184" s="126">
        <v>62505344</v>
      </c>
      <c r="X184" s="149">
        <v>44347</v>
      </c>
      <c r="Y184" s="133" t="s">
        <v>7732</v>
      </c>
      <c r="Z184" s="133" t="s">
        <v>7733</v>
      </c>
      <c r="AA184" s="125" t="s">
        <v>7741</v>
      </c>
    </row>
    <row r="185" spans="1:27" s="90" customFormat="1" ht="15.75" customHeight="1" x14ac:dyDescent="0.2">
      <c r="A185" s="125">
        <v>4250</v>
      </c>
      <c r="B185" s="18" t="str">
        <f>VLOOKUP(A185,'BASE REGISTRO MAYO'!$A$1:$U$884,2,FALSE)</f>
        <v xml:space="preserve">Fundación Mi Casa </v>
      </c>
      <c r="C185" s="18" t="str">
        <f>VLOOKUP(A185,'BASE REGISTRO MAYO'!$A$1:$U$884,3,FALSE)</f>
        <v>70015680K</v>
      </c>
      <c r="D185" s="18" t="str">
        <f>VLOOKUP(A185,'BASE REGISTRO MAYO'!$A$1:$U$884,4,FALSE)</f>
        <v>Fundación de derecho privado</v>
      </c>
      <c r="E185" s="18" t="str">
        <f>VLOOKUP(A185,'BASE REGISTRO MAYO'!$A$1:$U$884,5,FALSE)</f>
        <v>Otorgado por Decreto Supremo Nº 1360, de fecha 22 de febrero de 1952, del Ministerio de Justicia.</v>
      </c>
      <c r="F185" s="18" t="str">
        <f>VLOOKUP(A185,'BASE REGISTRO MAYO'!$A$1:$U$884,6,FALSE)</f>
        <v>Certificado de Vigencia extendido por el SRCeI, folio Nº 500355844114, de fecha 17 de noviembre de 2020.</v>
      </c>
      <c r="G185" s="18" t="str">
        <f>VLOOKUP(A185,'BASE REGISTRO MAYO'!$A$1:$U$884,7,FALSE)</f>
        <v>Readaptar  y moralizar a niños y jóvenes vagos o desamparados.</v>
      </c>
      <c r="H185" s="18" t="str">
        <f>VLOOKUP(A185,'BASE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18" t="str">
        <f>VLOOKUP(A185,'BASE REGISTRO MAYO'!$A$1:$U$884,9,FALSE)</f>
        <v>5 años.</v>
      </c>
      <c r="J185" s="18" t="str">
        <f>VLOOKUP(A185,'BASE REGISTRO MAYO'!$A$1:$U$884,10,FALSE)</f>
        <v xml:space="preserve"> 5 años
24 de octubre de 2019 al 24 de octubre del 2024
</v>
      </c>
      <c r="K185" s="18" t="str">
        <f>VLOOKUP(A185,'BASE REGISTRO MAYO'!$A$1:$U$884,11,FALSE)</f>
        <v xml:space="preserve">Gerente General: Delia María Del Gatto Reyes       
Presidente: Fernando Enrique Correa Ríos, 
Representante Legal:  Luis Mario Riquelme Navarro            
Mandataria: Paulina Andrea Herrera Godoy            
</v>
      </c>
      <c r="L185" s="18" t="str">
        <f>VLOOKUP(A185,'BASE REGISTRO MAYO'!$A$1:$U$884,12,FALSE)</f>
        <v xml:space="preserve">Luis Barros Valdes Nº 775, comuna de Providencia, Santiago.
</v>
      </c>
      <c r="M185" s="18" t="str">
        <f>VLOOKUP(A185,'BASE REGISTRO MAYO'!$A$1:$U$884,13,FALSE)</f>
        <v>XIII</v>
      </c>
      <c r="N185" s="18" t="str">
        <f>VLOOKUP(A185,'BASE REGISTRO MAYO'!$A$1:$U$884,14,FALSE)</f>
        <v>Providencia</v>
      </c>
      <c r="O185" s="18" t="str">
        <f>VLOOKUP(A185,'BASE REGISTRO MAYO'!$A$1:$U$884,15,FALSE)</f>
        <v xml:space="preserve">02-7903800
</v>
      </c>
      <c r="P185" s="18" t="str">
        <f>VLOOKUP(A185,'BASE REGISTRO MAYO'!$A$1:$U$884,16,FALSE)</f>
        <v>•	info@fundacionmicasa.cl</v>
      </c>
      <c r="Q185" s="18">
        <f>VLOOKUP(A185,'BASE REGISTRO MAYO'!$A$1:$U$884,17,FALSE)</f>
        <v>0</v>
      </c>
      <c r="R185" s="18">
        <f>VLOOKUP(A185,'BASE REGISTRO MAYO'!$A$1:$U$884,18,FALSE)</f>
        <v>93401</v>
      </c>
      <c r="S185" s="18" t="str">
        <f>VLOOKUP(A185,'BASE REGISTRO MAYO'!$A$1:$U$884,19,FALSE)</f>
        <v>Se acompaña certificado financiero correspondiente al año 2019, aprobado por el Subdepartamento de Supervisión Financiera Nacional.</v>
      </c>
      <c r="T185" s="148">
        <f>VLOOKUP(A185,'BASE REGISTRO MAYO'!$A$1:$U$884,20,FALSE)</f>
        <v>37970</v>
      </c>
      <c r="U185" s="125">
        <v>4250</v>
      </c>
      <c r="V185" s="126">
        <v>0</v>
      </c>
      <c r="W185" s="126">
        <v>50409518</v>
      </c>
      <c r="X185" s="149">
        <v>44347</v>
      </c>
      <c r="Y185" s="133" t="s">
        <v>7732</v>
      </c>
      <c r="Z185" s="133" t="s">
        <v>7733</v>
      </c>
      <c r="AA185" s="125" t="s">
        <v>7838</v>
      </c>
    </row>
    <row r="186" spans="1:27" s="90" customFormat="1" ht="15.75" customHeight="1" x14ac:dyDescent="0.2">
      <c r="A186" s="125">
        <v>4250</v>
      </c>
      <c r="B186" s="18" t="str">
        <f>VLOOKUP(A186,'BASE REGISTRO MAYO'!$A$1:$U$884,2,FALSE)</f>
        <v xml:space="preserve">Fundación Mi Casa </v>
      </c>
      <c r="C186" s="18" t="str">
        <f>VLOOKUP(A186,'BASE REGISTRO MAYO'!$A$1:$U$884,3,FALSE)</f>
        <v>70015680K</v>
      </c>
      <c r="D186" s="18" t="str">
        <f>VLOOKUP(A186,'BASE REGISTRO MAYO'!$A$1:$U$884,4,FALSE)</f>
        <v>Fundación de derecho privado</v>
      </c>
      <c r="E186" s="18" t="str">
        <f>VLOOKUP(A186,'BASE REGISTRO MAYO'!$A$1:$U$884,5,FALSE)</f>
        <v>Otorgado por Decreto Supremo Nº 1360, de fecha 22 de febrero de 1952, del Ministerio de Justicia.</v>
      </c>
      <c r="F186" s="18" t="str">
        <f>VLOOKUP(A186,'BASE REGISTRO MAYO'!$A$1:$U$884,6,FALSE)</f>
        <v>Certificado de Vigencia extendido por el SRCeI, folio Nº 500355844114, de fecha 17 de noviembre de 2020.</v>
      </c>
      <c r="G186" s="18" t="str">
        <f>VLOOKUP(A186,'BASE REGISTRO MAYO'!$A$1:$U$884,7,FALSE)</f>
        <v>Readaptar  y moralizar a niños y jóvenes vagos o desamparados.</v>
      </c>
      <c r="H186" s="18" t="str">
        <f>VLOOKUP(A186,'BASE REGISTRO MAYO'!$A$1:$U$884,8,FALSE)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6" s="18" t="str">
        <f>VLOOKUP(A186,'BASE REGISTRO MAYO'!$A$1:$U$884,9,FALSE)</f>
        <v>5 años.</v>
      </c>
      <c r="J186" s="18" t="str">
        <f>VLOOKUP(A186,'BASE REGISTRO MAYO'!$A$1:$U$884,10,FALSE)</f>
        <v xml:space="preserve"> 5 años
24 de octubre de 2019 al 24 de octubre del 2024
</v>
      </c>
      <c r="K186" s="18" t="str">
        <f>VLOOKUP(A186,'BASE REGISTRO MAYO'!$A$1:$U$884,11,FALSE)</f>
        <v xml:space="preserve">Gerente General: Delia María Del Gatto Reyes       
Presidente: Fernando Enrique Correa Ríos, 
Representante Legal:  Luis Mario Riquelme Navarro            
Mandataria: Paulina Andrea Herrera Godoy            
</v>
      </c>
      <c r="L186" s="18" t="str">
        <f>VLOOKUP(A186,'BASE REGISTRO MAYO'!$A$1:$U$884,12,FALSE)</f>
        <v xml:space="preserve">Luis Barros Valdes Nº 775, comuna de Providencia, Santiago.
</v>
      </c>
      <c r="M186" s="18" t="str">
        <f>VLOOKUP(A186,'BASE REGISTRO MAYO'!$A$1:$U$884,13,FALSE)</f>
        <v>XIII</v>
      </c>
      <c r="N186" s="18" t="str">
        <f>VLOOKUP(A186,'BASE REGISTRO MAYO'!$A$1:$U$884,14,FALSE)</f>
        <v>Providencia</v>
      </c>
      <c r="O186" s="18" t="str">
        <f>VLOOKUP(A186,'BASE REGISTRO MAYO'!$A$1:$U$884,15,FALSE)</f>
        <v xml:space="preserve">02-7903800
</v>
      </c>
      <c r="P186" s="18" t="str">
        <f>VLOOKUP(A186,'BASE REGISTRO MAYO'!$A$1:$U$884,16,FALSE)</f>
        <v>•	info@fundacionmicasa.cl</v>
      </c>
      <c r="Q186" s="18">
        <f>VLOOKUP(A186,'BASE REGISTRO MAYO'!$A$1:$U$884,17,FALSE)</f>
        <v>0</v>
      </c>
      <c r="R186" s="18">
        <f>VLOOKUP(A186,'BASE REGISTRO MAYO'!$A$1:$U$884,18,FALSE)</f>
        <v>93401</v>
      </c>
      <c r="S186" s="18" t="str">
        <f>VLOOKUP(A186,'BASE REGISTRO MAYO'!$A$1:$U$884,19,FALSE)</f>
        <v>Se acompaña certificado financiero correspondiente al año 2019, aprobado por el Subdepartamento de Supervisión Financiera Nacional.</v>
      </c>
      <c r="T186" s="148">
        <f>VLOOKUP(A186,'BASE REGISTRO MAYO'!$A$1:$U$884,20,FALSE)</f>
        <v>37970</v>
      </c>
      <c r="U186" s="125">
        <v>4250</v>
      </c>
      <c r="V186" s="126">
        <v>11249100</v>
      </c>
      <c r="W186" s="126">
        <v>45617040</v>
      </c>
      <c r="X186" s="149">
        <v>44347</v>
      </c>
      <c r="Y186" s="133" t="s">
        <v>7732</v>
      </c>
      <c r="Z186" s="133" t="s">
        <v>7733</v>
      </c>
      <c r="AA186" s="125" t="s">
        <v>7742</v>
      </c>
    </row>
    <row r="187" spans="1:27" s="90" customFormat="1" ht="15.75" customHeight="1" x14ac:dyDescent="0.2">
      <c r="A187" s="125">
        <v>4300</v>
      </c>
      <c r="B187" s="18" t="str">
        <f>VLOOKUP(A187,'BASE REGISTRO MAYO'!$A$1:$U$884,2,FALSE)</f>
        <v xml:space="preserve">Fundación Mi Hogar de Cauquenes
</v>
      </c>
      <c r="C187" s="18" t="str">
        <f>VLOOKUP(A187,'BASE REGISTRO MAYO'!$A$1:$U$884,3,FALSE)</f>
        <v>70717000K</v>
      </c>
      <c r="D187" s="18" t="str">
        <f>VLOOKUP(A187,'BASE REGISTRO MAYO'!$A$1:$U$884,4,FALSE)</f>
        <v>Fundación de Derecho Privado</v>
      </c>
      <c r="E187" s="18" t="str">
        <f>VLOOKUP(A187,'BASE REGISTRO MAYO'!$A$1:$U$884,5,FALSE)</f>
        <v>Otorgado por Decreto Supremo Nº 1083, de fecha 17 de junio de 1968, del Ministerio de Justicia.</v>
      </c>
      <c r="F187" s="18" t="str">
        <f>VLOOKUP(A187,'BASE REGISTRO MAYO'!$A$1:$U$884,6,FALSE)</f>
        <v xml:space="preserve">Se acompaña Certificado de Vigencia de Persona Jurídica Sin Fines de Lucro, emitido por el Servicio de Registro Civil e Identificación, emitido con fecha 21 de septiembre de 2020, Folio N° 500346476762.
</v>
      </c>
      <c r="G187" s="18" t="str">
        <f>VLOOKUP(A187,'BASE REGISTRO MAYO'!$A$1:$U$884,7,FALSE)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7" s="18" t="str">
        <f>VLOOKUP(A187,'BASE REGISTRO MAYO'!$A$1:$U$884,8,FALSE)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7" s="18" t="str">
        <f>VLOOKUP(A187,'BASE REGISTRO MAYO'!$A$1:$U$884,9,FALSE)</f>
        <v>2 años</v>
      </c>
      <c r="J187" s="18">
        <f>VLOOKUP(A187,'BASE REGISTRO MAYO'!$A$1:$U$884,10,FALSE)</f>
        <v>43622</v>
      </c>
      <c r="K187" s="18" t="str">
        <f>VLOOKUP(A187,'BASE REGISTRO MAYO'!$A$1:$U$884,11,FALSE)</f>
        <v xml:space="preserve">Presidente:   Felipe Zúñiga Peña          </v>
      </c>
      <c r="L187" s="18" t="str">
        <f>VLOOKUP(A187,'BASE REGISTRO MAYO'!$A$1:$U$884,12,FALSE)</f>
        <v xml:space="preserve">Avenida Doctor Meza Nº 1699, Cauquenes, Séptima Región, </v>
      </c>
      <c r="M187" s="18" t="str">
        <f>VLOOKUP(A187,'BASE REGISTRO MAYO'!$A$1:$U$884,13,FALSE)</f>
        <v>VII</v>
      </c>
      <c r="N187" s="18" t="str">
        <f>VLOOKUP(A187,'BASE REGISTRO MAYO'!$A$1:$U$884,14,FALSE)</f>
        <v>Cauquenes</v>
      </c>
      <c r="O187" s="18" t="str">
        <f>VLOOKUP(A187,'BASE REGISTRO MAYO'!$A$1:$U$884,15,FALSE)</f>
        <v xml:space="preserve">(73) 512356.
+569 79695268.
</v>
      </c>
      <c r="P187" s="18" t="str">
        <f>VLOOKUP(A187,'BASE REGISTRO MAYO'!$A$1:$U$884,16,FALSE)</f>
        <v>E-mail: fmihogarcauquenes@gmail.com</v>
      </c>
      <c r="Q187" s="18">
        <f>VLOOKUP(A187,'BASE REGISTRO MAYO'!$A$1:$U$884,17,FALSE)</f>
        <v>0</v>
      </c>
      <c r="R187" s="18">
        <f>VLOOKUP(A187,'BASE REGISTRO MAYO'!$A$1:$U$884,18,FALSE)</f>
        <v>93401</v>
      </c>
      <c r="S187" s="18" t="str">
        <f>VLOOKUP(A187,'BASE REGISTRO MAYO'!$A$1:$U$884,19,FALSE)</f>
        <v>Se adjunta certificado de antecedente financiero correspondiente al año 2019, aprobados por el Subdepartamento de Supervisión Financiera Nacional.</v>
      </c>
      <c r="T187" s="148">
        <f>VLOOKUP(A187,'BASE REGISTRO MAYO'!$A$1:$U$884,20,FALSE)</f>
        <v>37970</v>
      </c>
      <c r="U187" s="125">
        <v>4300</v>
      </c>
      <c r="V187" s="126">
        <v>20831781</v>
      </c>
      <c r="W187" s="126">
        <v>93603896</v>
      </c>
      <c r="X187" s="149">
        <v>44347</v>
      </c>
      <c r="Y187" s="133" t="s">
        <v>7732</v>
      </c>
      <c r="Z187" s="133" t="s">
        <v>7733</v>
      </c>
      <c r="AA187" s="125" t="s">
        <v>7762</v>
      </c>
    </row>
    <row r="188" spans="1:27" s="90" customFormat="1" ht="15.75" customHeight="1" x14ac:dyDescent="0.2">
      <c r="A188" s="125">
        <v>4300</v>
      </c>
      <c r="B188" s="18" t="str">
        <f>VLOOKUP(A188,'BASE REGISTRO MAYO'!$A$1:$U$884,2,FALSE)</f>
        <v xml:space="preserve">Fundación Mi Hogar de Cauquenes
</v>
      </c>
      <c r="C188" s="18" t="str">
        <f>VLOOKUP(A188,'BASE REGISTRO MAYO'!$A$1:$U$884,3,FALSE)</f>
        <v>70717000K</v>
      </c>
      <c r="D188" s="18" t="str">
        <f>VLOOKUP(A188,'BASE REGISTRO MAYO'!$A$1:$U$884,4,FALSE)</f>
        <v>Fundación de Derecho Privado</v>
      </c>
      <c r="E188" s="18" t="str">
        <f>VLOOKUP(A188,'BASE REGISTRO MAYO'!$A$1:$U$884,5,FALSE)</f>
        <v>Otorgado por Decreto Supremo Nº 1083, de fecha 17 de junio de 1968, del Ministerio de Justicia.</v>
      </c>
      <c r="F188" s="18" t="str">
        <f>VLOOKUP(A188,'BASE REGISTRO MAYO'!$A$1:$U$884,6,FALSE)</f>
        <v xml:space="preserve">Se acompaña Certificado de Vigencia de Persona Jurídica Sin Fines de Lucro, emitido por el Servicio de Registro Civil e Identificación, emitido con fecha 21 de septiembre de 2020, Folio N° 500346476762.
</v>
      </c>
      <c r="G188" s="18" t="str">
        <f>VLOOKUP(A188,'BASE REGISTRO MAYO'!$A$1:$U$884,7,FALSE)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8" s="18" t="str">
        <f>VLOOKUP(A188,'BASE REGISTRO MAYO'!$A$1:$U$884,8,FALSE)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8" s="18" t="str">
        <f>VLOOKUP(A188,'BASE REGISTRO MAYO'!$A$1:$U$884,9,FALSE)</f>
        <v>2 años</v>
      </c>
      <c r="J188" s="18">
        <f>VLOOKUP(A188,'BASE REGISTRO MAYO'!$A$1:$U$884,10,FALSE)</f>
        <v>43622</v>
      </c>
      <c r="K188" s="18" t="str">
        <f>VLOOKUP(A188,'BASE REGISTRO MAYO'!$A$1:$U$884,11,FALSE)</f>
        <v xml:space="preserve">Presidente:   Felipe Zúñiga Peña          </v>
      </c>
      <c r="L188" s="18" t="str">
        <f>VLOOKUP(A188,'BASE REGISTRO MAYO'!$A$1:$U$884,12,FALSE)</f>
        <v xml:space="preserve">Avenida Doctor Meza Nº 1699, Cauquenes, Séptima Región, </v>
      </c>
      <c r="M188" s="18" t="str">
        <f>VLOOKUP(A188,'BASE REGISTRO MAYO'!$A$1:$U$884,13,FALSE)</f>
        <v>VII</v>
      </c>
      <c r="N188" s="18" t="str">
        <f>VLOOKUP(A188,'BASE REGISTRO MAYO'!$A$1:$U$884,14,FALSE)</f>
        <v>Cauquenes</v>
      </c>
      <c r="O188" s="18" t="str">
        <f>VLOOKUP(A188,'BASE REGISTRO MAYO'!$A$1:$U$884,15,FALSE)</f>
        <v xml:space="preserve">(73) 512356.
+569 79695268.
</v>
      </c>
      <c r="P188" s="18" t="str">
        <f>VLOOKUP(A188,'BASE REGISTRO MAYO'!$A$1:$U$884,16,FALSE)</f>
        <v>E-mail: fmihogarcauquenes@gmail.com</v>
      </c>
      <c r="Q188" s="18">
        <f>VLOOKUP(A188,'BASE REGISTRO MAYO'!$A$1:$U$884,17,FALSE)</f>
        <v>0</v>
      </c>
      <c r="R188" s="18">
        <f>VLOOKUP(A188,'BASE REGISTRO MAYO'!$A$1:$U$884,18,FALSE)</f>
        <v>93401</v>
      </c>
      <c r="S188" s="18" t="str">
        <f>VLOOKUP(A188,'BASE REGISTRO MAYO'!$A$1:$U$884,19,FALSE)</f>
        <v>Se adjunta certificado de antecedente financiero correspondiente al año 2019, aprobados por el Subdepartamento de Supervisión Financiera Nacional.</v>
      </c>
      <c r="T188" s="148">
        <f>VLOOKUP(A188,'BASE REGISTRO MAYO'!$A$1:$U$884,20,FALSE)</f>
        <v>37970</v>
      </c>
      <c r="U188" s="125">
        <v>4300</v>
      </c>
      <c r="V188" s="126">
        <v>19439996</v>
      </c>
      <c r="W188" s="126">
        <v>86776248</v>
      </c>
      <c r="X188" s="149">
        <v>44347</v>
      </c>
      <c r="Y188" s="133" t="s">
        <v>7732</v>
      </c>
      <c r="Z188" s="133" t="s">
        <v>7733</v>
      </c>
      <c r="AA188" s="125" t="s">
        <v>7839</v>
      </c>
    </row>
    <row r="189" spans="1:27" s="90" customFormat="1" ht="15.75" customHeight="1" x14ac:dyDescent="0.2">
      <c r="A189" s="125">
        <v>4400</v>
      </c>
      <c r="B189" s="18" t="str">
        <f>VLOOKUP(A189,'BASE REGISTRO MAYO'!$A$1:$U$884,2,FALSE)</f>
        <v>Fundación Niño y Patria</v>
      </c>
      <c r="C189" s="18">
        <f>VLOOKUP(A189,'BASE REGISTRO MAYO'!$A$1:$U$884,3,FALSE)</f>
        <v>702358000</v>
      </c>
      <c r="D189" s="18" t="str">
        <f>VLOOKUP(A189,'BASE REGISTRO MAYO'!$A$1:$U$884,4,FALSE)</f>
        <v>Fundación de Derecho Privado</v>
      </c>
      <c r="E189" s="18" t="str">
        <f>VLOOKUP(A189,'BASE REGISTRO MAYO'!$A$1:$U$884,5,FALSE)</f>
        <v>Otorgada por Decreto Supremo Nº 2940, de 10 de octubre de 1963, del Ministerio de Justicia</v>
      </c>
      <c r="F189" s="18" t="str">
        <f>VLOOKUP(A189,'BASE REGISTRO MAYO'!$A$1:$U$884,6,FALSE)</f>
        <v xml:space="preserve">Certificado de directorio de persona jurídica, folio N° 500342804846, de fecha 27 de agosto de 2020, emitido por el Servicio de Registro Civil e Identificación. </v>
      </c>
      <c r="G189" s="18" t="str">
        <f>VLOOKUP(A189,'BASE REGISTRO MAYO'!$A$1:$U$884,7,FALSE)</f>
        <v>Colaborar con los organismos públicos y privados en la solución de los problemas relacionados con la protección de menores en situación irregular. Velar por la prevención de la delincuencia.</v>
      </c>
      <c r="H189" s="18" t="str">
        <f>VLOOKUP(A189,'BASE REGISTRO MAYO'!$A$1:$U$884,8,FALSE)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89" s="18" t="str">
        <f>VLOOKUP(A189,'BASE REGISTRO MAYO'!$A$1:$U$884,9,FALSE)</f>
        <v>4 años, según certificado de directorio de persona jurídica, folio N° 500342804846, de fecha 27 de agosto de 2020, emitido por el Servicio de Registro Civil e Identificación</v>
      </c>
      <c r="J189" s="18" t="str">
        <f>VLOOKUP(A189,'BASE REGISTRO MAYO'!$A$1:$U$884,10,FALSE)</f>
        <v>12-12-2016 al 12-12-2020, según certificado de directorio de persona jurídica, folio N° 500342804846, de fecha 27 de agosto de 2020, emitido por el Servicio de Registro Civil e Identificación</v>
      </c>
      <c r="K189" s="18" t="str">
        <f>VLOOKUP(A189,'BASE REGISTRO MAYO'!$A$1:$U$884,11,FALSE)</f>
        <v xml:space="preserve">Jorge Steffens Sanhueza,                                           Erica Marianela Ponce Figueroa, </v>
      </c>
      <c r="L189" s="18" t="str">
        <f>VLOOKUP(A189,'BASE REGISTRO MAYO'!$A$1:$U$884,12,FALSE)</f>
        <v xml:space="preserve">Valenzuela Castillo N° 1520, oficina 101, Providencia
</v>
      </c>
      <c r="M189" s="18" t="str">
        <f>VLOOKUP(A189,'BASE REGISTRO MAYO'!$A$1:$U$884,13,FALSE)</f>
        <v>XIII</v>
      </c>
      <c r="N189" s="18" t="str">
        <f>VLOOKUP(A189,'BASE REGISTRO MAYO'!$A$1:$U$884,14,FALSE)</f>
        <v xml:space="preserve"> Providencia</v>
      </c>
      <c r="O189" s="18" t="str">
        <f>VLOOKUP(A189,'BASE REGISTRO MAYO'!$A$1:$U$884,15,FALSE)</f>
        <v>Fono 2333085 o 2318167</v>
      </c>
      <c r="P189" s="18" t="str">
        <f>VLOOKUP(A189,'BASE REGISTRO MAYO'!$A$1:$U$884,16,FALSE)</f>
        <v>contacto@fundacionninoypatria.cl</v>
      </c>
      <c r="Q189" s="18">
        <f>VLOOKUP(A189,'BASE REGISTRO MAYO'!$A$1:$U$884,17,FALSE)</f>
        <v>0</v>
      </c>
      <c r="R189" s="18" t="str">
        <f>VLOOKUP(A189,'BASE REGISTRO MAYO'!$A$1:$U$884,18,FALSE)</f>
        <v xml:space="preserve">93401: Instituciones de Asistencia Social </v>
      </c>
      <c r="S189" s="18" t="str">
        <f>VLOOKUP(A189,'BASE REGISTRO MAYO'!$A$1:$U$884,19,FALSE)</f>
        <v>Se  acompaña certificado de antecedentes financieros correspondiente al año 2019, aprobado por el Subdepartamento de Supervisión Financiera Nacional.</v>
      </c>
      <c r="T189" s="148">
        <f>VLOOKUP(A189,'BASE REGISTRO MAYO'!$A$1:$U$884,20,FALSE)</f>
        <v>37970</v>
      </c>
      <c r="U189" s="125">
        <v>4400</v>
      </c>
      <c r="V189" s="126">
        <v>50915650</v>
      </c>
      <c r="W189" s="126">
        <v>137830288</v>
      </c>
      <c r="X189" s="149">
        <v>44347</v>
      </c>
      <c r="Y189" s="133" t="s">
        <v>7732</v>
      </c>
      <c r="Z189" s="133" t="s">
        <v>7733</v>
      </c>
      <c r="AA189" s="125" t="s">
        <v>184</v>
      </c>
    </row>
    <row r="190" spans="1:27" s="90" customFormat="1" ht="15.75" customHeight="1" x14ac:dyDescent="0.2">
      <c r="A190" s="125">
        <v>4400</v>
      </c>
      <c r="B190" s="18" t="str">
        <f>VLOOKUP(A190,'BASE REGISTRO MAYO'!$A$1:$U$884,2,FALSE)</f>
        <v>Fundación Niño y Patria</v>
      </c>
      <c r="C190" s="18">
        <f>VLOOKUP(A190,'BASE REGISTRO MAYO'!$A$1:$U$884,3,FALSE)</f>
        <v>702358000</v>
      </c>
      <c r="D190" s="18" t="str">
        <f>VLOOKUP(A190,'BASE REGISTRO MAYO'!$A$1:$U$884,4,FALSE)</f>
        <v>Fundación de Derecho Privado</v>
      </c>
      <c r="E190" s="18" t="str">
        <f>VLOOKUP(A190,'BASE REGISTRO MAYO'!$A$1:$U$884,5,FALSE)</f>
        <v>Otorgada por Decreto Supremo Nº 2940, de 10 de octubre de 1963, del Ministerio de Justicia</v>
      </c>
      <c r="F190" s="18" t="str">
        <f>VLOOKUP(A190,'BASE REGISTRO MAYO'!$A$1:$U$884,6,FALSE)</f>
        <v xml:space="preserve">Certificado de directorio de persona jurídica, folio N° 500342804846, de fecha 27 de agosto de 2020, emitido por el Servicio de Registro Civil e Identificación. </v>
      </c>
      <c r="G190" s="18" t="str">
        <f>VLOOKUP(A190,'BASE REGISTRO MAYO'!$A$1:$U$884,7,FALSE)</f>
        <v>Colaborar con los organismos públicos y privados en la solución de los problemas relacionados con la protección de menores en situación irregular. Velar por la prevención de la delincuencia.</v>
      </c>
      <c r="H190" s="18" t="str">
        <f>VLOOKUP(A190,'BASE REGISTRO MAYO'!$A$1:$U$884,8,FALSE)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0" s="18" t="str">
        <f>VLOOKUP(A190,'BASE REGISTRO MAYO'!$A$1:$U$884,9,FALSE)</f>
        <v>4 años, según certificado de directorio de persona jurídica, folio N° 500342804846, de fecha 27 de agosto de 2020, emitido por el Servicio de Registro Civil e Identificación</v>
      </c>
      <c r="J190" s="18" t="str">
        <f>VLOOKUP(A190,'BASE REGISTRO MAYO'!$A$1:$U$884,10,FALSE)</f>
        <v>12-12-2016 al 12-12-2020, según certificado de directorio de persona jurídica, folio N° 500342804846, de fecha 27 de agosto de 2020, emitido por el Servicio de Registro Civil e Identificación</v>
      </c>
      <c r="K190" s="18" t="str">
        <f>VLOOKUP(A190,'BASE REGISTRO MAYO'!$A$1:$U$884,11,FALSE)</f>
        <v xml:space="preserve">Jorge Steffens Sanhueza,                                           Erica Marianela Ponce Figueroa, </v>
      </c>
      <c r="L190" s="18" t="str">
        <f>VLOOKUP(A190,'BASE REGISTRO MAYO'!$A$1:$U$884,12,FALSE)</f>
        <v xml:space="preserve">Valenzuela Castillo N° 1520, oficina 101, Providencia
</v>
      </c>
      <c r="M190" s="18" t="str">
        <f>VLOOKUP(A190,'BASE REGISTRO MAYO'!$A$1:$U$884,13,FALSE)</f>
        <v>XIII</v>
      </c>
      <c r="N190" s="18" t="str">
        <f>VLOOKUP(A190,'BASE REGISTRO MAYO'!$A$1:$U$884,14,FALSE)</f>
        <v xml:space="preserve"> Providencia</v>
      </c>
      <c r="O190" s="18" t="str">
        <f>VLOOKUP(A190,'BASE REGISTRO MAYO'!$A$1:$U$884,15,FALSE)</f>
        <v>Fono 2333085 o 2318167</v>
      </c>
      <c r="P190" s="18" t="str">
        <f>VLOOKUP(A190,'BASE REGISTRO MAYO'!$A$1:$U$884,16,FALSE)</f>
        <v>contacto@fundacionninoypatria.cl</v>
      </c>
      <c r="Q190" s="18">
        <f>VLOOKUP(A190,'BASE REGISTRO MAYO'!$A$1:$U$884,17,FALSE)</f>
        <v>0</v>
      </c>
      <c r="R190" s="18" t="str">
        <f>VLOOKUP(A190,'BASE REGISTRO MAYO'!$A$1:$U$884,18,FALSE)</f>
        <v xml:space="preserve">93401: Instituciones de Asistencia Social </v>
      </c>
      <c r="S190" s="18" t="str">
        <f>VLOOKUP(A190,'BASE REGISTRO MAYO'!$A$1:$U$884,19,FALSE)</f>
        <v>Se  acompaña certificado de antecedentes financieros correspondiente al año 2019, aprobado por el Subdepartamento de Supervisión Financiera Nacional.</v>
      </c>
      <c r="T190" s="148">
        <f>VLOOKUP(A190,'BASE REGISTRO MAYO'!$A$1:$U$884,20,FALSE)</f>
        <v>37970</v>
      </c>
      <c r="U190" s="125">
        <v>4400</v>
      </c>
      <c r="V190" s="126">
        <v>38795365</v>
      </c>
      <c r="W190" s="126">
        <v>198536997</v>
      </c>
      <c r="X190" s="149">
        <v>44347</v>
      </c>
      <c r="Y190" s="133" t="s">
        <v>7732</v>
      </c>
      <c r="Z190" s="133" t="s">
        <v>7733</v>
      </c>
      <c r="AA190" s="125" t="s">
        <v>7840</v>
      </c>
    </row>
    <row r="191" spans="1:27" s="90" customFormat="1" ht="15.75" customHeight="1" x14ac:dyDescent="0.2">
      <c r="A191" s="125">
        <v>4400</v>
      </c>
      <c r="B191" s="18" t="str">
        <f>VLOOKUP(A191,'BASE REGISTRO MAYO'!$A$1:$U$884,2,FALSE)</f>
        <v>Fundación Niño y Patria</v>
      </c>
      <c r="C191" s="18">
        <f>VLOOKUP(A191,'BASE REGISTRO MAYO'!$A$1:$U$884,3,FALSE)</f>
        <v>702358000</v>
      </c>
      <c r="D191" s="18" t="str">
        <f>VLOOKUP(A191,'BASE REGISTRO MAYO'!$A$1:$U$884,4,FALSE)</f>
        <v>Fundación de Derecho Privado</v>
      </c>
      <c r="E191" s="18" t="str">
        <f>VLOOKUP(A191,'BASE REGISTRO MAYO'!$A$1:$U$884,5,FALSE)</f>
        <v>Otorgada por Decreto Supremo Nº 2940, de 10 de octubre de 1963, del Ministerio de Justicia</v>
      </c>
      <c r="F191" s="18" t="str">
        <f>VLOOKUP(A191,'BASE REGISTRO MAYO'!$A$1:$U$884,6,FALSE)</f>
        <v xml:space="preserve">Certificado de directorio de persona jurídica, folio N° 500342804846, de fecha 27 de agosto de 2020, emitido por el Servicio de Registro Civil e Identificación. </v>
      </c>
      <c r="G191" s="18" t="str">
        <f>VLOOKUP(A191,'BASE REGISTRO MAYO'!$A$1:$U$884,7,FALSE)</f>
        <v>Colaborar con los organismos públicos y privados en la solución de los problemas relacionados con la protección de menores en situación irregular. Velar por la prevención de la delincuencia.</v>
      </c>
      <c r="H191" s="18" t="str">
        <f>VLOOKUP(A191,'BASE REGISTRO MAYO'!$A$1:$U$884,8,FALSE)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1" s="18" t="str">
        <f>VLOOKUP(A191,'BASE REGISTRO MAYO'!$A$1:$U$884,9,FALSE)</f>
        <v>4 años, según certificado de directorio de persona jurídica, folio N° 500342804846, de fecha 27 de agosto de 2020, emitido por el Servicio de Registro Civil e Identificación</v>
      </c>
      <c r="J191" s="18" t="str">
        <f>VLOOKUP(A191,'BASE REGISTRO MAYO'!$A$1:$U$884,10,FALSE)</f>
        <v>12-12-2016 al 12-12-2020, según certificado de directorio de persona jurídica, folio N° 500342804846, de fecha 27 de agosto de 2020, emitido por el Servicio de Registro Civil e Identificación</v>
      </c>
      <c r="K191" s="18" t="str">
        <f>VLOOKUP(A191,'BASE REGISTRO MAYO'!$A$1:$U$884,11,FALSE)</f>
        <v xml:space="preserve">Jorge Steffens Sanhueza,                                           Erica Marianela Ponce Figueroa, </v>
      </c>
      <c r="L191" s="18" t="str">
        <f>VLOOKUP(A191,'BASE REGISTRO MAYO'!$A$1:$U$884,12,FALSE)</f>
        <v xml:space="preserve">Valenzuela Castillo N° 1520, oficina 101, Providencia
</v>
      </c>
      <c r="M191" s="18" t="str">
        <f>VLOOKUP(A191,'BASE REGISTRO MAYO'!$A$1:$U$884,13,FALSE)</f>
        <v>XIII</v>
      </c>
      <c r="N191" s="18" t="str">
        <f>VLOOKUP(A191,'BASE REGISTRO MAYO'!$A$1:$U$884,14,FALSE)</f>
        <v xml:space="preserve"> Providencia</v>
      </c>
      <c r="O191" s="18" t="str">
        <f>VLOOKUP(A191,'BASE REGISTRO MAYO'!$A$1:$U$884,15,FALSE)</f>
        <v>Fono 2333085 o 2318167</v>
      </c>
      <c r="P191" s="18" t="str">
        <f>VLOOKUP(A191,'BASE REGISTRO MAYO'!$A$1:$U$884,16,FALSE)</f>
        <v>contacto@fundacionninoypatria.cl</v>
      </c>
      <c r="Q191" s="18">
        <f>VLOOKUP(A191,'BASE REGISTRO MAYO'!$A$1:$U$884,17,FALSE)</f>
        <v>0</v>
      </c>
      <c r="R191" s="18" t="str">
        <f>VLOOKUP(A191,'BASE REGISTRO MAYO'!$A$1:$U$884,18,FALSE)</f>
        <v xml:space="preserve">93401: Instituciones de Asistencia Social </v>
      </c>
      <c r="S191" s="18" t="str">
        <f>VLOOKUP(A191,'BASE REGISTRO MAYO'!$A$1:$U$884,19,FALSE)</f>
        <v>Se  acompaña certificado de antecedentes financieros correspondiente al año 2019, aprobado por el Subdepartamento de Supervisión Financiera Nacional.</v>
      </c>
      <c r="T191" s="148">
        <f>VLOOKUP(A191,'BASE REGISTRO MAYO'!$A$1:$U$884,20,FALSE)</f>
        <v>37970</v>
      </c>
      <c r="U191" s="125">
        <v>4400</v>
      </c>
      <c r="V191" s="126">
        <v>19503405</v>
      </c>
      <c r="W191" s="126">
        <v>106698501</v>
      </c>
      <c r="X191" s="149">
        <v>44347</v>
      </c>
      <c r="Y191" s="133" t="s">
        <v>7732</v>
      </c>
      <c r="Z191" s="133" t="s">
        <v>7733</v>
      </c>
      <c r="AA191" s="125" t="s">
        <v>7734</v>
      </c>
    </row>
    <row r="192" spans="1:27" s="90" customFormat="1" ht="15.75" customHeight="1" x14ac:dyDescent="0.2">
      <c r="A192" s="125">
        <v>4400</v>
      </c>
      <c r="B192" s="18" t="str">
        <f>VLOOKUP(A192,'BASE REGISTRO MAYO'!$A$1:$U$884,2,FALSE)</f>
        <v>Fundación Niño y Patria</v>
      </c>
      <c r="C192" s="18">
        <f>VLOOKUP(A192,'BASE REGISTRO MAYO'!$A$1:$U$884,3,FALSE)</f>
        <v>702358000</v>
      </c>
      <c r="D192" s="18" t="str">
        <f>VLOOKUP(A192,'BASE REGISTRO MAYO'!$A$1:$U$884,4,FALSE)</f>
        <v>Fundación de Derecho Privado</v>
      </c>
      <c r="E192" s="18" t="str">
        <f>VLOOKUP(A192,'BASE REGISTRO MAYO'!$A$1:$U$884,5,FALSE)</f>
        <v>Otorgada por Decreto Supremo Nº 2940, de 10 de octubre de 1963, del Ministerio de Justicia</v>
      </c>
      <c r="F192" s="18" t="str">
        <f>VLOOKUP(A192,'BASE REGISTRO MAYO'!$A$1:$U$884,6,FALSE)</f>
        <v xml:space="preserve">Certificado de directorio de persona jurídica, folio N° 500342804846, de fecha 27 de agosto de 2020, emitido por el Servicio de Registro Civil e Identificación. </v>
      </c>
      <c r="G192" s="18" t="str">
        <f>VLOOKUP(A192,'BASE REGISTRO MAYO'!$A$1:$U$884,7,FALSE)</f>
        <v>Colaborar con los organismos públicos y privados en la solución de los problemas relacionados con la protección de menores en situación irregular. Velar por la prevención de la delincuencia.</v>
      </c>
      <c r="H192" s="18" t="str">
        <f>VLOOKUP(A192,'BASE REGISTRO MAYO'!$A$1:$U$884,8,FALSE)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2" s="18" t="str">
        <f>VLOOKUP(A192,'BASE REGISTRO MAYO'!$A$1:$U$884,9,FALSE)</f>
        <v>4 años, según certificado de directorio de persona jurídica, folio N° 500342804846, de fecha 27 de agosto de 2020, emitido por el Servicio de Registro Civil e Identificación</v>
      </c>
      <c r="J192" s="18" t="str">
        <f>VLOOKUP(A192,'BASE REGISTRO MAYO'!$A$1:$U$884,10,FALSE)</f>
        <v>12-12-2016 al 12-12-2020, según certificado de directorio de persona jurídica, folio N° 500342804846, de fecha 27 de agosto de 2020, emitido por el Servicio de Registro Civil e Identificación</v>
      </c>
      <c r="K192" s="18" t="str">
        <f>VLOOKUP(A192,'BASE REGISTRO MAYO'!$A$1:$U$884,11,FALSE)</f>
        <v xml:space="preserve">Jorge Steffens Sanhueza,                                           Erica Marianela Ponce Figueroa, </v>
      </c>
      <c r="L192" s="18" t="str">
        <f>VLOOKUP(A192,'BASE REGISTRO MAYO'!$A$1:$U$884,12,FALSE)</f>
        <v xml:space="preserve">Valenzuela Castillo N° 1520, oficina 101, Providencia
</v>
      </c>
      <c r="M192" s="18" t="str">
        <f>VLOOKUP(A192,'BASE REGISTRO MAYO'!$A$1:$U$884,13,FALSE)</f>
        <v>XIII</v>
      </c>
      <c r="N192" s="18" t="str">
        <f>VLOOKUP(A192,'BASE REGISTRO MAYO'!$A$1:$U$884,14,FALSE)</f>
        <v xml:space="preserve"> Providencia</v>
      </c>
      <c r="O192" s="18" t="str">
        <f>VLOOKUP(A192,'BASE REGISTRO MAYO'!$A$1:$U$884,15,FALSE)</f>
        <v>Fono 2333085 o 2318167</v>
      </c>
      <c r="P192" s="18" t="str">
        <f>VLOOKUP(A192,'BASE REGISTRO MAYO'!$A$1:$U$884,16,FALSE)</f>
        <v>contacto@fundacionninoypatria.cl</v>
      </c>
      <c r="Q192" s="18">
        <f>VLOOKUP(A192,'BASE REGISTRO MAYO'!$A$1:$U$884,17,FALSE)</f>
        <v>0</v>
      </c>
      <c r="R192" s="18" t="str">
        <f>VLOOKUP(A192,'BASE REGISTRO MAYO'!$A$1:$U$884,18,FALSE)</f>
        <v xml:space="preserve">93401: Instituciones de Asistencia Social </v>
      </c>
      <c r="S192" s="18" t="str">
        <f>VLOOKUP(A192,'BASE REGISTRO MAYO'!$A$1:$U$884,19,FALSE)</f>
        <v>Se  acompaña certificado de antecedentes financieros correspondiente al año 2019, aprobado por el Subdepartamento de Supervisión Financiera Nacional.</v>
      </c>
      <c r="T192" s="148">
        <f>VLOOKUP(A192,'BASE REGISTRO MAYO'!$A$1:$U$884,20,FALSE)</f>
        <v>37970</v>
      </c>
      <c r="U192" s="125">
        <v>4400</v>
      </c>
      <c r="V192" s="126">
        <v>16800208</v>
      </c>
      <c r="W192" s="126">
        <v>76013270</v>
      </c>
      <c r="X192" s="149">
        <v>44347</v>
      </c>
      <c r="Y192" s="133" t="s">
        <v>7732</v>
      </c>
      <c r="Z192" s="133" t="s">
        <v>7733</v>
      </c>
      <c r="AA192" s="125" t="s">
        <v>7809</v>
      </c>
    </row>
    <row r="193" spans="1:27" s="90" customFormat="1" ht="15.75" customHeight="1" x14ac:dyDescent="0.2">
      <c r="A193" s="125">
        <v>4400</v>
      </c>
      <c r="B193" s="18" t="str">
        <f>VLOOKUP(A193,'BASE REGISTRO MAYO'!$A$1:$U$884,2,FALSE)</f>
        <v>Fundación Niño y Patria</v>
      </c>
      <c r="C193" s="18">
        <f>VLOOKUP(A193,'BASE REGISTRO MAYO'!$A$1:$U$884,3,FALSE)</f>
        <v>702358000</v>
      </c>
      <c r="D193" s="18" t="str">
        <f>VLOOKUP(A193,'BASE REGISTRO MAYO'!$A$1:$U$884,4,FALSE)</f>
        <v>Fundación de Derecho Privado</v>
      </c>
      <c r="E193" s="18" t="str">
        <f>VLOOKUP(A193,'BASE REGISTRO MAYO'!$A$1:$U$884,5,FALSE)</f>
        <v>Otorgada por Decreto Supremo Nº 2940, de 10 de octubre de 1963, del Ministerio de Justicia</v>
      </c>
      <c r="F193" s="18" t="str">
        <f>VLOOKUP(A193,'BASE REGISTRO MAYO'!$A$1:$U$884,6,FALSE)</f>
        <v xml:space="preserve">Certificado de directorio de persona jurídica, folio N° 500342804846, de fecha 27 de agosto de 2020, emitido por el Servicio de Registro Civil e Identificación. </v>
      </c>
      <c r="G193" s="18" t="str">
        <f>VLOOKUP(A193,'BASE REGISTRO MAYO'!$A$1:$U$884,7,FALSE)</f>
        <v>Colaborar con los organismos públicos y privados en la solución de los problemas relacionados con la protección de menores en situación irregular. Velar por la prevención de la delincuencia.</v>
      </c>
      <c r="H193" s="18" t="str">
        <f>VLOOKUP(A193,'BASE REGISTRO MAYO'!$A$1:$U$884,8,FALSE)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3" s="18" t="str">
        <f>VLOOKUP(A193,'BASE REGISTRO MAYO'!$A$1:$U$884,9,FALSE)</f>
        <v>4 años, según certificado de directorio de persona jurídica, folio N° 500342804846, de fecha 27 de agosto de 2020, emitido por el Servicio de Registro Civil e Identificación</v>
      </c>
      <c r="J193" s="18" t="str">
        <f>VLOOKUP(A193,'BASE REGISTRO MAYO'!$A$1:$U$884,10,FALSE)</f>
        <v>12-12-2016 al 12-12-2020, según certificado de directorio de persona jurídica, folio N° 500342804846, de fecha 27 de agosto de 2020, emitido por el Servicio de Registro Civil e Identificación</v>
      </c>
      <c r="K193" s="18" t="str">
        <f>VLOOKUP(A193,'BASE REGISTRO MAYO'!$A$1:$U$884,11,FALSE)</f>
        <v xml:space="preserve">Jorge Steffens Sanhueza,                                           Erica Marianela Ponce Figueroa, </v>
      </c>
      <c r="L193" s="18" t="str">
        <f>VLOOKUP(A193,'BASE REGISTRO MAYO'!$A$1:$U$884,12,FALSE)</f>
        <v xml:space="preserve">Valenzuela Castillo N° 1520, oficina 101, Providencia
</v>
      </c>
      <c r="M193" s="18" t="str">
        <f>VLOOKUP(A193,'BASE REGISTRO MAYO'!$A$1:$U$884,13,FALSE)</f>
        <v>XIII</v>
      </c>
      <c r="N193" s="18" t="str">
        <f>VLOOKUP(A193,'BASE REGISTRO MAYO'!$A$1:$U$884,14,FALSE)</f>
        <v xml:space="preserve"> Providencia</v>
      </c>
      <c r="O193" s="18" t="str">
        <f>VLOOKUP(A193,'BASE REGISTRO MAYO'!$A$1:$U$884,15,FALSE)</f>
        <v>Fono 2333085 o 2318167</v>
      </c>
      <c r="P193" s="18" t="str">
        <f>VLOOKUP(A193,'BASE REGISTRO MAYO'!$A$1:$U$884,16,FALSE)</f>
        <v>contacto@fundacionninoypatria.cl</v>
      </c>
      <c r="Q193" s="18">
        <f>VLOOKUP(A193,'BASE REGISTRO MAYO'!$A$1:$U$884,17,FALSE)</f>
        <v>0</v>
      </c>
      <c r="R193" s="18" t="str">
        <f>VLOOKUP(A193,'BASE REGISTRO MAYO'!$A$1:$U$884,18,FALSE)</f>
        <v xml:space="preserve">93401: Instituciones de Asistencia Social </v>
      </c>
      <c r="S193" s="18" t="str">
        <f>VLOOKUP(A193,'BASE REGISTRO MAYO'!$A$1:$U$884,19,FALSE)</f>
        <v>Se  acompaña certificado de antecedentes financieros correspondiente al año 2019, aprobado por el Subdepartamento de Supervisión Financiera Nacional.</v>
      </c>
      <c r="T193" s="148">
        <f>VLOOKUP(A193,'BASE REGISTRO MAYO'!$A$1:$U$884,20,FALSE)</f>
        <v>37970</v>
      </c>
      <c r="U193" s="125">
        <v>4400</v>
      </c>
      <c r="V193" s="126">
        <v>17313994</v>
      </c>
      <c r="W193" s="126">
        <v>78448857</v>
      </c>
      <c r="X193" s="149">
        <v>44347</v>
      </c>
      <c r="Y193" s="133" t="s">
        <v>7732</v>
      </c>
      <c r="Z193" s="133" t="s">
        <v>7733</v>
      </c>
      <c r="AA193" s="125" t="s">
        <v>7841</v>
      </c>
    </row>
    <row r="194" spans="1:27" s="90" customFormat="1" ht="15.75" customHeight="1" x14ac:dyDescent="0.2">
      <c r="A194" s="125">
        <v>4425</v>
      </c>
      <c r="B194" s="18" t="str">
        <f>VLOOKUP(A194,'BASE REGISTRO MAYO'!$A$1:$U$884,2,FALSE)</f>
        <v xml:space="preserve">
Fundación Padre Semería
</v>
      </c>
      <c r="C194" s="18">
        <f>VLOOKUP(A194,'BASE REGISTRO MAYO'!$A$1:$U$884,3,FALSE)</f>
        <v>711789006</v>
      </c>
      <c r="D194" s="18" t="str">
        <f>VLOOKUP(A194,'BASE REGISTRO MAYO'!$A$1:$U$884,4,FALSE)</f>
        <v>Fundación de Derecho Privado</v>
      </c>
      <c r="E194" s="18" t="str">
        <f>VLOOKUP(A194,'BASE REGISTRO MAYO'!$A$1:$U$884,5,FALSE)</f>
        <v>Otorgado por Decreto Supremo Nº 954, de fecha 7 de noviembre de 1984, del Ministerio de Justicia.</v>
      </c>
      <c r="F194" s="18" t="str">
        <f>VLOOKUP(A194,'BASE REGISTRO MAYO'!$A$1:$U$884,6,FALSE)</f>
        <v xml:space="preserve">Certificado de Vigencia, folio 500339790937, de fecha 10 de agosto de 2020, del Servicio de Registro Civil e Identificación.
</v>
      </c>
      <c r="G194" s="18" t="str">
        <f>VLOOKUP(A194,'BASE REGISTRO MAYO'!$A$1:$U$884,7,FALSE)</f>
        <v xml:space="preserve">
Fundación Padre Semería
</v>
      </c>
      <c r="H194" s="18" t="str">
        <f>VLOOKUP(A194,'BASE REGISTRO MAYO'!$A$1:$U$884,8,FALSE)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4" s="18" t="str">
        <f>VLOOKUP(A194,'BASE REGISTRO MAYO'!$A$1:$U$884,9,FALSE)</f>
        <v>Los miembros del Directorio durarán en sus cargos indefinidamente, sin perjuicio de que los titulares de los cargos de Presidente, Vicepresidente, Tesorero y Secretario duarán en sus cargos por tres años, pudiendo ser reelegidos indefinidamente.</v>
      </c>
      <c r="J194" s="18" t="str">
        <f>VLOOKUP(A194,'BASE REGISTRO MAYO'!$A$1:$U$884,10,FALSE)</f>
        <v>07 de septiembre de 2020, duración indefinida.</v>
      </c>
      <c r="K194" s="18" t="str">
        <f>VLOOKUP(A194,'BASE REGISTRO MAYO'!$A$1:$U$884,11,FALSE)</f>
        <v xml:space="preserve">Mario Santiago Manríquez Santa Cruz, 
</v>
      </c>
      <c r="L194" s="18" t="str">
        <f>VLOOKUP(A194,'BASE REGISTRO MAYO'!$A$1:$U$884,12,FALSE)</f>
        <v xml:space="preserve">Avenida Gabriela 02980, La Pintana. 
</v>
      </c>
      <c r="M194" s="18" t="str">
        <f>VLOOKUP(A194,'BASE REGISTRO MAYO'!$A$1:$U$884,13,FALSE)</f>
        <v>XIII</v>
      </c>
      <c r="N194" s="18" t="str">
        <f>VLOOKUP(A194,'BASE REGISTRO MAYO'!$A$1:$U$884,14,FALSE)</f>
        <v>La Pintana.</v>
      </c>
      <c r="O194" s="18" t="str">
        <f>VLOOKUP(A194,'BASE REGISTRO MAYO'!$A$1:$U$884,15,FALSE)</f>
        <v>Telefono 56-2- 23815540</v>
      </c>
      <c r="P194" s="18" t="str">
        <f>VLOOKUP(A194,'BASE REGISTRO MAYO'!$A$1:$U$884,16,FALSE)</f>
        <v>Http://www.padresemeria.cl</v>
      </c>
      <c r="Q194" s="18">
        <f>VLOOKUP(A194,'BASE REGISTRO MAYO'!$A$1:$U$884,17,FALSE)</f>
        <v>0</v>
      </c>
      <c r="R194" s="18">
        <f>VLOOKUP(A194,'BASE REGISTRO MAYO'!$A$1:$U$884,18,FALSE)</f>
        <v>93401</v>
      </c>
      <c r="S194" s="18" t="str">
        <f>VLOOKUP(A194,'BASE REGISTRO MAYO'!$A$1:$U$884,19,FALSE)</f>
        <v xml:space="preserve">Certificado de Antecedentes Financieros del año 2019 aprobados por el Sub Departamento Supervisión Financiera
</v>
      </c>
      <c r="T194" s="148">
        <f>VLOOKUP(A194,'BASE REGISTRO MAYO'!$A$1:$U$884,20,FALSE)</f>
        <v>37970</v>
      </c>
      <c r="U194" s="125">
        <v>4425</v>
      </c>
      <c r="V194" s="126">
        <v>27035768</v>
      </c>
      <c r="W194" s="126">
        <v>185954013</v>
      </c>
      <c r="X194" s="149">
        <v>44347</v>
      </c>
      <c r="Y194" s="133" t="s">
        <v>7732</v>
      </c>
      <c r="Z194" s="133" t="s">
        <v>7733</v>
      </c>
      <c r="AA194" s="125" t="s">
        <v>7794</v>
      </c>
    </row>
    <row r="195" spans="1:27" s="90" customFormat="1" ht="15.75" customHeight="1" x14ac:dyDescent="0.2">
      <c r="A195" s="125">
        <v>4425</v>
      </c>
      <c r="B195" s="18" t="str">
        <f>VLOOKUP(A195,'BASE REGISTRO MAYO'!$A$1:$U$884,2,FALSE)</f>
        <v xml:space="preserve">
Fundación Padre Semería
</v>
      </c>
      <c r="C195" s="18">
        <f>VLOOKUP(A195,'BASE REGISTRO MAYO'!$A$1:$U$884,3,FALSE)</f>
        <v>711789006</v>
      </c>
      <c r="D195" s="18" t="str">
        <f>VLOOKUP(A195,'BASE REGISTRO MAYO'!$A$1:$U$884,4,FALSE)</f>
        <v>Fundación de Derecho Privado</v>
      </c>
      <c r="E195" s="18" t="str">
        <f>VLOOKUP(A195,'BASE REGISTRO MAYO'!$A$1:$U$884,5,FALSE)</f>
        <v>Otorgado por Decreto Supremo Nº 954, de fecha 7 de noviembre de 1984, del Ministerio de Justicia.</v>
      </c>
      <c r="F195" s="18" t="str">
        <f>VLOOKUP(A195,'BASE REGISTRO MAYO'!$A$1:$U$884,6,FALSE)</f>
        <v xml:space="preserve">Certificado de Vigencia, folio 500339790937, de fecha 10 de agosto de 2020, del Servicio de Registro Civil e Identificación.
</v>
      </c>
      <c r="G195" s="18" t="str">
        <f>VLOOKUP(A195,'BASE REGISTRO MAYO'!$A$1:$U$884,7,FALSE)</f>
        <v xml:space="preserve">
Fundación Padre Semería
</v>
      </c>
      <c r="H195" s="18" t="str">
        <f>VLOOKUP(A195,'BASE REGISTRO MAYO'!$A$1:$U$884,8,FALSE)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5" s="18" t="str">
        <f>VLOOKUP(A195,'BASE REGISTRO MAYO'!$A$1:$U$884,9,FALSE)</f>
        <v>Los miembros del Directorio durarán en sus cargos indefinidamente, sin perjuicio de que los titulares de los cargos de Presidente, Vicepresidente, Tesorero y Secretario duarán en sus cargos por tres años, pudiendo ser reelegidos indefinidamente.</v>
      </c>
      <c r="J195" s="18" t="str">
        <f>VLOOKUP(A195,'BASE REGISTRO MAYO'!$A$1:$U$884,10,FALSE)</f>
        <v>07 de septiembre de 2020, duración indefinida.</v>
      </c>
      <c r="K195" s="18" t="str">
        <f>VLOOKUP(A195,'BASE REGISTRO MAYO'!$A$1:$U$884,11,FALSE)</f>
        <v xml:space="preserve">Mario Santiago Manríquez Santa Cruz, 
</v>
      </c>
      <c r="L195" s="18" t="str">
        <f>VLOOKUP(A195,'BASE REGISTRO MAYO'!$A$1:$U$884,12,FALSE)</f>
        <v xml:space="preserve">Avenida Gabriela 02980, La Pintana. 
</v>
      </c>
      <c r="M195" s="18" t="str">
        <f>VLOOKUP(A195,'BASE REGISTRO MAYO'!$A$1:$U$884,13,FALSE)</f>
        <v>XIII</v>
      </c>
      <c r="N195" s="18" t="str">
        <f>VLOOKUP(A195,'BASE REGISTRO MAYO'!$A$1:$U$884,14,FALSE)</f>
        <v>La Pintana.</v>
      </c>
      <c r="O195" s="18" t="str">
        <f>VLOOKUP(A195,'BASE REGISTRO MAYO'!$A$1:$U$884,15,FALSE)</f>
        <v>Telefono 56-2- 23815540</v>
      </c>
      <c r="P195" s="18" t="str">
        <f>VLOOKUP(A195,'BASE REGISTRO MAYO'!$A$1:$U$884,16,FALSE)</f>
        <v>Http://www.padresemeria.cl</v>
      </c>
      <c r="Q195" s="18">
        <f>VLOOKUP(A195,'BASE REGISTRO MAYO'!$A$1:$U$884,17,FALSE)</f>
        <v>0</v>
      </c>
      <c r="R195" s="18">
        <f>VLOOKUP(A195,'BASE REGISTRO MAYO'!$A$1:$U$884,18,FALSE)</f>
        <v>93401</v>
      </c>
      <c r="S195" s="18" t="str">
        <f>VLOOKUP(A195,'BASE REGISTRO MAYO'!$A$1:$U$884,19,FALSE)</f>
        <v xml:space="preserve">Certificado de Antecedentes Financieros del año 2019 aprobados por el Sub Departamento Supervisión Financiera
</v>
      </c>
      <c r="T195" s="148">
        <f>VLOOKUP(A195,'BASE REGISTRO MAYO'!$A$1:$U$884,20,FALSE)</f>
        <v>37970</v>
      </c>
      <c r="U195" s="125">
        <v>4425</v>
      </c>
      <c r="V195" s="126">
        <v>0</v>
      </c>
      <c r="W195" s="126">
        <v>69159478</v>
      </c>
      <c r="X195" s="149">
        <v>44347</v>
      </c>
      <c r="Y195" s="133" t="s">
        <v>7732</v>
      </c>
      <c r="Z195" s="133" t="s">
        <v>7733</v>
      </c>
      <c r="AA195" s="125" t="s">
        <v>7842</v>
      </c>
    </row>
    <row r="196" spans="1:27" s="90" customFormat="1" ht="15.75" customHeight="1" x14ac:dyDescent="0.2">
      <c r="A196" s="125">
        <v>4450</v>
      </c>
      <c r="B196" s="18" t="str">
        <f>VLOOKUP(A196,'BASE REGISTRO MAYO'!$A$1:$U$884,2,FALSE)</f>
        <v>Fundación Paula Jaraquemada Alquízar</v>
      </c>
      <c r="C196" s="18">
        <f>VLOOKUP(A196,'BASE REGISTRO MAYO'!$A$1:$U$884,3,FALSE)</f>
        <v>706786007</v>
      </c>
      <c r="D196" s="18" t="str">
        <f>VLOOKUP(A196,'BASE REGISTRO MAYO'!$A$1:$U$884,4,FALSE)</f>
        <v>Fundación de Derecho Privado</v>
      </c>
      <c r="E196" s="18" t="str">
        <f>VLOOKUP(A196,'BASE REGISTRO MAYO'!$A$1:$U$884,5,FALSE)</f>
        <v xml:space="preserve">Decreto Supremo Nº 1554, de 2 de septiembre de 1976, del ministerio de Justicia. </v>
      </c>
      <c r="F196" s="18" t="str">
        <f>VLOOKUP(A196,'BASE REGISTRO MAYO'!$A$1:$U$884,6,FALSE)</f>
        <v xml:space="preserve">Certificado de Vigencia, folio Nº 500355316567, emitido por el SRCeI con fecha 10 de noviembre de 2020.
</v>
      </c>
      <c r="G196" s="18" t="str">
        <f>VLOOKUP(A196,'BASE REGISTRO MAYO'!$A$1:$U$884,7,FALSE)</f>
        <v>La capacitación y formación integral de personas de escasos recursos, sin costo para ellos y sin discriminación de ninguna especie, a fin de que puedan integrarse al desarrollo del país.</v>
      </c>
      <c r="H196" s="18" t="str">
        <f>VLOOKUP(A196,'BASE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6" s="18" t="str">
        <f>VLOOKUP(A196,'BASE REGISTRO MAYO'!$A$1:$U$884,9,FALSE)</f>
        <v xml:space="preserve">Los miembros del Directorio permanecerán en sus cargos dos años.
</v>
      </c>
      <c r="J196" s="18" t="str">
        <f>VLOOKUP(A196,'BASE REGISTRO MAYO'!$A$1:$U$884,10,FALSE)</f>
        <v>Con fecha 20 de diciembre de 2017 se ratifica el Directorio, según consta en el Acta de Sesión Ordinaria de Directorio de dicha fecha, reducida a escritura pública de fecha 04 de enero de 2018, de la 18° Notaría Pública.</v>
      </c>
      <c r="K196" s="18" t="str">
        <f>VLOOKUP(A196,'BASE REGISTRO MAYO'!$A$1:$U$884,11,FALSE)</f>
        <v xml:space="preserve">Representante Legal:
María Angélica Grez del Canto
</v>
      </c>
      <c r="L196" s="18" t="str">
        <f>VLOOKUP(A196,'BASE REGISTRO MAYO'!$A$1:$U$884,12,FALSE)</f>
        <v xml:space="preserve">Avenida 11 de septiembre Nº2250, oficina Nº1025, comuna de Providencia, Región Metropolitana.
</v>
      </c>
      <c r="M196" s="18" t="str">
        <f>VLOOKUP(A196,'BASE REGISTRO MAYO'!$A$1:$U$884,13,FALSE)</f>
        <v>XIII</v>
      </c>
      <c r="N196" s="18" t="str">
        <f>VLOOKUP(A196,'BASE REGISTRO MAYO'!$A$1:$U$884,14,FALSE)</f>
        <v>Providencia</v>
      </c>
      <c r="O196" s="18">
        <f>VLOOKUP(A196,'BASE REGISTRO MAYO'!$A$1:$U$884,15,FALSE)</f>
        <v>0</v>
      </c>
      <c r="P196" s="18" t="str">
        <f>VLOOKUP(A196,'BASE REGISTRO MAYO'!$A$1:$U$884,16,FALSE)</f>
        <v xml:space="preserve"> fundacion@paulajaraquemada.tie.cl</v>
      </c>
      <c r="Q196" s="18">
        <f>VLOOKUP(A196,'BASE REGISTRO MAYO'!$A$1:$U$884,17,FALSE)</f>
        <v>0</v>
      </c>
      <c r="R196" s="18">
        <f>VLOOKUP(A196,'BASE REGISTRO MAYO'!$A$1:$U$884,18,FALSE)</f>
        <v>93401</v>
      </c>
      <c r="S196" s="18" t="str">
        <f>VLOOKUP(A196,'BASE REGISTRO MAYO'!$A$1:$U$884,19,FALSE)</f>
        <v>Se acompaña certificado financiero correspondiente al año 2019,  aprobados por  USUFI</v>
      </c>
      <c r="T196" s="148">
        <f>VLOOKUP(A196,'BASE REGISTRO MAYO'!$A$1:$U$884,20,FALSE)</f>
        <v>37970</v>
      </c>
      <c r="U196" s="125">
        <v>4450</v>
      </c>
      <c r="V196" s="126">
        <v>11022566</v>
      </c>
      <c r="W196" s="126">
        <v>53325388</v>
      </c>
      <c r="X196" s="149">
        <v>44347</v>
      </c>
      <c r="Y196" s="133" t="s">
        <v>7732</v>
      </c>
      <c r="Z196" s="133" t="s">
        <v>7733</v>
      </c>
      <c r="AA196" s="125" t="s">
        <v>7753</v>
      </c>
    </row>
    <row r="197" spans="1:27" s="90" customFormat="1" ht="15.75" customHeight="1" x14ac:dyDescent="0.2">
      <c r="A197" s="125">
        <v>4450</v>
      </c>
      <c r="B197" s="18" t="str">
        <f>VLOOKUP(A197,'BASE REGISTRO MAYO'!$A$1:$U$884,2,FALSE)</f>
        <v>Fundación Paula Jaraquemada Alquízar</v>
      </c>
      <c r="C197" s="18">
        <f>VLOOKUP(A197,'BASE REGISTRO MAYO'!$A$1:$U$884,3,FALSE)</f>
        <v>706786007</v>
      </c>
      <c r="D197" s="18" t="str">
        <f>VLOOKUP(A197,'BASE REGISTRO MAYO'!$A$1:$U$884,4,FALSE)</f>
        <v>Fundación de Derecho Privado</v>
      </c>
      <c r="E197" s="18" t="str">
        <f>VLOOKUP(A197,'BASE REGISTRO MAYO'!$A$1:$U$884,5,FALSE)</f>
        <v xml:space="preserve">Decreto Supremo Nº 1554, de 2 de septiembre de 1976, del ministerio de Justicia. </v>
      </c>
      <c r="F197" s="18" t="str">
        <f>VLOOKUP(A197,'BASE REGISTRO MAYO'!$A$1:$U$884,6,FALSE)</f>
        <v xml:space="preserve">Certificado de Vigencia, folio Nº 500355316567, emitido por el SRCeI con fecha 10 de noviembre de 2020.
</v>
      </c>
      <c r="G197" s="18" t="str">
        <f>VLOOKUP(A197,'BASE REGISTRO MAYO'!$A$1:$U$884,7,FALSE)</f>
        <v>La capacitación y formación integral de personas de escasos recursos, sin costo para ellos y sin discriminación de ninguna especie, a fin de que puedan integrarse al desarrollo del país.</v>
      </c>
      <c r="H197" s="18" t="str">
        <f>VLOOKUP(A197,'BASE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7" s="18" t="str">
        <f>VLOOKUP(A197,'BASE REGISTRO MAYO'!$A$1:$U$884,9,FALSE)</f>
        <v xml:space="preserve">Los miembros del Directorio permanecerán en sus cargos dos años.
</v>
      </c>
      <c r="J197" s="18" t="str">
        <f>VLOOKUP(A197,'BASE REGISTRO MAYO'!$A$1:$U$884,10,FALSE)</f>
        <v>Con fecha 20 de diciembre de 2017 se ratifica el Directorio, según consta en el Acta de Sesión Ordinaria de Directorio de dicha fecha, reducida a escritura pública de fecha 04 de enero de 2018, de la 18° Notaría Pública.</v>
      </c>
      <c r="K197" s="18" t="str">
        <f>VLOOKUP(A197,'BASE REGISTRO MAYO'!$A$1:$U$884,11,FALSE)</f>
        <v xml:space="preserve">Representante Legal:
María Angélica Grez del Canto
</v>
      </c>
      <c r="L197" s="18" t="str">
        <f>VLOOKUP(A197,'BASE REGISTRO MAYO'!$A$1:$U$884,12,FALSE)</f>
        <v xml:space="preserve">Avenida 11 de septiembre Nº2250, oficina Nº1025, comuna de Providencia, Región Metropolitana.
</v>
      </c>
      <c r="M197" s="18" t="str">
        <f>VLOOKUP(A197,'BASE REGISTRO MAYO'!$A$1:$U$884,13,FALSE)</f>
        <v>XIII</v>
      </c>
      <c r="N197" s="18" t="str">
        <f>VLOOKUP(A197,'BASE REGISTRO MAYO'!$A$1:$U$884,14,FALSE)</f>
        <v>Providencia</v>
      </c>
      <c r="O197" s="18">
        <f>VLOOKUP(A197,'BASE REGISTRO MAYO'!$A$1:$U$884,15,FALSE)</f>
        <v>0</v>
      </c>
      <c r="P197" s="18" t="str">
        <f>VLOOKUP(A197,'BASE REGISTRO MAYO'!$A$1:$U$884,16,FALSE)</f>
        <v xml:space="preserve"> fundacion@paulajaraquemada.tie.cl</v>
      </c>
      <c r="Q197" s="18">
        <f>VLOOKUP(A197,'BASE REGISTRO MAYO'!$A$1:$U$884,17,FALSE)</f>
        <v>0</v>
      </c>
      <c r="R197" s="18">
        <f>VLOOKUP(A197,'BASE REGISTRO MAYO'!$A$1:$U$884,18,FALSE)</f>
        <v>93401</v>
      </c>
      <c r="S197" s="18" t="str">
        <f>VLOOKUP(A197,'BASE REGISTRO MAYO'!$A$1:$U$884,19,FALSE)</f>
        <v>Se acompaña certificado financiero correspondiente al año 2019,  aprobados por  USUFI</v>
      </c>
      <c r="T197" s="148">
        <f>VLOOKUP(A197,'BASE REGISTRO MAYO'!$A$1:$U$884,20,FALSE)</f>
        <v>37970</v>
      </c>
      <c r="U197" s="125">
        <v>4450</v>
      </c>
      <c r="V197" s="126">
        <v>7959708</v>
      </c>
      <c r="W197" s="126">
        <v>40682952</v>
      </c>
      <c r="X197" s="149">
        <v>44347</v>
      </c>
      <c r="Y197" s="133" t="s">
        <v>7732</v>
      </c>
      <c r="Z197" s="133" t="s">
        <v>7733</v>
      </c>
      <c r="AA197" s="125" t="s">
        <v>7815</v>
      </c>
    </row>
    <row r="198" spans="1:27" s="90" customFormat="1" ht="15.75" customHeight="1" x14ac:dyDescent="0.2">
      <c r="A198" s="125">
        <v>4450</v>
      </c>
      <c r="B198" s="18" t="str">
        <f>VLOOKUP(A198,'BASE REGISTRO MAYO'!$A$1:$U$884,2,FALSE)</f>
        <v>Fundación Paula Jaraquemada Alquízar</v>
      </c>
      <c r="C198" s="18">
        <f>VLOOKUP(A198,'BASE REGISTRO MAYO'!$A$1:$U$884,3,FALSE)</f>
        <v>706786007</v>
      </c>
      <c r="D198" s="18" t="str">
        <f>VLOOKUP(A198,'BASE REGISTRO MAYO'!$A$1:$U$884,4,FALSE)</f>
        <v>Fundación de Derecho Privado</v>
      </c>
      <c r="E198" s="18" t="str">
        <f>VLOOKUP(A198,'BASE REGISTRO MAYO'!$A$1:$U$884,5,FALSE)</f>
        <v xml:space="preserve">Decreto Supremo Nº 1554, de 2 de septiembre de 1976, del ministerio de Justicia. </v>
      </c>
      <c r="F198" s="18" t="str">
        <f>VLOOKUP(A198,'BASE REGISTRO MAYO'!$A$1:$U$884,6,FALSE)</f>
        <v xml:space="preserve">Certificado de Vigencia, folio Nº 500355316567, emitido por el SRCeI con fecha 10 de noviembre de 2020.
</v>
      </c>
      <c r="G198" s="18" t="str">
        <f>VLOOKUP(A198,'BASE REGISTRO MAYO'!$A$1:$U$884,7,FALSE)</f>
        <v>La capacitación y formación integral de personas de escasos recursos, sin costo para ellos y sin discriminación de ninguna especie, a fin de que puedan integrarse al desarrollo del país.</v>
      </c>
      <c r="H198" s="18" t="str">
        <f>VLOOKUP(A198,'BASE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8" s="18" t="str">
        <f>VLOOKUP(A198,'BASE REGISTRO MAYO'!$A$1:$U$884,9,FALSE)</f>
        <v xml:space="preserve">Los miembros del Directorio permanecerán en sus cargos dos años.
</v>
      </c>
      <c r="J198" s="18" t="str">
        <f>VLOOKUP(A198,'BASE REGISTRO MAYO'!$A$1:$U$884,10,FALSE)</f>
        <v>Con fecha 20 de diciembre de 2017 se ratifica el Directorio, según consta en el Acta de Sesión Ordinaria de Directorio de dicha fecha, reducida a escritura pública de fecha 04 de enero de 2018, de la 18° Notaría Pública.</v>
      </c>
      <c r="K198" s="18" t="str">
        <f>VLOOKUP(A198,'BASE REGISTRO MAYO'!$A$1:$U$884,11,FALSE)</f>
        <v xml:space="preserve">Representante Legal:
María Angélica Grez del Canto
</v>
      </c>
      <c r="L198" s="18" t="str">
        <f>VLOOKUP(A198,'BASE REGISTRO MAYO'!$A$1:$U$884,12,FALSE)</f>
        <v xml:space="preserve">Avenida 11 de septiembre Nº2250, oficina Nº1025, comuna de Providencia, Región Metropolitana.
</v>
      </c>
      <c r="M198" s="18" t="str">
        <f>VLOOKUP(A198,'BASE REGISTRO MAYO'!$A$1:$U$884,13,FALSE)</f>
        <v>XIII</v>
      </c>
      <c r="N198" s="18" t="str">
        <f>VLOOKUP(A198,'BASE REGISTRO MAYO'!$A$1:$U$884,14,FALSE)</f>
        <v>Providencia</v>
      </c>
      <c r="O198" s="18">
        <f>VLOOKUP(A198,'BASE REGISTRO MAYO'!$A$1:$U$884,15,FALSE)</f>
        <v>0</v>
      </c>
      <c r="P198" s="18" t="str">
        <f>VLOOKUP(A198,'BASE REGISTRO MAYO'!$A$1:$U$884,16,FALSE)</f>
        <v xml:space="preserve"> fundacion@paulajaraquemada.tie.cl</v>
      </c>
      <c r="Q198" s="18">
        <f>VLOOKUP(A198,'BASE REGISTRO MAYO'!$A$1:$U$884,17,FALSE)</f>
        <v>0</v>
      </c>
      <c r="R198" s="18">
        <f>VLOOKUP(A198,'BASE REGISTRO MAYO'!$A$1:$U$884,18,FALSE)</f>
        <v>93401</v>
      </c>
      <c r="S198" s="18" t="str">
        <f>VLOOKUP(A198,'BASE REGISTRO MAYO'!$A$1:$U$884,19,FALSE)</f>
        <v>Se acompaña certificado financiero correspondiente al año 2019,  aprobados por  USUFI</v>
      </c>
      <c r="T198" s="148">
        <f>VLOOKUP(A198,'BASE REGISTRO MAYO'!$A$1:$U$884,20,FALSE)</f>
        <v>37970</v>
      </c>
      <c r="U198" s="125">
        <v>4450</v>
      </c>
      <c r="V198" s="126">
        <v>7059780</v>
      </c>
      <c r="W198" s="126">
        <v>32816340</v>
      </c>
      <c r="X198" s="149">
        <v>44347</v>
      </c>
      <c r="Y198" s="133" t="s">
        <v>7732</v>
      </c>
      <c r="Z198" s="133" t="s">
        <v>7733</v>
      </c>
      <c r="AA198" s="125" t="s">
        <v>7737</v>
      </c>
    </row>
    <row r="199" spans="1:27" s="90" customFormat="1" ht="15.75" customHeight="1" x14ac:dyDescent="0.2">
      <c r="A199" s="125">
        <v>4450</v>
      </c>
      <c r="B199" s="18" t="str">
        <f>VLOOKUP(A199,'BASE REGISTRO MAYO'!$A$1:$U$884,2,FALSE)</f>
        <v>Fundación Paula Jaraquemada Alquízar</v>
      </c>
      <c r="C199" s="18">
        <f>VLOOKUP(A199,'BASE REGISTRO MAYO'!$A$1:$U$884,3,FALSE)</f>
        <v>706786007</v>
      </c>
      <c r="D199" s="18" t="str">
        <f>VLOOKUP(A199,'BASE REGISTRO MAYO'!$A$1:$U$884,4,FALSE)</f>
        <v>Fundación de Derecho Privado</v>
      </c>
      <c r="E199" s="18" t="str">
        <f>VLOOKUP(A199,'BASE REGISTRO MAYO'!$A$1:$U$884,5,FALSE)</f>
        <v xml:space="preserve">Decreto Supremo Nº 1554, de 2 de septiembre de 1976, del ministerio de Justicia. </v>
      </c>
      <c r="F199" s="18" t="str">
        <f>VLOOKUP(A199,'BASE REGISTRO MAYO'!$A$1:$U$884,6,FALSE)</f>
        <v xml:space="preserve">Certificado de Vigencia, folio Nº 500355316567, emitido por el SRCeI con fecha 10 de noviembre de 2020.
</v>
      </c>
      <c r="G199" s="18" t="str">
        <f>VLOOKUP(A199,'BASE REGISTRO MAYO'!$A$1:$U$884,7,FALSE)</f>
        <v>La capacitación y formación integral de personas de escasos recursos, sin costo para ellos y sin discriminación de ninguna especie, a fin de que puedan integrarse al desarrollo del país.</v>
      </c>
      <c r="H199" s="18" t="str">
        <f>VLOOKUP(A199,'BASE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9" s="18" t="str">
        <f>VLOOKUP(A199,'BASE REGISTRO MAYO'!$A$1:$U$884,9,FALSE)</f>
        <v xml:space="preserve">Los miembros del Directorio permanecerán en sus cargos dos años.
</v>
      </c>
      <c r="J199" s="18" t="str">
        <f>VLOOKUP(A199,'BASE REGISTRO MAYO'!$A$1:$U$884,10,FALSE)</f>
        <v>Con fecha 20 de diciembre de 2017 se ratifica el Directorio, según consta en el Acta de Sesión Ordinaria de Directorio de dicha fecha, reducida a escritura pública de fecha 04 de enero de 2018, de la 18° Notaría Pública.</v>
      </c>
      <c r="K199" s="18" t="str">
        <f>VLOOKUP(A199,'BASE REGISTRO MAYO'!$A$1:$U$884,11,FALSE)</f>
        <v xml:space="preserve">Representante Legal:
María Angélica Grez del Canto
</v>
      </c>
      <c r="L199" s="18" t="str">
        <f>VLOOKUP(A199,'BASE REGISTRO MAYO'!$A$1:$U$884,12,FALSE)</f>
        <v xml:space="preserve">Avenida 11 de septiembre Nº2250, oficina Nº1025, comuna de Providencia, Región Metropolitana.
</v>
      </c>
      <c r="M199" s="18" t="str">
        <f>VLOOKUP(A199,'BASE REGISTRO MAYO'!$A$1:$U$884,13,FALSE)</f>
        <v>XIII</v>
      </c>
      <c r="N199" s="18" t="str">
        <f>VLOOKUP(A199,'BASE REGISTRO MAYO'!$A$1:$U$884,14,FALSE)</f>
        <v>Providencia</v>
      </c>
      <c r="O199" s="18">
        <f>VLOOKUP(A199,'BASE REGISTRO MAYO'!$A$1:$U$884,15,FALSE)</f>
        <v>0</v>
      </c>
      <c r="P199" s="18" t="str">
        <f>VLOOKUP(A199,'BASE REGISTRO MAYO'!$A$1:$U$884,16,FALSE)</f>
        <v xml:space="preserve"> fundacion@paulajaraquemada.tie.cl</v>
      </c>
      <c r="Q199" s="18">
        <f>VLOOKUP(A199,'BASE REGISTRO MAYO'!$A$1:$U$884,17,FALSE)</f>
        <v>0</v>
      </c>
      <c r="R199" s="18">
        <f>VLOOKUP(A199,'BASE REGISTRO MAYO'!$A$1:$U$884,18,FALSE)</f>
        <v>93401</v>
      </c>
      <c r="S199" s="18" t="str">
        <f>VLOOKUP(A199,'BASE REGISTRO MAYO'!$A$1:$U$884,19,FALSE)</f>
        <v>Se acompaña certificado financiero correspondiente al año 2019,  aprobados por  USUFI</v>
      </c>
      <c r="T199" s="148">
        <f>VLOOKUP(A199,'BASE REGISTRO MAYO'!$A$1:$U$884,20,FALSE)</f>
        <v>37970</v>
      </c>
      <c r="U199" s="125">
        <v>4450</v>
      </c>
      <c r="V199" s="126">
        <v>12204886</v>
      </c>
      <c r="W199" s="126">
        <v>50942132</v>
      </c>
      <c r="X199" s="149">
        <v>44347</v>
      </c>
      <c r="Y199" s="133" t="s">
        <v>7732</v>
      </c>
      <c r="Z199" s="133" t="s">
        <v>7733</v>
      </c>
      <c r="AA199" s="125" t="s">
        <v>7762</v>
      </c>
    </row>
    <row r="200" spans="1:27" s="90" customFormat="1" ht="15.75" customHeight="1" x14ac:dyDescent="0.2">
      <c r="A200" s="125">
        <v>4450</v>
      </c>
      <c r="B200" s="18" t="str">
        <f>VLOOKUP(A200,'BASE REGISTRO MAYO'!$A$1:$U$884,2,FALSE)</f>
        <v>Fundación Paula Jaraquemada Alquízar</v>
      </c>
      <c r="C200" s="18">
        <f>VLOOKUP(A200,'BASE REGISTRO MAYO'!$A$1:$U$884,3,FALSE)</f>
        <v>706786007</v>
      </c>
      <c r="D200" s="18" t="str">
        <f>VLOOKUP(A200,'BASE REGISTRO MAYO'!$A$1:$U$884,4,FALSE)</f>
        <v>Fundación de Derecho Privado</v>
      </c>
      <c r="E200" s="18" t="str">
        <f>VLOOKUP(A200,'BASE REGISTRO MAYO'!$A$1:$U$884,5,FALSE)</f>
        <v xml:space="preserve">Decreto Supremo Nº 1554, de 2 de septiembre de 1976, del ministerio de Justicia. </v>
      </c>
      <c r="F200" s="18" t="str">
        <f>VLOOKUP(A200,'BASE REGISTRO MAYO'!$A$1:$U$884,6,FALSE)</f>
        <v xml:space="preserve">Certificado de Vigencia, folio Nº 500355316567, emitido por el SRCeI con fecha 10 de noviembre de 2020.
</v>
      </c>
      <c r="G200" s="18" t="str">
        <f>VLOOKUP(A200,'BASE REGISTRO MAYO'!$A$1:$U$884,7,FALSE)</f>
        <v>La capacitación y formación integral de personas de escasos recursos, sin costo para ellos y sin discriminación de ninguna especie, a fin de que puedan integrarse al desarrollo del país.</v>
      </c>
      <c r="H200" s="18" t="str">
        <f>VLOOKUP(A200,'BASE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0" s="18" t="str">
        <f>VLOOKUP(A200,'BASE REGISTRO MAYO'!$A$1:$U$884,9,FALSE)</f>
        <v xml:space="preserve">Los miembros del Directorio permanecerán en sus cargos dos años.
</v>
      </c>
      <c r="J200" s="18" t="str">
        <f>VLOOKUP(A200,'BASE REGISTRO MAYO'!$A$1:$U$884,10,FALSE)</f>
        <v>Con fecha 20 de diciembre de 2017 se ratifica el Directorio, según consta en el Acta de Sesión Ordinaria de Directorio de dicha fecha, reducida a escritura pública de fecha 04 de enero de 2018, de la 18° Notaría Pública.</v>
      </c>
      <c r="K200" s="18" t="str">
        <f>VLOOKUP(A200,'BASE REGISTRO MAYO'!$A$1:$U$884,11,FALSE)</f>
        <v xml:space="preserve">Representante Legal:
María Angélica Grez del Canto
</v>
      </c>
      <c r="L200" s="18" t="str">
        <f>VLOOKUP(A200,'BASE REGISTRO MAYO'!$A$1:$U$884,12,FALSE)</f>
        <v xml:space="preserve">Avenida 11 de septiembre Nº2250, oficina Nº1025, comuna de Providencia, Región Metropolitana.
</v>
      </c>
      <c r="M200" s="18" t="str">
        <f>VLOOKUP(A200,'BASE REGISTRO MAYO'!$A$1:$U$884,13,FALSE)</f>
        <v>XIII</v>
      </c>
      <c r="N200" s="18" t="str">
        <f>VLOOKUP(A200,'BASE REGISTRO MAYO'!$A$1:$U$884,14,FALSE)</f>
        <v>Providencia</v>
      </c>
      <c r="O200" s="18">
        <f>VLOOKUP(A200,'BASE REGISTRO MAYO'!$A$1:$U$884,15,FALSE)</f>
        <v>0</v>
      </c>
      <c r="P200" s="18" t="str">
        <f>VLOOKUP(A200,'BASE REGISTRO MAYO'!$A$1:$U$884,16,FALSE)</f>
        <v xml:space="preserve"> fundacion@paulajaraquemada.tie.cl</v>
      </c>
      <c r="Q200" s="18">
        <f>VLOOKUP(A200,'BASE REGISTRO MAYO'!$A$1:$U$884,17,FALSE)</f>
        <v>0</v>
      </c>
      <c r="R200" s="18">
        <f>VLOOKUP(A200,'BASE REGISTRO MAYO'!$A$1:$U$884,18,FALSE)</f>
        <v>93401</v>
      </c>
      <c r="S200" s="18" t="str">
        <f>VLOOKUP(A200,'BASE REGISTRO MAYO'!$A$1:$U$884,19,FALSE)</f>
        <v>Se acompaña certificado financiero correspondiente al año 2019,  aprobados por  USUFI</v>
      </c>
      <c r="T200" s="148">
        <f>VLOOKUP(A200,'BASE REGISTRO MAYO'!$A$1:$U$884,20,FALSE)</f>
        <v>37970</v>
      </c>
      <c r="U200" s="125">
        <v>4450</v>
      </c>
      <c r="V200" s="126">
        <v>7605943</v>
      </c>
      <c r="W200" s="126">
        <v>39533215</v>
      </c>
      <c r="X200" s="149">
        <v>44347</v>
      </c>
      <c r="Y200" s="133" t="s">
        <v>7732</v>
      </c>
      <c r="Z200" s="133" t="s">
        <v>7733</v>
      </c>
      <c r="AA200" s="125" t="s">
        <v>7843</v>
      </c>
    </row>
    <row r="201" spans="1:27" s="90" customFormat="1" ht="15.75" customHeight="1" x14ac:dyDescent="0.2">
      <c r="A201" s="125">
        <v>4450</v>
      </c>
      <c r="B201" s="18" t="str">
        <f>VLOOKUP(A201,'BASE REGISTRO MAYO'!$A$1:$U$884,2,FALSE)</f>
        <v>Fundación Paula Jaraquemada Alquízar</v>
      </c>
      <c r="C201" s="18">
        <f>VLOOKUP(A201,'BASE REGISTRO MAYO'!$A$1:$U$884,3,FALSE)</f>
        <v>706786007</v>
      </c>
      <c r="D201" s="18" t="str">
        <f>VLOOKUP(A201,'BASE REGISTRO MAYO'!$A$1:$U$884,4,FALSE)</f>
        <v>Fundación de Derecho Privado</v>
      </c>
      <c r="E201" s="18" t="str">
        <f>VLOOKUP(A201,'BASE REGISTRO MAYO'!$A$1:$U$884,5,FALSE)</f>
        <v xml:space="preserve">Decreto Supremo Nº 1554, de 2 de septiembre de 1976, del ministerio de Justicia. </v>
      </c>
      <c r="F201" s="18" t="str">
        <f>VLOOKUP(A201,'BASE REGISTRO MAYO'!$A$1:$U$884,6,FALSE)</f>
        <v xml:space="preserve">Certificado de Vigencia, folio Nº 500355316567, emitido por el SRCeI con fecha 10 de noviembre de 2020.
</v>
      </c>
      <c r="G201" s="18" t="str">
        <f>VLOOKUP(A201,'BASE REGISTRO MAYO'!$A$1:$U$884,7,FALSE)</f>
        <v>La capacitación y formación integral de personas de escasos recursos, sin costo para ellos y sin discriminación de ninguna especie, a fin de que puedan integrarse al desarrollo del país.</v>
      </c>
      <c r="H201" s="18" t="str">
        <f>VLOOKUP(A201,'BASE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1" s="18" t="str">
        <f>VLOOKUP(A201,'BASE REGISTRO MAYO'!$A$1:$U$884,9,FALSE)</f>
        <v xml:space="preserve">Los miembros del Directorio permanecerán en sus cargos dos años.
</v>
      </c>
      <c r="J201" s="18" t="str">
        <f>VLOOKUP(A201,'BASE REGISTRO MAYO'!$A$1:$U$884,10,FALSE)</f>
        <v>Con fecha 20 de diciembre de 2017 se ratifica el Directorio, según consta en el Acta de Sesión Ordinaria de Directorio de dicha fecha, reducida a escritura pública de fecha 04 de enero de 2018, de la 18° Notaría Pública.</v>
      </c>
      <c r="K201" s="18" t="str">
        <f>VLOOKUP(A201,'BASE REGISTRO MAYO'!$A$1:$U$884,11,FALSE)</f>
        <v xml:space="preserve">Representante Legal:
María Angélica Grez del Canto
</v>
      </c>
      <c r="L201" s="18" t="str">
        <f>VLOOKUP(A201,'BASE REGISTRO MAYO'!$A$1:$U$884,12,FALSE)</f>
        <v xml:space="preserve">Avenida 11 de septiembre Nº2250, oficina Nº1025, comuna de Providencia, Región Metropolitana.
</v>
      </c>
      <c r="M201" s="18" t="str">
        <f>VLOOKUP(A201,'BASE REGISTRO MAYO'!$A$1:$U$884,13,FALSE)</f>
        <v>XIII</v>
      </c>
      <c r="N201" s="18" t="str">
        <f>VLOOKUP(A201,'BASE REGISTRO MAYO'!$A$1:$U$884,14,FALSE)</f>
        <v>Providencia</v>
      </c>
      <c r="O201" s="18">
        <f>VLOOKUP(A201,'BASE REGISTRO MAYO'!$A$1:$U$884,15,FALSE)</f>
        <v>0</v>
      </c>
      <c r="P201" s="18" t="str">
        <f>VLOOKUP(A201,'BASE REGISTRO MAYO'!$A$1:$U$884,16,FALSE)</f>
        <v xml:space="preserve"> fundacion@paulajaraquemada.tie.cl</v>
      </c>
      <c r="Q201" s="18">
        <f>VLOOKUP(A201,'BASE REGISTRO MAYO'!$A$1:$U$884,17,FALSE)</f>
        <v>0</v>
      </c>
      <c r="R201" s="18">
        <f>VLOOKUP(A201,'BASE REGISTRO MAYO'!$A$1:$U$884,18,FALSE)</f>
        <v>93401</v>
      </c>
      <c r="S201" s="18" t="str">
        <f>VLOOKUP(A201,'BASE REGISTRO MAYO'!$A$1:$U$884,19,FALSE)</f>
        <v>Se acompaña certificado financiero correspondiente al año 2019,  aprobados por  USUFI</v>
      </c>
      <c r="T201" s="148">
        <f>VLOOKUP(A201,'BASE REGISTRO MAYO'!$A$1:$U$884,20,FALSE)</f>
        <v>37970</v>
      </c>
      <c r="U201" s="125">
        <v>4450</v>
      </c>
      <c r="V201" s="126">
        <v>11816986</v>
      </c>
      <c r="W201" s="126">
        <v>47367245</v>
      </c>
      <c r="X201" s="149">
        <v>44347</v>
      </c>
      <c r="Y201" s="133" t="s">
        <v>7732</v>
      </c>
      <c r="Z201" s="133" t="s">
        <v>7733</v>
      </c>
      <c r="AA201" s="125" t="s">
        <v>184</v>
      </c>
    </row>
    <row r="202" spans="1:27" s="90" customFormat="1" ht="15.75" customHeight="1" x14ac:dyDescent="0.2">
      <c r="A202" s="125">
        <v>4450</v>
      </c>
      <c r="B202" s="18" t="str">
        <f>VLOOKUP(A202,'BASE REGISTRO MAYO'!$A$1:$U$884,2,FALSE)</f>
        <v>Fundación Paula Jaraquemada Alquízar</v>
      </c>
      <c r="C202" s="18">
        <f>VLOOKUP(A202,'BASE REGISTRO MAYO'!$A$1:$U$884,3,FALSE)</f>
        <v>706786007</v>
      </c>
      <c r="D202" s="18" t="str">
        <f>VLOOKUP(A202,'BASE REGISTRO MAYO'!$A$1:$U$884,4,FALSE)</f>
        <v>Fundación de Derecho Privado</v>
      </c>
      <c r="E202" s="18" t="str">
        <f>VLOOKUP(A202,'BASE REGISTRO MAYO'!$A$1:$U$884,5,FALSE)</f>
        <v xml:space="preserve">Decreto Supremo Nº 1554, de 2 de septiembre de 1976, del ministerio de Justicia. </v>
      </c>
      <c r="F202" s="18" t="str">
        <f>VLOOKUP(A202,'BASE REGISTRO MAYO'!$A$1:$U$884,6,FALSE)</f>
        <v xml:space="preserve">Certificado de Vigencia, folio Nº 500355316567, emitido por el SRCeI con fecha 10 de noviembre de 2020.
</v>
      </c>
      <c r="G202" s="18" t="str">
        <f>VLOOKUP(A202,'BASE REGISTRO MAYO'!$A$1:$U$884,7,FALSE)</f>
        <v>La capacitación y formación integral de personas de escasos recursos, sin costo para ellos y sin discriminación de ninguna especie, a fin de que puedan integrarse al desarrollo del país.</v>
      </c>
      <c r="H202" s="18" t="str">
        <f>VLOOKUP(A202,'BASE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2" s="18" t="str">
        <f>VLOOKUP(A202,'BASE REGISTRO MAYO'!$A$1:$U$884,9,FALSE)</f>
        <v xml:space="preserve">Los miembros del Directorio permanecerán en sus cargos dos años.
</v>
      </c>
      <c r="J202" s="18" t="str">
        <f>VLOOKUP(A202,'BASE REGISTRO MAYO'!$A$1:$U$884,10,FALSE)</f>
        <v>Con fecha 20 de diciembre de 2017 se ratifica el Directorio, según consta en el Acta de Sesión Ordinaria de Directorio de dicha fecha, reducida a escritura pública de fecha 04 de enero de 2018, de la 18° Notaría Pública.</v>
      </c>
      <c r="K202" s="18" t="str">
        <f>VLOOKUP(A202,'BASE REGISTRO MAYO'!$A$1:$U$884,11,FALSE)</f>
        <v xml:space="preserve">Representante Legal:
María Angélica Grez del Canto
</v>
      </c>
      <c r="L202" s="18" t="str">
        <f>VLOOKUP(A202,'BASE REGISTRO MAYO'!$A$1:$U$884,12,FALSE)</f>
        <v xml:space="preserve">Avenida 11 de septiembre Nº2250, oficina Nº1025, comuna de Providencia, Región Metropolitana.
</v>
      </c>
      <c r="M202" s="18" t="str">
        <f>VLOOKUP(A202,'BASE REGISTRO MAYO'!$A$1:$U$884,13,FALSE)</f>
        <v>XIII</v>
      </c>
      <c r="N202" s="18" t="str">
        <f>VLOOKUP(A202,'BASE REGISTRO MAYO'!$A$1:$U$884,14,FALSE)</f>
        <v>Providencia</v>
      </c>
      <c r="O202" s="18">
        <f>VLOOKUP(A202,'BASE REGISTRO MAYO'!$A$1:$U$884,15,FALSE)</f>
        <v>0</v>
      </c>
      <c r="P202" s="18" t="str">
        <f>VLOOKUP(A202,'BASE REGISTRO MAYO'!$A$1:$U$884,16,FALSE)</f>
        <v xml:space="preserve"> fundacion@paulajaraquemada.tie.cl</v>
      </c>
      <c r="Q202" s="18">
        <f>VLOOKUP(A202,'BASE REGISTRO MAYO'!$A$1:$U$884,17,FALSE)</f>
        <v>0</v>
      </c>
      <c r="R202" s="18">
        <f>VLOOKUP(A202,'BASE REGISTRO MAYO'!$A$1:$U$884,18,FALSE)</f>
        <v>93401</v>
      </c>
      <c r="S202" s="18" t="str">
        <f>VLOOKUP(A202,'BASE REGISTRO MAYO'!$A$1:$U$884,19,FALSE)</f>
        <v>Se acompaña certificado financiero correspondiente al año 2019,  aprobados por  USUFI</v>
      </c>
      <c r="T202" s="148">
        <f>VLOOKUP(A202,'BASE REGISTRO MAYO'!$A$1:$U$884,20,FALSE)</f>
        <v>37970</v>
      </c>
      <c r="U202" s="125">
        <v>4450</v>
      </c>
      <c r="V202" s="126">
        <v>13405825</v>
      </c>
      <c r="W202" s="126">
        <v>47764456</v>
      </c>
      <c r="X202" s="149">
        <v>44347</v>
      </c>
      <c r="Y202" s="133" t="s">
        <v>7732</v>
      </c>
      <c r="Z202" s="133" t="s">
        <v>7733</v>
      </c>
      <c r="AA202" s="125" t="s">
        <v>7844</v>
      </c>
    </row>
    <row r="203" spans="1:27" s="90" customFormat="1" ht="15.75" customHeight="1" x14ac:dyDescent="0.2">
      <c r="A203" s="125">
        <v>4450</v>
      </c>
      <c r="B203" s="18" t="str">
        <f>VLOOKUP(A203,'BASE REGISTRO MAYO'!$A$1:$U$884,2,FALSE)</f>
        <v>Fundación Paula Jaraquemada Alquízar</v>
      </c>
      <c r="C203" s="18">
        <f>VLOOKUP(A203,'BASE REGISTRO MAYO'!$A$1:$U$884,3,FALSE)</f>
        <v>706786007</v>
      </c>
      <c r="D203" s="18" t="str">
        <f>VLOOKUP(A203,'BASE REGISTRO MAYO'!$A$1:$U$884,4,FALSE)</f>
        <v>Fundación de Derecho Privado</v>
      </c>
      <c r="E203" s="18" t="str">
        <f>VLOOKUP(A203,'BASE REGISTRO MAYO'!$A$1:$U$884,5,FALSE)</f>
        <v xml:space="preserve">Decreto Supremo Nº 1554, de 2 de septiembre de 1976, del ministerio de Justicia. </v>
      </c>
      <c r="F203" s="18" t="str">
        <f>VLOOKUP(A203,'BASE REGISTRO MAYO'!$A$1:$U$884,6,FALSE)</f>
        <v xml:space="preserve">Certificado de Vigencia, folio Nº 500355316567, emitido por el SRCeI con fecha 10 de noviembre de 2020.
</v>
      </c>
      <c r="G203" s="18" t="str">
        <f>VLOOKUP(A203,'BASE REGISTRO MAYO'!$A$1:$U$884,7,FALSE)</f>
        <v>La capacitación y formación integral de personas de escasos recursos, sin costo para ellos y sin discriminación de ninguna especie, a fin de que puedan integrarse al desarrollo del país.</v>
      </c>
      <c r="H203" s="18" t="str">
        <f>VLOOKUP(A203,'BASE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3" s="18" t="str">
        <f>VLOOKUP(A203,'BASE REGISTRO MAYO'!$A$1:$U$884,9,FALSE)</f>
        <v xml:space="preserve">Los miembros del Directorio permanecerán en sus cargos dos años.
</v>
      </c>
      <c r="J203" s="18" t="str">
        <f>VLOOKUP(A203,'BASE REGISTRO MAYO'!$A$1:$U$884,10,FALSE)</f>
        <v>Con fecha 20 de diciembre de 2017 se ratifica el Directorio, según consta en el Acta de Sesión Ordinaria de Directorio de dicha fecha, reducida a escritura pública de fecha 04 de enero de 2018, de la 18° Notaría Pública.</v>
      </c>
      <c r="K203" s="18" t="str">
        <f>VLOOKUP(A203,'BASE REGISTRO MAYO'!$A$1:$U$884,11,FALSE)</f>
        <v xml:space="preserve">Representante Legal:
María Angélica Grez del Canto
</v>
      </c>
      <c r="L203" s="18" t="str">
        <f>VLOOKUP(A203,'BASE REGISTRO MAYO'!$A$1:$U$884,12,FALSE)</f>
        <v xml:space="preserve">Avenida 11 de septiembre Nº2250, oficina Nº1025, comuna de Providencia, Región Metropolitana.
</v>
      </c>
      <c r="M203" s="18" t="str">
        <f>VLOOKUP(A203,'BASE REGISTRO MAYO'!$A$1:$U$884,13,FALSE)</f>
        <v>XIII</v>
      </c>
      <c r="N203" s="18" t="str">
        <f>VLOOKUP(A203,'BASE REGISTRO MAYO'!$A$1:$U$884,14,FALSE)</f>
        <v>Providencia</v>
      </c>
      <c r="O203" s="18">
        <f>VLOOKUP(A203,'BASE REGISTRO MAYO'!$A$1:$U$884,15,FALSE)</f>
        <v>0</v>
      </c>
      <c r="P203" s="18" t="str">
        <f>VLOOKUP(A203,'BASE REGISTRO MAYO'!$A$1:$U$884,16,FALSE)</f>
        <v xml:space="preserve"> fundacion@paulajaraquemada.tie.cl</v>
      </c>
      <c r="Q203" s="18">
        <f>VLOOKUP(A203,'BASE REGISTRO MAYO'!$A$1:$U$884,17,FALSE)</f>
        <v>0</v>
      </c>
      <c r="R203" s="18">
        <f>VLOOKUP(A203,'BASE REGISTRO MAYO'!$A$1:$U$884,18,FALSE)</f>
        <v>93401</v>
      </c>
      <c r="S203" s="18" t="str">
        <f>VLOOKUP(A203,'BASE REGISTRO MAYO'!$A$1:$U$884,19,FALSE)</f>
        <v>Se acompaña certificado financiero correspondiente al año 2019,  aprobados por  USUFI</v>
      </c>
      <c r="T203" s="148">
        <f>VLOOKUP(A203,'BASE REGISTRO MAYO'!$A$1:$U$884,20,FALSE)</f>
        <v>37970</v>
      </c>
      <c r="U203" s="125">
        <v>4450</v>
      </c>
      <c r="V203" s="126">
        <v>5508180</v>
      </c>
      <c r="W203" s="126">
        <v>25523820</v>
      </c>
      <c r="X203" s="149">
        <v>44347</v>
      </c>
      <c r="Y203" s="133" t="s">
        <v>7732</v>
      </c>
      <c r="Z203" s="133" t="s">
        <v>7733</v>
      </c>
      <c r="AA203" s="125" t="s">
        <v>7845</v>
      </c>
    </row>
    <row r="204" spans="1:27" s="90" customFormat="1" ht="15.75" customHeight="1" x14ac:dyDescent="0.2">
      <c r="A204" s="125">
        <v>4450</v>
      </c>
      <c r="B204" s="18" t="str">
        <f>VLOOKUP(A204,'BASE REGISTRO MAYO'!$A$1:$U$884,2,FALSE)</f>
        <v>Fundación Paula Jaraquemada Alquízar</v>
      </c>
      <c r="C204" s="18">
        <f>VLOOKUP(A204,'BASE REGISTRO MAYO'!$A$1:$U$884,3,FALSE)</f>
        <v>706786007</v>
      </c>
      <c r="D204" s="18" t="str">
        <f>VLOOKUP(A204,'BASE REGISTRO MAYO'!$A$1:$U$884,4,FALSE)</f>
        <v>Fundación de Derecho Privado</v>
      </c>
      <c r="E204" s="18" t="str">
        <f>VLOOKUP(A204,'BASE REGISTRO MAYO'!$A$1:$U$884,5,FALSE)</f>
        <v xml:space="preserve">Decreto Supremo Nº 1554, de 2 de septiembre de 1976, del ministerio de Justicia. </v>
      </c>
      <c r="F204" s="18" t="str">
        <f>VLOOKUP(A204,'BASE REGISTRO MAYO'!$A$1:$U$884,6,FALSE)</f>
        <v xml:space="preserve">Certificado de Vigencia, folio Nº 500355316567, emitido por el SRCeI con fecha 10 de noviembre de 2020.
</v>
      </c>
      <c r="G204" s="18" t="str">
        <f>VLOOKUP(A204,'BASE REGISTRO MAYO'!$A$1:$U$884,7,FALSE)</f>
        <v>La capacitación y formación integral de personas de escasos recursos, sin costo para ellos y sin discriminación de ninguna especie, a fin de que puedan integrarse al desarrollo del país.</v>
      </c>
      <c r="H204" s="18" t="str">
        <f>VLOOKUP(A204,'BASE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4" s="18" t="str">
        <f>VLOOKUP(A204,'BASE REGISTRO MAYO'!$A$1:$U$884,9,FALSE)</f>
        <v xml:space="preserve">Los miembros del Directorio permanecerán en sus cargos dos años.
</v>
      </c>
      <c r="J204" s="18" t="str">
        <f>VLOOKUP(A204,'BASE REGISTRO MAYO'!$A$1:$U$884,10,FALSE)</f>
        <v>Con fecha 20 de diciembre de 2017 se ratifica el Directorio, según consta en el Acta de Sesión Ordinaria de Directorio de dicha fecha, reducida a escritura pública de fecha 04 de enero de 2018, de la 18° Notaría Pública.</v>
      </c>
      <c r="K204" s="18" t="str">
        <f>VLOOKUP(A204,'BASE REGISTRO MAYO'!$A$1:$U$884,11,FALSE)</f>
        <v xml:space="preserve">Representante Legal:
María Angélica Grez del Canto
</v>
      </c>
      <c r="L204" s="18" t="str">
        <f>VLOOKUP(A204,'BASE REGISTRO MAYO'!$A$1:$U$884,12,FALSE)</f>
        <v xml:space="preserve">Avenida 11 de septiembre Nº2250, oficina Nº1025, comuna de Providencia, Región Metropolitana.
</v>
      </c>
      <c r="M204" s="18" t="str">
        <f>VLOOKUP(A204,'BASE REGISTRO MAYO'!$A$1:$U$884,13,FALSE)</f>
        <v>XIII</v>
      </c>
      <c r="N204" s="18" t="str">
        <f>VLOOKUP(A204,'BASE REGISTRO MAYO'!$A$1:$U$884,14,FALSE)</f>
        <v>Providencia</v>
      </c>
      <c r="O204" s="18">
        <f>VLOOKUP(A204,'BASE REGISTRO MAYO'!$A$1:$U$884,15,FALSE)</f>
        <v>0</v>
      </c>
      <c r="P204" s="18" t="str">
        <f>VLOOKUP(A204,'BASE REGISTRO MAYO'!$A$1:$U$884,16,FALSE)</f>
        <v xml:space="preserve"> fundacion@paulajaraquemada.tie.cl</v>
      </c>
      <c r="Q204" s="18">
        <f>VLOOKUP(A204,'BASE REGISTRO MAYO'!$A$1:$U$884,17,FALSE)</f>
        <v>0</v>
      </c>
      <c r="R204" s="18">
        <f>VLOOKUP(A204,'BASE REGISTRO MAYO'!$A$1:$U$884,18,FALSE)</f>
        <v>93401</v>
      </c>
      <c r="S204" s="18" t="str">
        <f>VLOOKUP(A204,'BASE REGISTRO MAYO'!$A$1:$U$884,19,FALSE)</f>
        <v>Se acompaña certificado financiero correspondiente al año 2019,  aprobados por  USUFI</v>
      </c>
      <c r="T204" s="148">
        <f>VLOOKUP(A204,'BASE REGISTRO MAYO'!$A$1:$U$884,20,FALSE)</f>
        <v>37970</v>
      </c>
      <c r="U204" s="125">
        <v>4450</v>
      </c>
      <c r="V204" s="126">
        <v>26532360</v>
      </c>
      <c r="W204" s="126">
        <v>117611280</v>
      </c>
      <c r="X204" s="149">
        <v>44347</v>
      </c>
      <c r="Y204" s="133" t="s">
        <v>7732</v>
      </c>
      <c r="Z204" s="133" t="s">
        <v>7733</v>
      </c>
      <c r="AA204" s="125" t="s">
        <v>7846</v>
      </c>
    </row>
    <row r="205" spans="1:27" s="90" customFormat="1" ht="15.75" customHeight="1" x14ac:dyDescent="0.2">
      <c r="A205" s="125">
        <v>4450</v>
      </c>
      <c r="B205" s="18" t="str">
        <f>VLOOKUP(A205,'BASE REGISTRO MAYO'!$A$1:$U$884,2,FALSE)</f>
        <v>Fundación Paula Jaraquemada Alquízar</v>
      </c>
      <c r="C205" s="18">
        <f>VLOOKUP(A205,'BASE REGISTRO MAYO'!$A$1:$U$884,3,FALSE)</f>
        <v>706786007</v>
      </c>
      <c r="D205" s="18" t="str">
        <f>VLOOKUP(A205,'BASE REGISTRO MAYO'!$A$1:$U$884,4,FALSE)</f>
        <v>Fundación de Derecho Privado</v>
      </c>
      <c r="E205" s="18" t="str">
        <f>VLOOKUP(A205,'BASE REGISTRO MAYO'!$A$1:$U$884,5,FALSE)</f>
        <v xml:space="preserve">Decreto Supremo Nº 1554, de 2 de septiembre de 1976, del ministerio de Justicia. </v>
      </c>
      <c r="F205" s="18" t="str">
        <f>VLOOKUP(A205,'BASE REGISTRO MAYO'!$A$1:$U$884,6,FALSE)</f>
        <v xml:space="preserve">Certificado de Vigencia, folio Nº 500355316567, emitido por el SRCeI con fecha 10 de noviembre de 2020.
</v>
      </c>
      <c r="G205" s="18" t="str">
        <f>VLOOKUP(A205,'BASE REGISTRO MAYO'!$A$1:$U$884,7,FALSE)</f>
        <v>La capacitación y formación integral de personas de escasos recursos, sin costo para ellos y sin discriminación de ninguna especie, a fin de que puedan integrarse al desarrollo del país.</v>
      </c>
      <c r="H205" s="18" t="str">
        <f>VLOOKUP(A205,'BASE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18" t="str">
        <f>VLOOKUP(A205,'BASE REGISTRO MAYO'!$A$1:$U$884,9,FALSE)</f>
        <v xml:space="preserve">Los miembros del Directorio permanecerán en sus cargos dos años.
</v>
      </c>
      <c r="J205" s="18" t="str">
        <f>VLOOKUP(A205,'BASE REGISTRO MAYO'!$A$1:$U$884,10,FALSE)</f>
        <v>Con fecha 20 de diciembre de 2017 se ratifica el Directorio, según consta en el Acta de Sesión Ordinaria de Directorio de dicha fecha, reducida a escritura pública de fecha 04 de enero de 2018, de la 18° Notaría Pública.</v>
      </c>
      <c r="K205" s="18" t="str">
        <f>VLOOKUP(A205,'BASE REGISTRO MAYO'!$A$1:$U$884,11,FALSE)</f>
        <v xml:space="preserve">Representante Legal:
María Angélica Grez del Canto
</v>
      </c>
      <c r="L205" s="18" t="str">
        <f>VLOOKUP(A205,'BASE REGISTRO MAYO'!$A$1:$U$884,12,FALSE)</f>
        <v xml:space="preserve">Avenida 11 de septiembre Nº2250, oficina Nº1025, comuna de Providencia, Región Metropolitana.
</v>
      </c>
      <c r="M205" s="18" t="str">
        <f>VLOOKUP(A205,'BASE REGISTRO MAYO'!$A$1:$U$884,13,FALSE)</f>
        <v>XIII</v>
      </c>
      <c r="N205" s="18" t="str">
        <f>VLOOKUP(A205,'BASE REGISTRO MAYO'!$A$1:$U$884,14,FALSE)</f>
        <v>Providencia</v>
      </c>
      <c r="O205" s="18">
        <f>VLOOKUP(A205,'BASE REGISTRO MAYO'!$A$1:$U$884,15,FALSE)</f>
        <v>0</v>
      </c>
      <c r="P205" s="18" t="str">
        <f>VLOOKUP(A205,'BASE REGISTRO MAYO'!$A$1:$U$884,16,FALSE)</f>
        <v xml:space="preserve"> fundacion@paulajaraquemada.tie.cl</v>
      </c>
      <c r="Q205" s="18">
        <f>VLOOKUP(A205,'BASE REGISTRO MAYO'!$A$1:$U$884,17,FALSE)</f>
        <v>0</v>
      </c>
      <c r="R205" s="18">
        <f>VLOOKUP(A205,'BASE REGISTRO MAYO'!$A$1:$U$884,18,FALSE)</f>
        <v>93401</v>
      </c>
      <c r="S205" s="18" t="str">
        <f>VLOOKUP(A205,'BASE REGISTRO MAYO'!$A$1:$U$884,19,FALSE)</f>
        <v>Se acompaña certificado financiero correspondiente al año 2019,  aprobados por  USUFI</v>
      </c>
      <c r="T205" s="148">
        <f>VLOOKUP(A205,'BASE REGISTRO MAYO'!$A$1:$U$884,20,FALSE)</f>
        <v>37970</v>
      </c>
      <c r="U205" s="125">
        <v>4450</v>
      </c>
      <c r="V205" s="126">
        <v>6516720</v>
      </c>
      <c r="W205" s="126">
        <v>31577310</v>
      </c>
      <c r="X205" s="149">
        <v>44347</v>
      </c>
      <c r="Y205" s="133" t="s">
        <v>7732</v>
      </c>
      <c r="Z205" s="133" t="s">
        <v>7733</v>
      </c>
      <c r="AA205" s="125" t="s">
        <v>7847</v>
      </c>
    </row>
    <row r="206" spans="1:27" s="90" customFormat="1" ht="15.75" customHeight="1" x14ac:dyDescent="0.2">
      <c r="A206" s="125">
        <v>4450</v>
      </c>
      <c r="B206" s="18" t="str">
        <f>VLOOKUP(A206,'BASE REGISTRO MAYO'!$A$1:$U$884,2,FALSE)</f>
        <v>Fundación Paula Jaraquemada Alquízar</v>
      </c>
      <c r="C206" s="18">
        <f>VLOOKUP(A206,'BASE REGISTRO MAYO'!$A$1:$U$884,3,FALSE)</f>
        <v>706786007</v>
      </c>
      <c r="D206" s="18" t="str">
        <f>VLOOKUP(A206,'BASE REGISTRO MAYO'!$A$1:$U$884,4,FALSE)</f>
        <v>Fundación de Derecho Privado</v>
      </c>
      <c r="E206" s="18" t="str">
        <f>VLOOKUP(A206,'BASE REGISTRO MAYO'!$A$1:$U$884,5,FALSE)</f>
        <v xml:space="preserve">Decreto Supremo Nº 1554, de 2 de septiembre de 1976, del ministerio de Justicia. </v>
      </c>
      <c r="F206" s="18" t="str">
        <f>VLOOKUP(A206,'BASE REGISTRO MAYO'!$A$1:$U$884,6,FALSE)</f>
        <v xml:space="preserve">Certificado de Vigencia, folio Nº 500355316567, emitido por el SRCeI con fecha 10 de noviembre de 2020.
</v>
      </c>
      <c r="G206" s="18" t="str">
        <f>VLOOKUP(A206,'BASE REGISTRO MAYO'!$A$1:$U$884,7,FALSE)</f>
        <v>La capacitación y formación integral de personas de escasos recursos, sin costo para ellos y sin discriminación de ninguna especie, a fin de que puedan integrarse al desarrollo del país.</v>
      </c>
      <c r="H206" s="18" t="str">
        <f>VLOOKUP(A206,'BASE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18" t="str">
        <f>VLOOKUP(A206,'BASE REGISTRO MAYO'!$A$1:$U$884,9,FALSE)</f>
        <v xml:space="preserve">Los miembros del Directorio permanecerán en sus cargos dos años.
</v>
      </c>
      <c r="J206" s="18" t="str">
        <f>VLOOKUP(A206,'BASE REGISTRO MAYO'!$A$1:$U$884,10,FALSE)</f>
        <v>Con fecha 20 de diciembre de 2017 se ratifica el Directorio, según consta en el Acta de Sesión Ordinaria de Directorio de dicha fecha, reducida a escritura pública de fecha 04 de enero de 2018, de la 18° Notaría Pública.</v>
      </c>
      <c r="K206" s="18" t="str">
        <f>VLOOKUP(A206,'BASE REGISTRO MAYO'!$A$1:$U$884,11,FALSE)</f>
        <v xml:space="preserve">Representante Legal:
María Angélica Grez del Canto
</v>
      </c>
      <c r="L206" s="18" t="str">
        <f>VLOOKUP(A206,'BASE REGISTRO MAYO'!$A$1:$U$884,12,FALSE)</f>
        <v xml:space="preserve">Avenida 11 de septiembre Nº2250, oficina Nº1025, comuna de Providencia, Región Metropolitana.
</v>
      </c>
      <c r="M206" s="18" t="str">
        <f>VLOOKUP(A206,'BASE REGISTRO MAYO'!$A$1:$U$884,13,FALSE)</f>
        <v>XIII</v>
      </c>
      <c r="N206" s="18" t="str">
        <f>VLOOKUP(A206,'BASE REGISTRO MAYO'!$A$1:$U$884,14,FALSE)</f>
        <v>Providencia</v>
      </c>
      <c r="O206" s="18">
        <f>VLOOKUP(A206,'BASE REGISTRO MAYO'!$A$1:$U$884,15,FALSE)</f>
        <v>0</v>
      </c>
      <c r="P206" s="18" t="str">
        <f>VLOOKUP(A206,'BASE REGISTRO MAYO'!$A$1:$U$884,16,FALSE)</f>
        <v xml:space="preserve"> fundacion@paulajaraquemada.tie.cl</v>
      </c>
      <c r="Q206" s="18">
        <f>VLOOKUP(A206,'BASE REGISTRO MAYO'!$A$1:$U$884,17,FALSE)</f>
        <v>0</v>
      </c>
      <c r="R206" s="18">
        <f>VLOOKUP(A206,'BASE REGISTRO MAYO'!$A$1:$U$884,18,FALSE)</f>
        <v>93401</v>
      </c>
      <c r="S206" s="18" t="str">
        <f>VLOOKUP(A206,'BASE REGISTRO MAYO'!$A$1:$U$884,19,FALSE)</f>
        <v>Se acompaña certificado financiero correspondiente al año 2019,  aprobados por  USUFI</v>
      </c>
      <c r="T206" s="148">
        <f>VLOOKUP(A206,'BASE REGISTRO MAYO'!$A$1:$U$884,20,FALSE)</f>
        <v>37970</v>
      </c>
      <c r="U206" s="125">
        <v>4450</v>
      </c>
      <c r="V206" s="126">
        <v>8667238</v>
      </c>
      <c r="W206" s="126">
        <v>39444775</v>
      </c>
      <c r="X206" s="149">
        <v>44347</v>
      </c>
      <c r="Y206" s="133" t="s">
        <v>7732</v>
      </c>
      <c r="Z206" s="133" t="s">
        <v>7733</v>
      </c>
      <c r="AA206" s="125" t="s">
        <v>7848</v>
      </c>
    </row>
    <row r="207" spans="1:27" s="90" customFormat="1" ht="15.75" customHeight="1" x14ac:dyDescent="0.2">
      <c r="A207" s="125">
        <v>4450</v>
      </c>
      <c r="B207" s="18" t="str">
        <f>VLOOKUP(A207,'BASE REGISTRO MAYO'!$A$1:$U$884,2,FALSE)</f>
        <v>Fundación Paula Jaraquemada Alquízar</v>
      </c>
      <c r="C207" s="18">
        <f>VLOOKUP(A207,'BASE REGISTRO MAYO'!$A$1:$U$884,3,FALSE)</f>
        <v>706786007</v>
      </c>
      <c r="D207" s="18" t="str">
        <f>VLOOKUP(A207,'BASE REGISTRO MAYO'!$A$1:$U$884,4,FALSE)</f>
        <v>Fundación de Derecho Privado</v>
      </c>
      <c r="E207" s="18" t="str">
        <f>VLOOKUP(A207,'BASE REGISTRO MAYO'!$A$1:$U$884,5,FALSE)</f>
        <v xml:space="preserve">Decreto Supremo Nº 1554, de 2 de septiembre de 1976, del ministerio de Justicia. </v>
      </c>
      <c r="F207" s="18" t="str">
        <f>VLOOKUP(A207,'BASE REGISTRO MAYO'!$A$1:$U$884,6,FALSE)</f>
        <v xml:space="preserve">Certificado de Vigencia, folio Nº 500355316567, emitido por el SRCeI con fecha 10 de noviembre de 2020.
</v>
      </c>
      <c r="G207" s="18" t="str">
        <f>VLOOKUP(A207,'BASE REGISTRO MAYO'!$A$1:$U$884,7,FALSE)</f>
        <v>La capacitación y formación integral de personas de escasos recursos, sin costo para ellos y sin discriminación de ninguna especie, a fin de que puedan integrarse al desarrollo del país.</v>
      </c>
      <c r="H207" s="18" t="str">
        <f>VLOOKUP(A207,'BASE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18" t="str">
        <f>VLOOKUP(A207,'BASE REGISTRO MAYO'!$A$1:$U$884,9,FALSE)</f>
        <v xml:space="preserve">Los miembros del Directorio permanecerán en sus cargos dos años.
</v>
      </c>
      <c r="J207" s="18" t="str">
        <f>VLOOKUP(A207,'BASE REGISTRO MAYO'!$A$1:$U$884,10,FALSE)</f>
        <v>Con fecha 20 de diciembre de 2017 se ratifica el Directorio, según consta en el Acta de Sesión Ordinaria de Directorio de dicha fecha, reducida a escritura pública de fecha 04 de enero de 2018, de la 18° Notaría Pública.</v>
      </c>
      <c r="K207" s="18" t="str">
        <f>VLOOKUP(A207,'BASE REGISTRO MAYO'!$A$1:$U$884,11,FALSE)</f>
        <v xml:space="preserve">Representante Legal:
María Angélica Grez del Canto
</v>
      </c>
      <c r="L207" s="18" t="str">
        <f>VLOOKUP(A207,'BASE REGISTRO MAYO'!$A$1:$U$884,12,FALSE)</f>
        <v xml:space="preserve">Avenida 11 de septiembre Nº2250, oficina Nº1025, comuna de Providencia, Región Metropolitana.
</v>
      </c>
      <c r="M207" s="18" t="str">
        <f>VLOOKUP(A207,'BASE REGISTRO MAYO'!$A$1:$U$884,13,FALSE)</f>
        <v>XIII</v>
      </c>
      <c r="N207" s="18" t="str">
        <f>VLOOKUP(A207,'BASE REGISTRO MAYO'!$A$1:$U$884,14,FALSE)</f>
        <v>Providencia</v>
      </c>
      <c r="O207" s="18">
        <f>VLOOKUP(A207,'BASE REGISTRO MAYO'!$A$1:$U$884,15,FALSE)</f>
        <v>0</v>
      </c>
      <c r="P207" s="18" t="str">
        <f>VLOOKUP(A207,'BASE REGISTRO MAYO'!$A$1:$U$884,16,FALSE)</f>
        <v xml:space="preserve"> fundacion@paulajaraquemada.tie.cl</v>
      </c>
      <c r="Q207" s="18">
        <f>VLOOKUP(A207,'BASE REGISTRO MAYO'!$A$1:$U$884,17,FALSE)</f>
        <v>0</v>
      </c>
      <c r="R207" s="18">
        <f>VLOOKUP(A207,'BASE REGISTRO MAYO'!$A$1:$U$884,18,FALSE)</f>
        <v>93401</v>
      </c>
      <c r="S207" s="18" t="str">
        <f>VLOOKUP(A207,'BASE REGISTRO MAYO'!$A$1:$U$884,19,FALSE)</f>
        <v>Se acompaña certificado financiero correspondiente al año 2019,  aprobados por  USUFI</v>
      </c>
      <c r="T207" s="148">
        <f>VLOOKUP(A207,'BASE REGISTRO MAYO'!$A$1:$U$884,20,FALSE)</f>
        <v>37970</v>
      </c>
      <c r="U207" s="125">
        <v>4450</v>
      </c>
      <c r="V207" s="126">
        <v>12133512</v>
      </c>
      <c r="W207" s="126">
        <v>57955363</v>
      </c>
      <c r="X207" s="149">
        <v>44347</v>
      </c>
      <c r="Y207" s="133" t="s">
        <v>7732</v>
      </c>
      <c r="Z207" s="133" t="s">
        <v>7733</v>
      </c>
      <c r="AA207" s="125" t="s">
        <v>7849</v>
      </c>
    </row>
    <row r="208" spans="1:27" s="90" customFormat="1" ht="15.75" customHeight="1" x14ac:dyDescent="0.2">
      <c r="A208" s="125">
        <v>4450</v>
      </c>
      <c r="B208" s="18" t="str">
        <f>VLOOKUP(A208,'BASE REGISTRO MAYO'!$A$1:$U$884,2,FALSE)</f>
        <v>Fundación Paula Jaraquemada Alquízar</v>
      </c>
      <c r="C208" s="18">
        <f>VLOOKUP(A208,'BASE REGISTRO MAYO'!$A$1:$U$884,3,FALSE)</f>
        <v>706786007</v>
      </c>
      <c r="D208" s="18" t="str">
        <f>VLOOKUP(A208,'BASE REGISTRO MAYO'!$A$1:$U$884,4,FALSE)</f>
        <v>Fundación de Derecho Privado</v>
      </c>
      <c r="E208" s="18" t="str">
        <f>VLOOKUP(A208,'BASE REGISTRO MAYO'!$A$1:$U$884,5,FALSE)</f>
        <v xml:space="preserve">Decreto Supremo Nº 1554, de 2 de septiembre de 1976, del ministerio de Justicia. </v>
      </c>
      <c r="F208" s="18" t="str">
        <f>VLOOKUP(A208,'BASE REGISTRO MAYO'!$A$1:$U$884,6,FALSE)</f>
        <v xml:space="preserve">Certificado de Vigencia, folio Nº 500355316567, emitido por el SRCeI con fecha 10 de noviembre de 2020.
</v>
      </c>
      <c r="G208" s="18" t="str">
        <f>VLOOKUP(A208,'BASE REGISTRO MAYO'!$A$1:$U$884,7,FALSE)</f>
        <v>La capacitación y formación integral de personas de escasos recursos, sin costo para ellos y sin discriminación de ninguna especie, a fin de que puedan integrarse al desarrollo del país.</v>
      </c>
      <c r="H208" s="18" t="str">
        <f>VLOOKUP(A208,'BASE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18" t="str">
        <f>VLOOKUP(A208,'BASE REGISTRO MAYO'!$A$1:$U$884,9,FALSE)</f>
        <v xml:space="preserve">Los miembros del Directorio permanecerán en sus cargos dos años.
</v>
      </c>
      <c r="J208" s="18" t="str">
        <f>VLOOKUP(A208,'BASE REGISTRO MAYO'!$A$1:$U$884,10,FALSE)</f>
        <v>Con fecha 20 de diciembre de 2017 se ratifica el Directorio, según consta en el Acta de Sesión Ordinaria de Directorio de dicha fecha, reducida a escritura pública de fecha 04 de enero de 2018, de la 18° Notaría Pública.</v>
      </c>
      <c r="K208" s="18" t="str">
        <f>VLOOKUP(A208,'BASE REGISTRO MAYO'!$A$1:$U$884,11,FALSE)</f>
        <v xml:space="preserve">Representante Legal:
María Angélica Grez del Canto
</v>
      </c>
      <c r="L208" s="18" t="str">
        <f>VLOOKUP(A208,'BASE REGISTRO MAYO'!$A$1:$U$884,12,FALSE)</f>
        <v xml:space="preserve">Avenida 11 de septiembre Nº2250, oficina Nº1025, comuna de Providencia, Región Metropolitana.
</v>
      </c>
      <c r="M208" s="18" t="str">
        <f>VLOOKUP(A208,'BASE REGISTRO MAYO'!$A$1:$U$884,13,FALSE)</f>
        <v>XIII</v>
      </c>
      <c r="N208" s="18" t="str">
        <f>VLOOKUP(A208,'BASE REGISTRO MAYO'!$A$1:$U$884,14,FALSE)</f>
        <v>Providencia</v>
      </c>
      <c r="O208" s="18">
        <f>VLOOKUP(A208,'BASE REGISTRO MAYO'!$A$1:$U$884,15,FALSE)</f>
        <v>0</v>
      </c>
      <c r="P208" s="18" t="str">
        <f>VLOOKUP(A208,'BASE REGISTRO MAYO'!$A$1:$U$884,16,FALSE)</f>
        <v xml:space="preserve"> fundacion@paulajaraquemada.tie.cl</v>
      </c>
      <c r="Q208" s="18">
        <f>VLOOKUP(A208,'BASE REGISTRO MAYO'!$A$1:$U$884,17,FALSE)</f>
        <v>0</v>
      </c>
      <c r="R208" s="18">
        <f>VLOOKUP(A208,'BASE REGISTRO MAYO'!$A$1:$U$884,18,FALSE)</f>
        <v>93401</v>
      </c>
      <c r="S208" s="18" t="str">
        <f>VLOOKUP(A208,'BASE REGISTRO MAYO'!$A$1:$U$884,19,FALSE)</f>
        <v>Se acompaña certificado financiero correspondiente al año 2019,  aprobados por  USUFI</v>
      </c>
      <c r="T208" s="148">
        <f>VLOOKUP(A208,'BASE REGISTRO MAYO'!$A$1:$U$884,20,FALSE)</f>
        <v>37970</v>
      </c>
      <c r="U208" s="125">
        <v>4450</v>
      </c>
      <c r="V208" s="126">
        <v>54302898</v>
      </c>
      <c r="W208" s="126">
        <v>228362873</v>
      </c>
      <c r="X208" s="149">
        <v>44347</v>
      </c>
      <c r="Y208" s="133" t="s">
        <v>7732</v>
      </c>
      <c r="Z208" s="133" t="s">
        <v>7733</v>
      </c>
      <c r="AA208" s="125" t="s">
        <v>7734</v>
      </c>
    </row>
    <row r="209" spans="1:27" s="90" customFormat="1" ht="15.75" customHeight="1" x14ac:dyDescent="0.2">
      <c r="A209" s="125">
        <v>4450</v>
      </c>
      <c r="B209" s="18" t="str">
        <f>VLOOKUP(A209,'BASE REGISTRO MAYO'!$A$1:$U$884,2,FALSE)</f>
        <v>Fundación Paula Jaraquemada Alquízar</v>
      </c>
      <c r="C209" s="18">
        <f>VLOOKUP(A209,'BASE REGISTRO MAYO'!$A$1:$U$884,3,FALSE)</f>
        <v>706786007</v>
      </c>
      <c r="D209" s="18" t="str">
        <f>VLOOKUP(A209,'BASE REGISTRO MAYO'!$A$1:$U$884,4,FALSE)</f>
        <v>Fundación de Derecho Privado</v>
      </c>
      <c r="E209" s="18" t="str">
        <f>VLOOKUP(A209,'BASE REGISTRO MAYO'!$A$1:$U$884,5,FALSE)</f>
        <v xml:space="preserve">Decreto Supremo Nº 1554, de 2 de septiembre de 1976, del ministerio de Justicia. </v>
      </c>
      <c r="F209" s="18" t="str">
        <f>VLOOKUP(A209,'BASE REGISTRO MAYO'!$A$1:$U$884,6,FALSE)</f>
        <v xml:space="preserve">Certificado de Vigencia, folio Nº 500355316567, emitido por el SRCeI con fecha 10 de noviembre de 2020.
</v>
      </c>
      <c r="G209" s="18" t="str">
        <f>VLOOKUP(A209,'BASE REGISTRO MAYO'!$A$1:$U$884,7,FALSE)</f>
        <v>La capacitación y formación integral de personas de escasos recursos, sin costo para ellos y sin discriminación de ninguna especie, a fin de que puedan integrarse al desarrollo del país.</v>
      </c>
      <c r="H209" s="18" t="str">
        <f>VLOOKUP(A209,'BASE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18" t="str">
        <f>VLOOKUP(A209,'BASE REGISTRO MAYO'!$A$1:$U$884,9,FALSE)</f>
        <v xml:space="preserve">Los miembros del Directorio permanecerán en sus cargos dos años.
</v>
      </c>
      <c r="J209" s="18" t="str">
        <f>VLOOKUP(A209,'BASE REGISTRO MAYO'!$A$1:$U$884,10,FALSE)</f>
        <v>Con fecha 20 de diciembre de 2017 se ratifica el Directorio, según consta en el Acta de Sesión Ordinaria de Directorio de dicha fecha, reducida a escritura pública de fecha 04 de enero de 2018, de la 18° Notaría Pública.</v>
      </c>
      <c r="K209" s="18" t="str">
        <f>VLOOKUP(A209,'BASE REGISTRO MAYO'!$A$1:$U$884,11,FALSE)</f>
        <v xml:space="preserve">Representante Legal:
María Angélica Grez del Canto
</v>
      </c>
      <c r="L209" s="18" t="str">
        <f>VLOOKUP(A209,'BASE REGISTRO MAYO'!$A$1:$U$884,12,FALSE)</f>
        <v xml:space="preserve">Avenida 11 de septiembre Nº2250, oficina Nº1025, comuna de Providencia, Región Metropolitana.
</v>
      </c>
      <c r="M209" s="18" t="str">
        <f>VLOOKUP(A209,'BASE REGISTRO MAYO'!$A$1:$U$884,13,FALSE)</f>
        <v>XIII</v>
      </c>
      <c r="N209" s="18" t="str">
        <f>VLOOKUP(A209,'BASE REGISTRO MAYO'!$A$1:$U$884,14,FALSE)</f>
        <v>Providencia</v>
      </c>
      <c r="O209" s="18">
        <f>VLOOKUP(A209,'BASE REGISTRO MAYO'!$A$1:$U$884,15,FALSE)</f>
        <v>0</v>
      </c>
      <c r="P209" s="18" t="str">
        <f>VLOOKUP(A209,'BASE REGISTRO MAYO'!$A$1:$U$884,16,FALSE)</f>
        <v xml:space="preserve"> fundacion@paulajaraquemada.tie.cl</v>
      </c>
      <c r="Q209" s="18">
        <f>VLOOKUP(A209,'BASE REGISTRO MAYO'!$A$1:$U$884,17,FALSE)</f>
        <v>0</v>
      </c>
      <c r="R209" s="18">
        <f>VLOOKUP(A209,'BASE REGISTRO MAYO'!$A$1:$U$884,18,FALSE)</f>
        <v>93401</v>
      </c>
      <c r="S209" s="18" t="str">
        <f>VLOOKUP(A209,'BASE REGISTRO MAYO'!$A$1:$U$884,19,FALSE)</f>
        <v>Se acompaña certificado financiero correspondiente al año 2019,  aprobados por  USUFI</v>
      </c>
      <c r="T209" s="148">
        <f>VLOOKUP(A209,'BASE REGISTRO MAYO'!$A$1:$U$884,20,FALSE)</f>
        <v>37970</v>
      </c>
      <c r="U209" s="125">
        <v>4450</v>
      </c>
      <c r="V209" s="126">
        <v>10938780</v>
      </c>
      <c r="W209" s="126">
        <v>44375760</v>
      </c>
      <c r="X209" s="149">
        <v>44347</v>
      </c>
      <c r="Y209" s="133" t="s">
        <v>7732</v>
      </c>
      <c r="Z209" s="133" t="s">
        <v>7733</v>
      </c>
      <c r="AA209" s="125" t="s">
        <v>7850</v>
      </c>
    </row>
    <row r="210" spans="1:27" s="90" customFormat="1" ht="15.75" customHeight="1" x14ac:dyDescent="0.2">
      <c r="A210" s="125">
        <v>4450</v>
      </c>
      <c r="B210" s="18" t="str">
        <f>VLOOKUP(A210,'BASE REGISTRO MAYO'!$A$1:$U$884,2,FALSE)</f>
        <v>Fundación Paula Jaraquemada Alquízar</v>
      </c>
      <c r="C210" s="18">
        <f>VLOOKUP(A210,'BASE REGISTRO MAYO'!$A$1:$U$884,3,FALSE)</f>
        <v>706786007</v>
      </c>
      <c r="D210" s="18" t="str">
        <f>VLOOKUP(A210,'BASE REGISTRO MAYO'!$A$1:$U$884,4,FALSE)</f>
        <v>Fundación de Derecho Privado</v>
      </c>
      <c r="E210" s="18" t="str">
        <f>VLOOKUP(A210,'BASE REGISTRO MAYO'!$A$1:$U$884,5,FALSE)</f>
        <v xml:space="preserve">Decreto Supremo Nº 1554, de 2 de septiembre de 1976, del ministerio de Justicia. </v>
      </c>
      <c r="F210" s="18" t="str">
        <f>VLOOKUP(A210,'BASE REGISTRO MAYO'!$A$1:$U$884,6,FALSE)</f>
        <v xml:space="preserve">Certificado de Vigencia, folio Nº 500355316567, emitido por el SRCeI con fecha 10 de noviembre de 2020.
</v>
      </c>
      <c r="G210" s="18" t="str">
        <f>VLOOKUP(A210,'BASE REGISTRO MAYO'!$A$1:$U$884,7,FALSE)</f>
        <v>La capacitación y formación integral de personas de escasos recursos, sin costo para ellos y sin discriminación de ninguna especie, a fin de que puedan integrarse al desarrollo del país.</v>
      </c>
      <c r="H210" s="18" t="str">
        <f>VLOOKUP(A210,'BASE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18" t="str">
        <f>VLOOKUP(A210,'BASE REGISTRO MAYO'!$A$1:$U$884,9,FALSE)</f>
        <v xml:space="preserve">Los miembros del Directorio permanecerán en sus cargos dos años.
</v>
      </c>
      <c r="J210" s="18" t="str">
        <f>VLOOKUP(A210,'BASE REGISTRO MAYO'!$A$1:$U$884,10,FALSE)</f>
        <v>Con fecha 20 de diciembre de 2017 se ratifica el Directorio, según consta en el Acta de Sesión Ordinaria de Directorio de dicha fecha, reducida a escritura pública de fecha 04 de enero de 2018, de la 18° Notaría Pública.</v>
      </c>
      <c r="K210" s="18" t="str">
        <f>VLOOKUP(A210,'BASE REGISTRO MAYO'!$A$1:$U$884,11,FALSE)</f>
        <v xml:space="preserve">Representante Legal:
María Angélica Grez del Canto
</v>
      </c>
      <c r="L210" s="18" t="str">
        <f>VLOOKUP(A210,'BASE REGISTRO MAYO'!$A$1:$U$884,12,FALSE)</f>
        <v xml:space="preserve">Avenida 11 de septiembre Nº2250, oficina Nº1025, comuna de Providencia, Región Metropolitana.
</v>
      </c>
      <c r="M210" s="18" t="str">
        <f>VLOOKUP(A210,'BASE REGISTRO MAYO'!$A$1:$U$884,13,FALSE)</f>
        <v>XIII</v>
      </c>
      <c r="N210" s="18" t="str">
        <f>VLOOKUP(A210,'BASE REGISTRO MAYO'!$A$1:$U$884,14,FALSE)</f>
        <v>Providencia</v>
      </c>
      <c r="O210" s="18">
        <f>VLOOKUP(A210,'BASE REGISTRO MAYO'!$A$1:$U$884,15,FALSE)</f>
        <v>0</v>
      </c>
      <c r="P210" s="18" t="str">
        <f>VLOOKUP(A210,'BASE REGISTRO MAYO'!$A$1:$U$884,16,FALSE)</f>
        <v xml:space="preserve"> fundacion@paulajaraquemada.tie.cl</v>
      </c>
      <c r="Q210" s="18">
        <f>VLOOKUP(A210,'BASE REGISTRO MAYO'!$A$1:$U$884,17,FALSE)</f>
        <v>0</v>
      </c>
      <c r="R210" s="18">
        <f>VLOOKUP(A210,'BASE REGISTRO MAYO'!$A$1:$U$884,18,FALSE)</f>
        <v>93401</v>
      </c>
      <c r="S210" s="18" t="str">
        <f>VLOOKUP(A210,'BASE REGISTRO MAYO'!$A$1:$U$884,19,FALSE)</f>
        <v>Se acompaña certificado financiero correspondiente al año 2019,  aprobados por  USUFI</v>
      </c>
      <c r="T210" s="148">
        <f>VLOOKUP(A210,'BASE REGISTRO MAYO'!$A$1:$U$884,20,FALSE)</f>
        <v>37970</v>
      </c>
      <c r="U210" s="125">
        <v>4450</v>
      </c>
      <c r="V210" s="126">
        <v>13343760</v>
      </c>
      <c r="W210" s="126">
        <v>63925920</v>
      </c>
      <c r="X210" s="149">
        <v>44347</v>
      </c>
      <c r="Y210" s="133" t="s">
        <v>7732</v>
      </c>
      <c r="Z210" s="133" t="s">
        <v>7733</v>
      </c>
      <c r="AA210" s="125" t="s">
        <v>7780</v>
      </c>
    </row>
    <row r="211" spans="1:27" s="90" customFormat="1" ht="15.75" customHeight="1" x14ac:dyDescent="0.2">
      <c r="A211" s="125">
        <v>4450</v>
      </c>
      <c r="B211" s="18" t="str">
        <f>VLOOKUP(A211,'BASE REGISTRO MAYO'!$A$1:$U$884,2,FALSE)</f>
        <v>Fundación Paula Jaraquemada Alquízar</v>
      </c>
      <c r="C211" s="18">
        <f>VLOOKUP(A211,'BASE REGISTRO MAYO'!$A$1:$U$884,3,FALSE)</f>
        <v>706786007</v>
      </c>
      <c r="D211" s="18" t="str">
        <f>VLOOKUP(A211,'BASE REGISTRO MAYO'!$A$1:$U$884,4,FALSE)</f>
        <v>Fundación de Derecho Privado</v>
      </c>
      <c r="E211" s="18" t="str">
        <f>VLOOKUP(A211,'BASE REGISTRO MAYO'!$A$1:$U$884,5,FALSE)</f>
        <v xml:space="preserve">Decreto Supremo Nº 1554, de 2 de septiembre de 1976, del ministerio de Justicia. </v>
      </c>
      <c r="F211" s="18" t="str">
        <f>VLOOKUP(A211,'BASE REGISTRO MAYO'!$A$1:$U$884,6,FALSE)</f>
        <v xml:space="preserve">Certificado de Vigencia, folio Nº 500355316567, emitido por el SRCeI con fecha 10 de noviembre de 2020.
</v>
      </c>
      <c r="G211" s="18" t="str">
        <f>VLOOKUP(A211,'BASE REGISTRO MAYO'!$A$1:$U$884,7,FALSE)</f>
        <v>La capacitación y formación integral de personas de escasos recursos, sin costo para ellos y sin discriminación de ninguna especie, a fin de que puedan integrarse al desarrollo del país.</v>
      </c>
      <c r="H211" s="18" t="str">
        <f>VLOOKUP(A211,'BASE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18" t="str">
        <f>VLOOKUP(A211,'BASE REGISTRO MAYO'!$A$1:$U$884,9,FALSE)</f>
        <v xml:space="preserve">Los miembros del Directorio permanecerán en sus cargos dos años.
</v>
      </c>
      <c r="J211" s="18" t="str">
        <f>VLOOKUP(A211,'BASE REGISTRO MAYO'!$A$1:$U$884,10,FALSE)</f>
        <v>Con fecha 20 de diciembre de 2017 se ratifica el Directorio, según consta en el Acta de Sesión Ordinaria de Directorio de dicha fecha, reducida a escritura pública de fecha 04 de enero de 2018, de la 18° Notaría Pública.</v>
      </c>
      <c r="K211" s="18" t="str">
        <f>VLOOKUP(A211,'BASE REGISTRO MAYO'!$A$1:$U$884,11,FALSE)</f>
        <v xml:space="preserve">Representante Legal:
María Angélica Grez del Canto
</v>
      </c>
      <c r="L211" s="18" t="str">
        <f>VLOOKUP(A211,'BASE REGISTRO MAYO'!$A$1:$U$884,12,FALSE)</f>
        <v xml:space="preserve">Avenida 11 de septiembre Nº2250, oficina Nº1025, comuna de Providencia, Región Metropolitana.
</v>
      </c>
      <c r="M211" s="18" t="str">
        <f>VLOOKUP(A211,'BASE REGISTRO MAYO'!$A$1:$U$884,13,FALSE)</f>
        <v>XIII</v>
      </c>
      <c r="N211" s="18" t="str">
        <f>VLOOKUP(A211,'BASE REGISTRO MAYO'!$A$1:$U$884,14,FALSE)</f>
        <v>Providencia</v>
      </c>
      <c r="O211" s="18">
        <f>VLOOKUP(A211,'BASE REGISTRO MAYO'!$A$1:$U$884,15,FALSE)</f>
        <v>0</v>
      </c>
      <c r="P211" s="18" t="str">
        <f>VLOOKUP(A211,'BASE REGISTRO MAYO'!$A$1:$U$884,16,FALSE)</f>
        <v xml:space="preserve"> fundacion@paulajaraquemada.tie.cl</v>
      </c>
      <c r="Q211" s="18">
        <f>VLOOKUP(A211,'BASE REGISTRO MAYO'!$A$1:$U$884,17,FALSE)</f>
        <v>0</v>
      </c>
      <c r="R211" s="18">
        <f>VLOOKUP(A211,'BASE REGISTRO MAYO'!$A$1:$U$884,18,FALSE)</f>
        <v>93401</v>
      </c>
      <c r="S211" s="18" t="str">
        <f>VLOOKUP(A211,'BASE REGISTRO MAYO'!$A$1:$U$884,19,FALSE)</f>
        <v>Se acompaña certificado financiero correspondiente al año 2019,  aprobados por  USUFI</v>
      </c>
      <c r="T211" s="148">
        <f>VLOOKUP(A211,'BASE REGISTRO MAYO'!$A$1:$U$884,20,FALSE)</f>
        <v>37970</v>
      </c>
      <c r="U211" s="125">
        <v>4450</v>
      </c>
      <c r="V211" s="126">
        <v>6516720</v>
      </c>
      <c r="W211" s="126">
        <v>31652640</v>
      </c>
      <c r="X211" s="149">
        <v>44347</v>
      </c>
      <c r="Y211" s="133" t="s">
        <v>7732</v>
      </c>
      <c r="Z211" s="133" t="s">
        <v>7733</v>
      </c>
      <c r="AA211" s="125" t="s">
        <v>7851</v>
      </c>
    </row>
    <row r="212" spans="1:27" s="90" customFormat="1" ht="15.75" customHeight="1" x14ac:dyDescent="0.2">
      <c r="A212" s="125">
        <v>4450</v>
      </c>
      <c r="B212" s="18" t="str">
        <f>VLOOKUP(A212,'BASE REGISTRO MAYO'!$A$1:$U$884,2,FALSE)</f>
        <v>Fundación Paula Jaraquemada Alquízar</v>
      </c>
      <c r="C212" s="18">
        <f>VLOOKUP(A212,'BASE REGISTRO MAYO'!$A$1:$U$884,3,FALSE)</f>
        <v>706786007</v>
      </c>
      <c r="D212" s="18" t="str">
        <f>VLOOKUP(A212,'BASE REGISTRO MAYO'!$A$1:$U$884,4,FALSE)</f>
        <v>Fundación de Derecho Privado</v>
      </c>
      <c r="E212" s="18" t="str">
        <f>VLOOKUP(A212,'BASE REGISTRO MAYO'!$A$1:$U$884,5,FALSE)</f>
        <v xml:space="preserve">Decreto Supremo Nº 1554, de 2 de septiembre de 1976, del ministerio de Justicia. </v>
      </c>
      <c r="F212" s="18" t="str">
        <f>VLOOKUP(A212,'BASE REGISTRO MAYO'!$A$1:$U$884,6,FALSE)</f>
        <v xml:space="preserve">Certificado de Vigencia, folio Nº 500355316567, emitido por el SRCeI con fecha 10 de noviembre de 2020.
</v>
      </c>
      <c r="G212" s="18" t="str">
        <f>VLOOKUP(A212,'BASE REGISTRO MAYO'!$A$1:$U$884,7,FALSE)</f>
        <v>La capacitación y formación integral de personas de escasos recursos, sin costo para ellos y sin discriminación de ninguna especie, a fin de que puedan integrarse al desarrollo del país.</v>
      </c>
      <c r="H212" s="18" t="str">
        <f>VLOOKUP(A212,'BASE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18" t="str">
        <f>VLOOKUP(A212,'BASE REGISTRO MAYO'!$A$1:$U$884,9,FALSE)</f>
        <v xml:space="preserve">Los miembros del Directorio permanecerán en sus cargos dos años.
</v>
      </c>
      <c r="J212" s="18" t="str">
        <f>VLOOKUP(A212,'BASE REGISTRO MAYO'!$A$1:$U$884,10,FALSE)</f>
        <v>Con fecha 20 de diciembre de 2017 se ratifica el Directorio, según consta en el Acta de Sesión Ordinaria de Directorio de dicha fecha, reducida a escritura pública de fecha 04 de enero de 2018, de la 18° Notaría Pública.</v>
      </c>
      <c r="K212" s="18" t="str">
        <f>VLOOKUP(A212,'BASE REGISTRO MAYO'!$A$1:$U$884,11,FALSE)</f>
        <v xml:space="preserve">Representante Legal:
María Angélica Grez del Canto
</v>
      </c>
      <c r="L212" s="18" t="str">
        <f>VLOOKUP(A212,'BASE REGISTRO MAYO'!$A$1:$U$884,12,FALSE)</f>
        <v xml:space="preserve">Avenida 11 de septiembre Nº2250, oficina Nº1025, comuna de Providencia, Región Metropolitana.
</v>
      </c>
      <c r="M212" s="18" t="str">
        <f>VLOOKUP(A212,'BASE REGISTRO MAYO'!$A$1:$U$884,13,FALSE)</f>
        <v>XIII</v>
      </c>
      <c r="N212" s="18" t="str">
        <f>VLOOKUP(A212,'BASE REGISTRO MAYO'!$A$1:$U$884,14,FALSE)</f>
        <v>Providencia</v>
      </c>
      <c r="O212" s="18">
        <f>VLOOKUP(A212,'BASE REGISTRO MAYO'!$A$1:$U$884,15,FALSE)</f>
        <v>0</v>
      </c>
      <c r="P212" s="18" t="str">
        <f>VLOOKUP(A212,'BASE REGISTRO MAYO'!$A$1:$U$884,16,FALSE)</f>
        <v xml:space="preserve"> fundacion@paulajaraquemada.tie.cl</v>
      </c>
      <c r="Q212" s="18">
        <f>VLOOKUP(A212,'BASE REGISTRO MAYO'!$A$1:$U$884,17,FALSE)</f>
        <v>0</v>
      </c>
      <c r="R212" s="18">
        <f>VLOOKUP(A212,'BASE REGISTRO MAYO'!$A$1:$U$884,18,FALSE)</f>
        <v>93401</v>
      </c>
      <c r="S212" s="18" t="str">
        <f>VLOOKUP(A212,'BASE REGISTRO MAYO'!$A$1:$U$884,19,FALSE)</f>
        <v>Se acompaña certificado financiero correspondiente al año 2019,  aprobados por  USUFI</v>
      </c>
      <c r="T212" s="148">
        <f>VLOOKUP(A212,'BASE REGISTRO MAYO'!$A$1:$U$884,20,FALSE)</f>
        <v>37970</v>
      </c>
      <c r="U212" s="125">
        <v>4450</v>
      </c>
      <c r="V212" s="126">
        <v>11326680</v>
      </c>
      <c r="W212" s="126">
        <v>48099600</v>
      </c>
      <c r="X212" s="149">
        <v>44347</v>
      </c>
      <c r="Y212" s="133" t="s">
        <v>7732</v>
      </c>
      <c r="Z212" s="133" t="s">
        <v>7733</v>
      </c>
      <c r="AA212" s="125" t="s">
        <v>7852</v>
      </c>
    </row>
    <row r="213" spans="1:27" s="90" customFormat="1" ht="15.75" customHeight="1" x14ac:dyDescent="0.2">
      <c r="A213" s="125">
        <v>4450</v>
      </c>
      <c r="B213" s="18" t="str">
        <f>VLOOKUP(A213,'BASE REGISTRO MAYO'!$A$1:$U$884,2,FALSE)</f>
        <v>Fundación Paula Jaraquemada Alquízar</v>
      </c>
      <c r="C213" s="18">
        <f>VLOOKUP(A213,'BASE REGISTRO MAYO'!$A$1:$U$884,3,FALSE)</f>
        <v>706786007</v>
      </c>
      <c r="D213" s="18" t="str">
        <f>VLOOKUP(A213,'BASE REGISTRO MAYO'!$A$1:$U$884,4,FALSE)</f>
        <v>Fundación de Derecho Privado</v>
      </c>
      <c r="E213" s="18" t="str">
        <f>VLOOKUP(A213,'BASE REGISTRO MAYO'!$A$1:$U$884,5,FALSE)</f>
        <v xml:space="preserve">Decreto Supremo Nº 1554, de 2 de septiembre de 1976, del ministerio de Justicia. </v>
      </c>
      <c r="F213" s="18" t="str">
        <f>VLOOKUP(A213,'BASE REGISTRO MAYO'!$A$1:$U$884,6,FALSE)</f>
        <v xml:space="preserve">Certificado de Vigencia, folio Nº 500355316567, emitido por el SRCeI con fecha 10 de noviembre de 2020.
</v>
      </c>
      <c r="G213" s="18" t="str">
        <f>VLOOKUP(A213,'BASE REGISTRO MAYO'!$A$1:$U$884,7,FALSE)</f>
        <v>La capacitación y formación integral de personas de escasos recursos, sin costo para ellos y sin discriminación de ninguna especie, a fin de que puedan integrarse al desarrollo del país.</v>
      </c>
      <c r="H213" s="18" t="str">
        <f>VLOOKUP(A213,'BASE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18" t="str">
        <f>VLOOKUP(A213,'BASE REGISTRO MAYO'!$A$1:$U$884,9,FALSE)</f>
        <v xml:space="preserve">Los miembros del Directorio permanecerán en sus cargos dos años.
</v>
      </c>
      <c r="J213" s="18" t="str">
        <f>VLOOKUP(A213,'BASE REGISTRO MAYO'!$A$1:$U$884,10,FALSE)</f>
        <v>Con fecha 20 de diciembre de 2017 se ratifica el Directorio, según consta en el Acta de Sesión Ordinaria de Directorio de dicha fecha, reducida a escritura pública de fecha 04 de enero de 2018, de la 18° Notaría Pública.</v>
      </c>
      <c r="K213" s="18" t="str">
        <f>VLOOKUP(A213,'BASE REGISTRO MAYO'!$A$1:$U$884,11,FALSE)</f>
        <v xml:space="preserve">Representante Legal:
María Angélica Grez del Canto
</v>
      </c>
      <c r="L213" s="18" t="str">
        <f>VLOOKUP(A213,'BASE REGISTRO MAYO'!$A$1:$U$884,12,FALSE)</f>
        <v xml:space="preserve">Avenida 11 de septiembre Nº2250, oficina Nº1025, comuna de Providencia, Región Metropolitana.
</v>
      </c>
      <c r="M213" s="18" t="str">
        <f>VLOOKUP(A213,'BASE REGISTRO MAYO'!$A$1:$U$884,13,FALSE)</f>
        <v>XIII</v>
      </c>
      <c r="N213" s="18" t="str">
        <f>VLOOKUP(A213,'BASE REGISTRO MAYO'!$A$1:$U$884,14,FALSE)</f>
        <v>Providencia</v>
      </c>
      <c r="O213" s="18">
        <f>VLOOKUP(A213,'BASE REGISTRO MAYO'!$A$1:$U$884,15,FALSE)</f>
        <v>0</v>
      </c>
      <c r="P213" s="18" t="str">
        <f>VLOOKUP(A213,'BASE REGISTRO MAYO'!$A$1:$U$884,16,FALSE)</f>
        <v xml:space="preserve"> fundacion@paulajaraquemada.tie.cl</v>
      </c>
      <c r="Q213" s="18">
        <f>VLOOKUP(A213,'BASE REGISTRO MAYO'!$A$1:$U$884,17,FALSE)</f>
        <v>0</v>
      </c>
      <c r="R213" s="18">
        <f>VLOOKUP(A213,'BASE REGISTRO MAYO'!$A$1:$U$884,18,FALSE)</f>
        <v>93401</v>
      </c>
      <c r="S213" s="18" t="str">
        <f>VLOOKUP(A213,'BASE REGISTRO MAYO'!$A$1:$U$884,19,FALSE)</f>
        <v>Se acompaña certificado financiero correspondiente al año 2019,  aprobados por  USUFI</v>
      </c>
      <c r="T213" s="148">
        <f>VLOOKUP(A213,'BASE REGISTRO MAYO'!$A$1:$U$884,20,FALSE)</f>
        <v>37970</v>
      </c>
      <c r="U213" s="125">
        <v>4450</v>
      </c>
      <c r="V213" s="126">
        <v>7059780</v>
      </c>
      <c r="W213" s="126">
        <v>32118120</v>
      </c>
      <c r="X213" s="149">
        <v>44347</v>
      </c>
      <c r="Y213" s="133" t="s">
        <v>7732</v>
      </c>
      <c r="Z213" s="133" t="s">
        <v>7733</v>
      </c>
      <c r="AA213" s="125" t="s">
        <v>7853</v>
      </c>
    </row>
    <row r="214" spans="1:27" s="90" customFormat="1" ht="15.75" customHeight="1" x14ac:dyDescent="0.2">
      <c r="A214" s="125">
        <v>4450</v>
      </c>
      <c r="B214" s="18" t="str">
        <f>VLOOKUP(A214,'BASE REGISTRO MAYO'!$A$1:$U$884,2,FALSE)</f>
        <v>Fundación Paula Jaraquemada Alquízar</v>
      </c>
      <c r="C214" s="18">
        <f>VLOOKUP(A214,'BASE REGISTRO MAYO'!$A$1:$U$884,3,FALSE)</f>
        <v>706786007</v>
      </c>
      <c r="D214" s="18" t="str">
        <f>VLOOKUP(A214,'BASE REGISTRO MAYO'!$A$1:$U$884,4,FALSE)</f>
        <v>Fundación de Derecho Privado</v>
      </c>
      <c r="E214" s="18" t="str">
        <f>VLOOKUP(A214,'BASE REGISTRO MAYO'!$A$1:$U$884,5,FALSE)</f>
        <v xml:space="preserve">Decreto Supremo Nº 1554, de 2 de septiembre de 1976, del ministerio de Justicia. </v>
      </c>
      <c r="F214" s="18" t="str">
        <f>VLOOKUP(A214,'BASE REGISTRO MAYO'!$A$1:$U$884,6,FALSE)</f>
        <v xml:space="preserve">Certificado de Vigencia, folio Nº 500355316567, emitido por el SRCeI con fecha 10 de noviembre de 2020.
</v>
      </c>
      <c r="G214" s="18" t="str">
        <f>VLOOKUP(A214,'BASE REGISTRO MAYO'!$A$1:$U$884,7,FALSE)</f>
        <v>La capacitación y formación integral de personas de escasos recursos, sin costo para ellos y sin discriminación de ninguna especie, a fin de que puedan integrarse al desarrollo del país.</v>
      </c>
      <c r="H214" s="18" t="str">
        <f>VLOOKUP(A214,'BASE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18" t="str">
        <f>VLOOKUP(A214,'BASE REGISTRO MAYO'!$A$1:$U$884,9,FALSE)</f>
        <v xml:space="preserve">Los miembros del Directorio permanecerán en sus cargos dos años.
</v>
      </c>
      <c r="J214" s="18" t="str">
        <f>VLOOKUP(A214,'BASE REGISTRO MAYO'!$A$1:$U$884,10,FALSE)</f>
        <v>Con fecha 20 de diciembre de 2017 se ratifica el Directorio, según consta en el Acta de Sesión Ordinaria de Directorio de dicha fecha, reducida a escritura pública de fecha 04 de enero de 2018, de la 18° Notaría Pública.</v>
      </c>
      <c r="K214" s="18" t="str">
        <f>VLOOKUP(A214,'BASE REGISTRO MAYO'!$A$1:$U$884,11,FALSE)</f>
        <v xml:space="preserve">Representante Legal:
María Angélica Grez del Canto
</v>
      </c>
      <c r="L214" s="18" t="str">
        <f>VLOOKUP(A214,'BASE REGISTRO MAYO'!$A$1:$U$884,12,FALSE)</f>
        <v xml:space="preserve">Avenida 11 de septiembre Nº2250, oficina Nº1025, comuna de Providencia, Región Metropolitana.
</v>
      </c>
      <c r="M214" s="18" t="str">
        <f>VLOOKUP(A214,'BASE REGISTRO MAYO'!$A$1:$U$884,13,FALSE)</f>
        <v>XIII</v>
      </c>
      <c r="N214" s="18" t="str">
        <f>VLOOKUP(A214,'BASE REGISTRO MAYO'!$A$1:$U$884,14,FALSE)</f>
        <v>Providencia</v>
      </c>
      <c r="O214" s="18">
        <f>VLOOKUP(A214,'BASE REGISTRO MAYO'!$A$1:$U$884,15,FALSE)</f>
        <v>0</v>
      </c>
      <c r="P214" s="18" t="str">
        <f>VLOOKUP(A214,'BASE REGISTRO MAYO'!$A$1:$U$884,16,FALSE)</f>
        <v xml:space="preserve"> fundacion@paulajaraquemada.tie.cl</v>
      </c>
      <c r="Q214" s="18">
        <f>VLOOKUP(A214,'BASE REGISTRO MAYO'!$A$1:$U$884,17,FALSE)</f>
        <v>0</v>
      </c>
      <c r="R214" s="18">
        <f>VLOOKUP(A214,'BASE REGISTRO MAYO'!$A$1:$U$884,18,FALSE)</f>
        <v>93401</v>
      </c>
      <c r="S214" s="18" t="str">
        <f>VLOOKUP(A214,'BASE REGISTRO MAYO'!$A$1:$U$884,19,FALSE)</f>
        <v>Se acompaña certificado financiero correspondiente al año 2019,  aprobados por  USUFI</v>
      </c>
      <c r="T214" s="148">
        <f>VLOOKUP(A214,'BASE REGISTRO MAYO'!$A$1:$U$884,20,FALSE)</f>
        <v>37970</v>
      </c>
      <c r="U214" s="125">
        <v>4450</v>
      </c>
      <c r="V214" s="126">
        <v>27953780</v>
      </c>
      <c r="W214" s="126">
        <v>111300079</v>
      </c>
      <c r="X214" s="149">
        <v>44347</v>
      </c>
      <c r="Y214" s="133" t="s">
        <v>7732</v>
      </c>
      <c r="Z214" s="133" t="s">
        <v>7733</v>
      </c>
      <c r="AA214" s="125" t="s">
        <v>7788</v>
      </c>
    </row>
    <row r="215" spans="1:27" s="90" customFormat="1" ht="15.75" customHeight="1" x14ac:dyDescent="0.2">
      <c r="A215" s="125">
        <v>4450</v>
      </c>
      <c r="B215" s="18" t="str">
        <f>VLOOKUP(A215,'BASE REGISTRO MAYO'!$A$1:$U$884,2,FALSE)</f>
        <v>Fundación Paula Jaraquemada Alquízar</v>
      </c>
      <c r="C215" s="18">
        <f>VLOOKUP(A215,'BASE REGISTRO MAYO'!$A$1:$U$884,3,FALSE)</f>
        <v>706786007</v>
      </c>
      <c r="D215" s="18" t="str">
        <f>VLOOKUP(A215,'BASE REGISTRO MAYO'!$A$1:$U$884,4,FALSE)</f>
        <v>Fundación de Derecho Privado</v>
      </c>
      <c r="E215" s="18" t="str">
        <f>VLOOKUP(A215,'BASE REGISTRO MAYO'!$A$1:$U$884,5,FALSE)</f>
        <v xml:space="preserve">Decreto Supremo Nº 1554, de 2 de septiembre de 1976, del ministerio de Justicia. </v>
      </c>
      <c r="F215" s="18" t="str">
        <f>VLOOKUP(A215,'BASE REGISTRO MAYO'!$A$1:$U$884,6,FALSE)</f>
        <v xml:space="preserve">Certificado de Vigencia, folio Nº 500355316567, emitido por el SRCeI con fecha 10 de noviembre de 2020.
</v>
      </c>
      <c r="G215" s="18" t="str">
        <f>VLOOKUP(A215,'BASE REGISTRO MAYO'!$A$1:$U$884,7,FALSE)</f>
        <v>La capacitación y formación integral de personas de escasos recursos, sin costo para ellos y sin discriminación de ninguna especie, a fin de que puedan integrarse al desarrollo del país.</v>
      </c>
      <c r="H215" s="18" t="str">
        <f>VLOOKUP(A215,'BASE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18" t="str">
        <f>VLOOKUP(A215,'BASE REGISTRO MAYO'!$A$1:$U$884,9,FALSE)</f>
        <v xml:space="preserve">Los miembros del Directorio permanecerán en sus cargos dos años.
</v>
      </c>
      <c r="J215" s="18" t="str">
        <f>VLOOKUP(A215,'BASE REGISTRO MAYO'!$A$1:$U$884,10,FALSE)</f>
        <v>Con fecha 20 de diciembre de 2017 se ratifica el Directorio, según consta en el Acta de Sesión Ordinaria de Directorio de dicha fecha, reducida a escritura pública de fecha 04 de enero de 2018, de la 18° Notaría Pública.</v>
      </c>
      <c r="K215" s="18" t="str">
        <f>VLOOKUP(A215,'BASE REGISTRO MAYO'!$A$1:$U$884,11,FALSE)</f>
        <v xml:space="preserve">Representante Legal:
María Angélica Grez del Canto
</v>
      </c>
      <c r="L215" s="18" t="str">
        <f>VLOOKUP(A215,'BASE REGISTRO MAYO'!$A$1:$U$884,12,FALSE)</f>
        <v xml:space="preserve">Avenida 11 de septiembre Nº2250, oficina Nº1025, comuna de Providencia, Región Metropolitana.
</v>
      </c>
      <c r="M215" s="18" t="str">
        <f>VLOOKUP(A215,'BASE REGISTRO MAYO'!$A$1:$U$884,13,FALSE)</f>
        <v>XIII</v>
      </c>
      <c r="N215" s="18" t="str">
        <f>VLOOKUP(A215,'BASE REGISTRO MAYO'!$A$1:$U$884,14,FALSE)</f>
        <v>Providencia</v>
      </c>
      <c r="O215" s="18">
        <f>VLOOKUP(A215,'BASE REGISTRO MAYO'!$A$1:$U$884,15,FALSE)</f>
        <v>0</v>
      </c>
      <c r="P215" s="18" t="str">
        <f>VLOOKUP(A215,'BASE REGISTRO MAYO'!$A$1:$U$884,16,FALSE)</f>
        <v xml:space="preserve"> fundacion@paulajaraquemada.tie.cl</v>
      </c>
      <c r="Q215" s="18">
        <f>VLOOKUP(A215,'BASE REGISTRO MAYO'!$A$1:$U$884,17,FALSE)</f>
        <v>0</v>
      </c>
      <c r="R215" s="18">
        <f>VLOOKUP(A215,'BASE REGISTRO MAYO'!$A$1:$U$884,18,FALSE)</f>
        <v>93401</v>
      </c>
      <c r="S215" s="18" t="str">
        <f>VLOOKUP(A215,'BASE REGISTRO MAYO'!$A$1:$U$884,19,FALSE)</f>
        <v>Se acompaña certificado financiero correspondiente al año 2019,  aprobados por  USUFI</v>
      </c>
      <c r="T215" s="148">
        <f>VLOOKUP(A215,'BASE REGISTRO MAYO'!$A$1:$U$884,20,FALSE)</f>
        <v>37970</v>
      </c>
      <c r="U215" s="125">
        <v>4450</v>
      </c>
      <c r="V215" s="126">
        <v>10045058</v>
      </c>
      <c r="W215" s="126">
        <v>47320696</v>
      </c>
      <c r="X215" s="149">
        <v>44347</v>
      </c>
      <c r="Y215" s="133" t="s">
        <v>7732</v>
      </c>
      <c r="Z215" s="133" t="s">
        <v>7733</v>
      </c>
      <c r="AA215" s="125" t="s">
        <v>7836</v>
      </c>
    </row>
    <row r="216" spans="1:27" s="90" customFormat="1" ht="15.75" customHeight="1" x14ac:dyDescent="0.2">
      <c r="A216" s="125">
        <v>4450</v>
      </c>
      <c r="B216" s="18" t="str">
        <f>VLOOKUP(A216,'BASE REGISTRO MAYO'!$A$1:$U$884,2,FALSE)</f>
        <v>Fundación Paula Jaraquemada Alquízar</v>
      </c>
      <c r="C216" s="18">
        <f>VLOOKUP(A216,'BASE REGISTRO MAYO'!$A$1:$U$884,3,FALSE)</f>
        <v>706786007</v>
      </c>
      <c r="D216" s="18" t="str">
        <f>VLOOKUP(A216,'BASE REGISTRO MAYO'!$A$1:$U$884,4,FALSE)</f>
        <v>Fundación de Derecho Privado</v>
      </c>
      <c r="E216" s="18" t="str">
        <f>VLOOKUP(A216,'BASE REGISTRO MAYO'!$A$1:$U$884,5,FALSE)</f>
        <v xml:space="preserve">Decreto Supremo Nº 1554, de 2 de septiembre de 1976, del ministerio de Justicia. </v>
      </c>
      <c r="F216" s="18" t="str">
        <f>VLOOKUP(A216,'BASE REGISTRO MAYO'!$A$1:$U$884,6,FALSE)</f>
        <v xml:space="preserve">Certificado de Vigencia, folio Nº 500355316567, emitido por el SRCeI con fecha 10 de noviembre de 2020.
</v>
      </c>
      <c r="G216" s="18" t="str">
        <f>VLOOKUP(A216,'BASE REGISTRO MAYO'!$A$1:$U$884,7,FALSE)</f>
        <v>La capacitación y formación integral de personas de escasos recursos, sin costo para ellos y sin discriminación de ninguna especie, a fin de que puedan integrarse al desarrollo del país.</v>
      </c>
      <c r="H216" s="18" t="str">
        <f>VLOOKUP(A216,'BASE REGISTRO MAYO'!$A$1:$U$884,8,FALSE)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6" s="18" t="str">
        <f>VLOOKUP(A216,'BASE REGISTRO MAYO'!$A$1:$U$884,9,FALSE)</f>
        <v xml:space="preserve">Los miembros del Directorio permanecerán en sus cargos dos años.
</v>
      </c>
      <c r="J216" s="18" t="str">
        <f>VLOOKUP(A216,'BASE REGISTRO MAYO'!$A$1:$U$884,10,FALSE)</f>
        <v>Con fecha 20 de diciembre de 2017 se ratifica el Directorio, según consta en el Acta de Sesión Ordinaria de Directorio de dicha fecha, reducida a escritura pública de fecha 04 de enero de 2018, de la 18° Notaría Pública.</v>
      </c>
      <c r="K216" s="18" t="str">
        <f>VLOOKUP(A216,'BASE REGISTRO MAYO'!$A$1:$U$884,11,FALSE)</f>
        <v xml:space="preserve">Representante Legal:
María Angélica Grez del Canto
</v>
      </c>
      <c r="L216" s="18" t="str">
        <f>VLOOKUP(A216,'BASE REGISTRO MAYO'!$A$1:$U$884,12,FALSE)</f>
        <v xml:space="preserve">Avenida 11 de septiembre Nº2250, oficina Nº1025, comuna de Providencia, Región Metropolitana.
</v>
      </c>
      <c r="M216" s="18" t="str">
        <f>VLOOKUP(A216,'BASE REGISTRO MAYO'!$A$1:$U$884,13,FALSE)</f>
        <v>XIII</v>
      </c>
      <c r="N216" s="18" t="str">
        <f>VLOOKUP(A216,'BASE REGISTRO MAYO'!$A$1:$U$884,14,FALSE)</f>
        <v>Providencia</v>
      </c>
      <c r="O216" s="18">
        <f>VLOOKUP(A216,'BASE REGISTRO MAYO'!$A$1:$U$884,15,FALSE)</f>
        <v>0</v>
      </c>
      <c r="P216" s="18" t="str">
        <f>VLOOKUP(A216,'BASE REGISTRO MAYO'!$A$1:$U$884,16,FALSE)</f>
        <v xml:space="preserve"> fundacion@paulajaraquemada.tie.cl</v>
      </c>
      <c r="Q216" s="18">
        <f>VLOOKUP(A216,'BASE REGISTRO MAYO'!$A$1:$U$884,17,FALSE)</f>
        <v>0</v>
      </c>
      <c r="R216" s="18">
        <f>VLOOKUP(A216,'BASE REGISTRO MAYO'!$A$1:$U$884,18,FALSE)</f>
        <v>93401</v>
      </c>
      <c r="S216" s="18" t="str">
        <f>VLOOKUP(A216,'BASE REGISTRO MAYO'!$A$1:$U$884,19,FALSE)</f>
        <v>Se acompaña certificado financiero correspondiente al año 2019,  aprobados por  USUFI</v>
      </c>
      <c r="T216" s="148">
        <f>VLOOKUP(A216,'BASE REGISTRO MAYO'!$A$1:$U$884,20,FALSE)</f>
        <v>37970</v>
      </c>
      <c r="U216" s="125">
        <v>4450</v>
      </c>
      <c r="V216" s="126">
        <v>0</v>
      </c>
      <c r="W216" s="126">
        <v>28301184</v>
      </c>
      <c r="X216" s="149">
        <v>44347</v>
      </c>
      <c r="Y216" s="133" t="s">
        <v>7732</v>
      </c>
      <c r="Z216" s="133" t="s">
        <v>7733</v>
      </c>
      <c r="AA216" s="125" t="s">
        <v>7854</v>
      </c>
    </row>
    <row r="217" spans="1:27" s="90" customFormat="1" ht="15.75" customHeight="1" x14ac:dyDescent="0.2">
      <c r="A217" s="125">
        <v>4550</v>
      </c>
      <c r="B217" s="18" t="str">
        <f>VLOOKUP(A217,'BASE REGISTRO MAYO'!$A$1:$U$884,2,FALSE)</f>
        <v>Fundación Refugio de Cristo</v>
      </c>
      <c r="C217" s="18">
        <f>VLOOKUP(A217,'BASE REGISTRO MAYO'!$A$1:$U$884,3,FALSE)</f>
        <v>700155609</v>
      </c>
      <c r="D217" s="18" t="str">
        <f>VLOOKUP(A217,'BASE REGISTRO MAYO'!$A$1:$U$884,4,FALSE)</f>
        <v>Fundación de Derecho Privado</v>
      </c>
      <c r="E217" s="18" t="str">
        <f>VLOOKUP(A217,'BASE REGISTRO MAYO'!$A$1:$U$884,5,FALSE)</f>
        <v>Decreto Supremo Nº 2410, de 15 de mayo de 1953, del Ministerio de Justicia.</v>
      </c>
      <c r="F217" s="18" t="str">
        <f>VLOOKUP(A217,'BASE REGISTRO MAYO'!$A$1:$U$884,6,FALSE)</f>
        <v xml:space="preserve">Certificado de Vigencia de Persona Jurídica sin fines de lucro folio 500328044989, de fecha 08 de julio de 2020, emitido por el Servicio de Registro Civil e Identificación
</v>
      </c>
      <c r="G217" s="18" t="str">
        <f>VLOOKUP(A217,'BASE REGISTRO MAYO'!$A$1:$U$884,7,FALSE)</f>
        <v>La creación y mantenimiento de obras de beneficencia y educación gratuita por medio de asilos para dirigentes y de escuelas tanto diurnas como nocturnas.</v>
      </c>
      <c r="H217" s="18" t="str">
        <f>VLOOKUP(A217,'BASE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7" s="18" t="str">
        <f>VLOOKUP(A217,'BASE REGISTRO MAYO'!$A$1:$U$884,9,FALSE)</f>
        <v>Tres años. El Presidente, Vicepresidente, Tesorero y Secretario durarán en sus cargos un año, plazo que se entenderá prorrogado en un lapso igual hasta que se designen sus sucesores.</v>
      </c>
      <c r="J217" s="18" t="str">
        <f>VLOOKUP(A217,'BASE REGISTRO MAYO'!$A$1:$U$884,10,FALSE)</f>
        <v>08 de agosto de 2016, conforme al acta de fecha 08 de agosto de 2016, reducida a escritura pública con fecha 24 de noviembre de 2016, ante doña María Angelica Galan Bäurle, Notario Público de Valparaíso.</v>
      </c>
      <c r="K217" s="18" t="str">
        <f>VLOOKUP(A217,'BASE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7" s="18" t="str">
        <f>VLOOKUP(A217,'BASE REGISTRO MAYO'!$A$1:$U$884,12,FALSE)</f>
        <v xml:space="preserve">Victoria Nº 2370, Valparaíso.
Casilla 424, Valparaíso.
</v>
      </c>
      <c r="M217" s="18" t="str">
        <f>VLOOKUP(A217,'BASE REGISTRO MAYO'!$A$1:$U$884,13,FALSE)</f>
        <v>V</v>
      </c>
      <c r="N217" s="18" t="str">
        <f>VLOOKUP(A217,'BASE REGISTRO MAYO'!$A$1:$U$884,14,FALSE)</f>
        <v>Valparaíso</v>
      </c>
      <c r="O217" s="18" t="str">
        <f>VLOOKUP(A217,'BASE REGISTRO MAYO'!$A$1:$U$884,15,FALSE)</f>
        <v xml:space="preserve">(32) 2213431-2237148-2238963, </v>
      </c>
      <c r="P217" s="18" t="str">
        <f>VLOOKUP(A217,'BASE REGISTRO MAYO'!$A$1:$U$884,16,FALSE)</f>
        <v>info@refugiodecristo.cl</v>
      </c>
      <c r="Q217" s="18">
        <f>VLOOKUP(A217,'BASE REGISTRO MAYO'!$A$1:$U$884,17,FALSE)</f>
        <v>0</v>
      </c>
      <c r="R217" s="18">
        <f>VLOOKUP(A217,'BASE REGISTRO MAYO'!$A$1:$U$884,18,FALSE)</f>
        <v>93401</v>
      </c>
      <c r="S217" s="18" t="str">
        <f>VLOOKUP(A217,'BASE REGISTRO MAYO'!$A$1:$U$884,19,FALSE)</f>
        <v xml:space="preserve">Certificado financiero correspondiente al año 2019 APROBADOS POR EL  Subdepartamento de Supervisión Financiero. </v>
      </c>
      <c r="T217" s="148">
        <f>VLOOKUP(A217,'BASE REGISTRO MAYO'!$A$1:$U$884,20,FALSE)</f>
        <v>37970</v>
      </c>
      <c r="U217" s="125">
        <v>4550</v>
      </c>
      <c r="V217" s="126">
        <v>28720116</v>
      </c>
      <c r="W217" s="126">
        <v>153471345</v>
      </c>
      <c r="X217" s="149">
        <v>44347</v>
      </c>
      <c r="Y217" s="133" t="s">
        <v>7732</v>
      </c>
      <c r="Z217" s="133" t="s">
        <v>7733</v>
      </c>
      <c r="AA217" s="125" t="s">
        <v>7737</v>
      </c>
    </row>
    <row r="218" spans="1:27" s="90" customFormat="1" ht="15.75" customHeight="1" x14ac:dyDescent="0.2">
      <c r="A218" s="125">
        <v>4550</v>
      </c>
      <c r="B218" s="18" t="str">
        <f>VLOOKUP(A218,'BASE REGISTRO MAYO'!$A$1:$U$884,2,FALSE)</f>
        <v>Fundación Refugio de Cristo</v>
      </c>
      <c r="C218" s="18">
        <f>VLOOKUP(A218,'BASE REGISTRO MAYO'!$A$1:$U$884,3,FALSE)</f>
        <v>700155609</v>
      </c>
      <c r="D218" s="18" t="str">
        <f>VLOOKUP(A218,'BASE REGISTRO MAYO'!$A$1:$U$884,4,FALSE)</f>
        <v>Fundación de Derecho Privado</v>
      </c>
      <c r="E218" s="18" t="str">
        <f>VLOOKUP(A218,'BASE REGISTRO MAYO'!$A$1:$U$884,5,FALSE)</f>
        <v>Decreto Supremo Nº 2410, de 15 de mayo de 1953, del Ministerio de Justicia.</v>
      </c>
      <c r="F218" s="18" t="str">
        <f>VLOOKUP(A218,'BASE REGISTRO MAYO'!$A$1:$U$884,6,FALSE)</f>
        <v xml:space="preserve">Certificado de Vigencia de Persona Jurídica sin fines de lucro folio 500328044989, de fecha 08 de julio de 2020, emitido por el Servicio de Registro Civil e Identificación
</v>
      </c>
      <c r="G218" s="18" t="str">
        <f>VLOOKUP(A218,'BASE REGISTRO MAYO'!$A$1:$U$884,7,FALSE)</f>
        <v>La creación y mantenimiento de obras de beneficencia y educación gratuita por medio de asilos para dirigentes y de escuelas tanto diurnas como nocturnas.</v>
      </c>
      <c r="H218" s="18" t="str">
        <f>VLOOKUP(A218,'BASE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8" s="18" t="str">
        <f>VLOOKUP(A218,'BASE REGISTRO MAYO'!$A$1:$U$884,9,FALSE)</f>
        <v>Tres años. El Presidente, Vicepresidente, Tesorero y Secretario durarán en sus cargos un año, plazo que se entenderá prorrogado en un lapso igual hasta que se designen sus sucesores.</v>
      </c>
      <c r="J218" s="18" t="str">
        <f>VLOOKUP(A218,'BASE REGISTRO MAYO'!$A$1:$U$884,10,FALSE)</f>
        <v>08 de agosto de 2016, conforme al acta de fecha 08 de agosto de 2016, reducida a escritura pública con fecha 24 de noviembre de 2016, ante doña María Angelica Galan Bäurle, Notario Público de Valparaíso.</v>
      </c>
      <c r="K218" s="18" t="str">
        <f>VLOOKUP(A218,'BASE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8" s="18" t="str">
        <f>VLOOKUP(A218,'BASE REGISTRO MAYO'!$A$1:$U$884,12,FALSE)</f>
        <v xml:space="preserve">Victoria Nº 2370, Valparaíso.
Casilla 424, Valparaíso.
</v>
      </c>
      <c r="M218" s="18" t="str">
        <f>VLOOKUP(A218,'BASE REGISTRO MAYO'!$A$1:$U$884,13,FALSE)</f>
        <v>V</v>
      </c>
      <c r="N218" s="18" t="str">
        <f>VLOOKUP(A218,'BASE REGISTRO MAYO'!$A$1:$U$884,14,FALSE)</f>
        <v>Valparaíso</v>
      </c>
      <c r="O218" s="18" t="str">
        <f>VLOOKUP(A218,'BASE REGISTRO MAYO'!$A$1:$U$884,15,FALSE)</f>
        <v xml:space="preserve">(32) 2213431-2237148-2238963, </v>
      </c>
      <c r="P218" s="18" t="str">
        <f>VLOOKUP(A218,'BASE REGISTRO MAYO'!$A$1:$U$884,16,FALSE)</f>
        <v>info@refugiodecristo.cl</v>
      </c>
      <c r="Q218" s="18">
        <f>VLOOKUP(A218,'BASE REGISTRO MAYO'!$A$1:$U$884,17,FALSE)</f>
        <v>0</v>
      </c>
      <c r="R218" s="18">
        <f>VLOOKUP(A218,'BASE REGISTRO MAYO'!$A$1:$U$884,18,FALSE)</f>
        <v>93401</v>
      </c>
      <c r="S218" s="18" t="str">
        <f>VLOOKUP(A218,'BASE REGISTRO MAYO'!$A$1:$U$884,19,FALSE)</f>
        <v xml:space="preserve">Certificado financiero correspondiente al año 2019 APROBADOS POR EL  Subdepartamento de Supervisión Financiero. </v>
      </c>
      <c r="T218" s="148">
        <f>VLOOKUP(A218,'BASE REGISTRO MAYO'!$A$1:$U$884,20,FALSE)</f>
        <v>37970</v>
      </c>
      <c r="U218" s="125">
        <v>4550</v>
      </c>
      <c r="V218" s="126">
        <v>38691240</v>
      </c>
      <c r="W218" s="126">
        <v>95690619</v>
      </c>
      <c r="X218" s="149">
        <v>44347</v>
      </c>
      <c r="Y218" s="133" t="s">
        <v>7732</v>
      </c>
      <c r="Z218" s="133" t="s">
        <v>7733</v>
      </c>
      <c r="AA218" s="125" t="s">
        <v>7855</v>
      </c>
    </row>
    <row r="219" spans="1:27" s="90" customFormat="1" ht="15.75" customHeight="1" x14ac:dyDescent="0.2">
      <c r="A219" s="125">
        <v>4550</v>
      </c>
      <c r="B219" s="18" t="str">
        <f>VLOOKUP(A219,'BASE REGISTRO MAYO'!$A$1:$U$884,2,FALSE)</f>
        <v>Fundación Refugio de Cristo</v>
      </c>
      <c r="C219" s="18">
        <f>VLOOKUP(A219,'BASE REGISTRO MAYO'!$A$1:$U$884,3,FALSE)</f>
        <v>700155609</v>
      </c>
      <c r="D219" s="18" t="str">
        <f>VLOOKUP(A219,'BASE REGISTRO MAYO'!$A$1:$U$884,4,FALSE)</f>
        <v>Fundación de Derecho Privado</v>
      </c>
      <c r="E219" s="18" t="str">
        <f>VLOOKUP(A219,'BASE REGISTRO MAYO'!$A$1:$U$884,5,FALSE)</f>
        <v>Decreto Supremo Nº 2410, de 15 de mayo de 1953, del Ministerio de Justicia.</v>
      </c>
      <c r="F219" s="18" t="str">
        <f>VLOOKUP(A219,'BASE REGISTRO MAYO'!$A$1:$U$884,6,FALSE)</f>
        <v xml:space="preserve">Certificado de Vigencia de Persona Jurídica sin fines de lucro folio 500328044989, de fecha 08 de julio de 2020, emitido por el Servicio de Registro Civil e Identificación
</v>
      </c>
      <c r="G219" s="18" t="str">
        <f>VLOOKUP(A219,'BASE REGISTRO MAYO'!$A$1:$U$884,7,FALSE)</f>
        <v>La creación y mantenimiento de obras de beneficencia y educación gratuita por medio de asilos para dirigentes y de escuelas tanto diurnas como nocturnas.</v>
      </c>
      <c r="H219" s="18" t="str">
        <f>VLOOKUP(A219,'BASE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9" s="18" t="str">
        <f>VLOOKUP(A219,'BASE REGISTRO MAYO'!$A$1:$U$884,9,FALSE)</f>
        <v>Tres años. El Presidente, Vicepresidente, Tesorero y Secretario durarán en sus cargos un año, plazo que se entenderá prorrogado en un lapso igual hasta que se designen sus sucesores.</v>
      </c>
      <c r="J219" s="18" t="str">
        <f>VLOOKUP(A219,'BASE REGISTRO MAYO'!$A$1:$U$884,10,FALSE)</f>
        <v>08 de agosto de 2016, conforme al acta de fecha 08 de agosto de 2016, reducida a escritura pública con fecha 24 de noviembre de 2016, ante doña María Angelica Galan Bäurle, Notario Público de Valparaíso.</v>
      </c>
      <c r="K219" s="18" t="str">
        <f>VLOOKUP(A219,'BASE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9" s="18" t="str">
        <f>VLOOKUP(A219,'BASE REGISTRO MAYO'!$A$1:$U$884,12,FALSE)</f>
        <v xml:space="preserve">Victoria Nº 2370, Valparaíso.
Casilla 424, Valparaíso.
</v>
      </c>
      <c r="M219" s="18" t="str">
        <f>VLOOKUP(A219,'BASE REGISTRO MAYO'!$A$1:$U$884,13,FALSE)</f>
        <v>V</v>
      </c>
      <c r="N219" s="18" t="str">
        <f>VLOOKUP(A219,'BASE REGISTRO MAYO'!$A$1:$U$884,14,FALSE)</f>
        <v>Valparaíso</v>
      </c>
      <c r="O219" s="18" t="str">
        <f>VLOOKUP(A219,'BASE REGISTRO MAYO'!$A$1:$U$884,15,FALSE)</f>
        <v xml:space="preserve">(32) 2213431-2237148-2238963, </v>
      </c>
      <c r="P219" s="18" t="str">
        <f>VLOOKUP(A219,'BASE REGISTRO MAYO'!$A$1:$U$884,16,FALSE)</f>
        <v>info@refugiodecristo.cl</v>
      </c>
      <c r="Q219" s="18">
        <f>VLOOKUP(A219,'BASE REGISTRO MAYO'!$A$1:$U$884,17,FALSE)</f>
        <v>0</v>
      </c>
      <c r="R219" s="18">
        <f>VLOOKUP(A219,'BASE REGISTRO MAYO'!$A$1:$U$884,18,FALSE)</f>
        <v>93401</v>
      </c>
      <c r="S219" s="18" t="str">
        <f>VLOOKUP(A219,'BASE REGISTRO MAYO'!$A$1:$U$884,19,FALSE)</f>
        <v xml:space="preserve">Certificado financiero correspondiente al año 2019 APROBADOS POR EL  Subdepartamento de Supervisión Financiero. </v>
      </c>
      <c r="T219" s="148">
        <f>VLOOKUP(A219,'BASE REGISTRO MAYO'!$A$1:$U$884,20,FALSE)</f>
        <v>37970</v>
      </c>
      <c r="U219" s="125">
        <v>4550</v>
      </c>
      <c r="V219" s="126">
        <v>19729046</v>
      </c>
      <c r="W219" s="126">
        <v>77603591</v>
      </c>
      <c r="X219" s="149">
        <v>44347</v>
      </c>
      <c r="Y219" s="133" t="s">
        <v>7732</v>
      </c>
      <c r="Z219" s="133" t="s">
        <v>7733</v>
      </c>
      <c r="AA219" s="125" t="s">
        <v>7856</v>
      </c>
    </row>
    <row r="220" spans="1:27" s="90" customFormat="1" ht="15.75" customHeight="1" x14ac:dyDescent="0.2">
      <c r="A220" s="125">
        <v>4550</v>
      </c>
      <c r="B220" s="18" t="str">
        <f>VLOOKUP(A220,'BASE REGISTRO MAYO'!$A$1:$U$884,2,FALSE)</f>
        <v>Fundación Refugio de Cristo</v>
      </c>
      <c r="C220" s="18">
        <f>VLOOKUP(A220,'BASE REGISTRO MAYO'!$A$1:$U$884,3,FALSE)</f>
        <v>700155609</v>
      </c>
      <c r="D220" s="18" t="str">
        <f>VLOOKUP(A220,'BASE REGISTRO MAYO'!$A$1:$U$884,4,FALSE)</f>
        <v>Fundación de Derecho Privado</v>
      </c>
      <c r="E220" s="18" t="str">
        <f>VLOOKUP(A220,'BASE REGISTRO MAYO'!$A$1:$U$884,5,FALSE)</f>
        <v>Decreto Supremo Nº 2410, de 15 de mayo de 1953, del Ministerio de Justicia.</v>
      </c>
      <c r="F220" s="18" t="str">
        <f>VLOOKUP(A220,'BASE REGISTRO MAYO'!$A$1:$U$884,6,FALSE)</f>
        <v xml:space="preserve">Certificado de Vigencia de Persona Jurídica sin fines de lucro folio 500328044989, de fecha 08 de julio de 2020, emitido por el Servicio de Registro Civil e Identificación
</v>
      </c>
      <c r="G220" s="18" t="str">
        <f>VLOOKUP(A220,'BASE REGISTRO MAYO'!$A$1:$U$884,7,FALSE)</f>
        <v>La creación y mantenimiento de obras de beneficencia y educación gratuita por medio de asilos para dirigentes y de escuelas tanto diurnas como nocturnas.</v>
      </c>
      <c r="H220" s="18" t="str">
        <f>VLOOKUP(A220,'BASE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0" s="18" t="str">
        <f>VLOOKUP(A220,'BASE REGISTRO MAYO'!$A$1:$U$884,9,FALSE)</f>
        <v>Tres años. El Presidente, Vicepresidente, Tesorero y Secretario durarán en sus cargos un año, plazo que se entenderá prorrogado en un lapso igual hasta que se designen sus sucesores.</v>
      </c>
      <c r="J220" s="18" t="str">
        <f>VLOOKUP(A220,'BASE REGISTRO MAYO'!$A$1:$U$884,10,FALSE)</f>
        <v>08 de agosto de 2016, conforme al acta de fecha 08 de agosto de 2016, reducida a escritura pública con fecha 24 de noviembre de 2016, ante doña María Angelica Galan Bäurle, Notario Público de Valparaíso.</v>
      </c>
      <c r="K220" s="18" t="str">
        <f>VLOOKUP(A220,'BASE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0" s="18" t="str">
        <f>VLOOKUP(A220,'BASE REGISTRO MAYO'!$A$1:$U$884,12,FALSE)</f>
        <v xml:space="preserve">Victoria Nº 2370, Valparaíso.
Casilla 424, Valparaíso.
</v>
      </c>
      <c r="M220" s="18" t="str">
        <f>VLOOKUP(A220,'BASE REGISTRO MAYO'!$A$1:$U$884,13,FALSE)</f>
        <v>V</v>
      </c>
      <c r="N220" s="18" t="str">
        <f>VLOOKUP(A220,'BASE REGISTRO MAYO'!$A$1:$U$884,14,FALSE)</f>
        <v>Valparaíso</v>
      </c>
      <c r="O220" s="18" t="str">
        <f>VLOOKUP(A220,'BASE REGISTRO MAYO'!$A$1:$U$884,15,FALSE)</f>
        <v xml:space="preserve">(32) 2213431-2237148-2238963, </v>
      </c>
      <c r="P220" s="18" t="str">
        <f>VLOOKUP(A220,'BASE REGISTRO MAYO'!$A$1:$U$884,16,FALSE)</f>
        <v>info@refugiodecristo.cl</v>
      </c>
      <c r="Q220" s="18">
        <f>VLOOKUP(A220,'BASE REGISTRO MAYO'!$A$1:$U$884,17,FALSE)</f>
        <v>0</v>
      </c>
      <c r="R220" s="18">
        <f>VLOOKUP(A220,'BASE REGISTRO MAYO'!$A$1:$U$884,18,FALSE)</f>
        <v>93401</v>
      </c>
      <c r="S220" s="18" t="str">
        <f>VLOOKUP(A220,'BASE REGISTRO MAYO'!$A$1:$U$884,19,FALSE)</f>
        <v xml:space="preserve">Certificado financiero correspondiente al año 2019 APROBADOS POR EL  Subdepartamento de Supervisión Financiero. </v>
      </c>
      <c r="T220" s="148">
        <f>VLOOKUP(A220,'BASE REGISTRO MAYO'!$A$1:$U$884,20,FALSE)</f>
        <v>37970</v>
      </c>
      <c r="U220" s="125">
        <v>4550</v>
      </c>
      <c r="V220" s="126">
        <v>33986936</v>
      </c>
      <c r="W220" s="126">
        <v>137111552</v>
      </c>
      <c r="X220" s="149">
        <v>44347</v>
      </c>
      <c r="Y220" s="133" t="s">
        <v>7732</v>
      </c>
      <c r="Z220" s="133" t="s">
        <v>7733</v>
      </c>
      <c r="AA220" s="125" t="s">
        <v>7738</v>
      </c>
    </row>
    <row r="221" spans="1:27" s="90" customFormat="1" ht="15.75" customHeight="1" x14ac:dyDescent="0.2">
      <c r="A221" s="125">
        <v>4550</v>
      </c>
      <c r="B221" s="18" t="str">
        <f>VLOOKUP(A221,'BASE REGISTRO MAYO'!$A$1:$U$884,2,FALSE)</f>
        <v>Fundación Refugio de Cristo</v>
      </c>
      <c r="C221" s="18">
        <f>VLOOKUP(A221,'BASE REGISTRO MAYO'!$A$1:$U$884,3,FALSE)</f>
        <v>700155609</v>
      </c>
      <c r="D221" s="18" t="str">
        <f>VLOOKUP(A221,'BASE REGISTRO MAYO'!$A$1:$U$884,4,FALSE)</f>
        <v>Fundación de Derecho Privado</v>
      </c>
      <c r="E221" s="18" t="str">
        <f>VLOOKUP(A221,'BASE REGISTRO MAYO'!$A$1:$U$884,5,FALSE)</f>
        <v>Decreto Supremo Nº 2410, de 15 de mayo de 1953, del Ministerio de Justicia.</v>
      </c>
      <c r="F221" s="18" t="str">
        <f>VLOOKUP(A221,'BASE REGISTRO MAYO'!$A$1:$U$884,6,FALSE)</f>
        <v xml:space="preserve">Certificado de Vigencia de Persona Jurídica sin fines de lucro folio 500328044989, de fecha 08 de julio de 2020, emitido por el Servicio de Registro Civil e Identificación
</v>
      </c>
      <c r="G221" s="18" t="str">
        <f>VLOOKUP(A221,'BASE REGISTRO MAYO'!$A$1:$U$884,7,FALSE)</f>
        <v>La creación y mantenimiento de obras de beneficencia y educación gratuita por medio de asilos para dirigentes y de escuelas tanto diurnas como nocturnas.</v>
      </c>
      <c r="H221" s="18" t="str">
        <f>VLOOKUP(A221,'BASE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1" s="18" t="str">
        <f>VLOOKUP(A221,'BASE REGISTRO MAYO'!$A$1:$U$884,9,FALSE)</f>
        <v>Tres años. El Presidente, Vicepresidente, Tesorero y Secretario durarán en sus cargos un año, plazo que se entenderá prorrogado en un lapso igual hasta que se designen sus sucesores.</v>
      </c>
      <c r="J221" s="18" t="str">
        <f>VLOOKUP(A221,'BASE REGISTRO MAYO'!$A$1:$U$884,10,FALSE)</f>
        <v>08 de agosto de 2016, conforme al acta de fecha 08 de agosto de 2016, reducida a escritura pública con fecha 24 de noviembre de 2016, ante doña María Angelica Galan Bäurle, Notario Público de Valparaíso.</v>
      </c>
      <c r="K221" s="18" t="str">
        <f>VLOOKUP(A221,'BASE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1" s="18" t="str">
        <f>VLOOKUP(A221,'BASE REGISTRO MAYO'!$A$1:$U$884,12,FALSE)</f>
        <v xml:space="preserve">Victoria Nº 2370, Valparaíso.
Casilla 424, Valparaíso.
</v>
      </c>
      <c r="M221" s="18" t="str">
        <f>VLOOKUP(A221,'BASE REGISTRO MAYO'!$A$1:$U$884,13,FALSE)</f>
        <v>V</v>
      </c>
      <c r="N221" s="18" t="str">
        <f>VLOOKUP(A221,'BASE REGISTRO MAYO'!$A$1:$U$884,14,FALSE)</f>
        <v>Valparaíso</v>
      </c>
      <c r="O221" s="18" t="str">
        <f>VLOOKUP(A221,'BASE REGISTRO MAYO'!$A$1:$U$884,15,FALSE)</f>
        <v xml:space="preserve">(32) 2213431-2237148-2238963, </v>
      </c>
      <c r="P221" s="18" t="str">
        <f>VLOOKUP(A221,'BASE REGISTRO MAYO'!$A$1:$U$884,16,FALSE)</f>
        <v>info@refugiodecristo.cl</v>
      </c>
      <c r="Q221" s="18">
        <f>VLOOKUP(A221,'BASE REGISTRO MAYO'!$A$1:$U$884,17,FALSE)</f>
        <v>0</v>
      </c>
      <c r="R221" s="18">
        <f>VLOOKUP(A221,'BASE REGISTRO MAYO'!$A$1:$U$884,18,FALSE)</f>
        <v>93401</v>
      </c>
      <c r="S221" s="18" t="str">
        <f>VLOOKUP(A221,'BASE REGISTRO MAYO'!$A$1:$U$884,19,FALSE)</f>
        <v xml:space="preserve">Certificado financiero correspondiente al año 2019 APROBADOS POR EL  Subdepartamento de Supervisión Financiero. </v>
      </c>
      <c r="T221" s="148">
        <f>VLOOKUP(A221,'BASE REGISTRO MAYO'!$A$1:$U$884,20,FALSE)</f>
        <v>37970</v>
      </c>
      <c r="U221" s="125">
        <v>4550</v>
      </c>
      <c r="V221" s="126">
        <v>23570224</v>
      </c>
      <c r="W221" s="126">
        <v>97934153</v>
      </c>
      <c r="X221" s="149">
        <v>44347</v>
      </c>
      <c r="Y221" s="133" t="s">
        <v>7732</v>
      </c>
      <c r="Z221" s="133" t="s">
        <v>7733</v>
      </c>
      <c r="AA221" s="125" t="s">
        <v>7739</v>
      </c>
    </row>
    <row r="222" spans="1:27" s="90" customFormat="1" ht="15.75" customHeight="1" x14ac:dyDescent="0.2">
      <c r="A222" s="125">
        <v>4550</v>
      </c>
      <c r="B222" s="18" t="str">
        <f>VLOOKUP(A222,'BASE REGISTRO MAYO'!$A$1:$U$884,2,FALSE)</f>
        <v>Fundación Refugio de Cristo</v>
      </c>
      <c r="C222" s="18">
        <f>VLOOKUP(A222,'BASE REGISTRO MAYO'!$A$1:$U$884,3,FALSE)</f>
        <v>700155609</v>
      </c>
      <c r="D222" s="18" t="str">
        <f>VLOOKUP(A222,'BASE REGISTRO MAYO'!$A$1:$U$884,4,FALSE)</f>
        <v>Fundación de Derecho Privado</v>
      </c>
      <c r="E222" s="18" t="str">
        <f>VLOOKUP(A222,'BASE REGISTRO MAYO'!$A$1:$U$884,5,FALSE)</f>
        <v>Decreto Supremo Nº 2410, de 15 de mayo de 1953, del Ministerio de Justicia.</v>
      </c>
      <c r="F222" s="18" t="str">
        <f>VLOOKUP(A222,'BASE REGISTRO MAYO'!$A$1:$U$884,6,FALSE)</f>
        <v xml:space="preserve">Certificado de Vigencia de Persona Jurídica sin fines de lucro folio 500328044989, de fecha 08 de julio de 2020, emitido por el Servicio de Registro Civil e Identificación
</v>
      </c>
      <c r="G222" s="18" t="str">
        <f>VLOOKUP(A222,'BASE REGISTRO MAYO'!$A$1:$U$884,7,FALSE)</f>
        <v>La creación y mantenimiento de obras de beneficencia y educación gratuita por medio de asilos para dirigentes y de escuelas tanto diurnas como nocturnas.</v>
      </c>
      <c r="H222" s="18" t="str">
        <f>VLOOKUP(A222,'BASE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2" s="18" t="str">
        <f>VLOOKUP(A222,'BASE REGISTRO MAYO'!$A$1:$U$884,9,FALSE)</f>
        <v>Tres años. El Presidente, Vicepresidente, Tesorero y Secretario durarán en sus cargos un año, plazo que se entenderá prorrogado en un lapso igual hasta que se designen sus sucesores.</v>
      </c>
      <c r="J222" s="18" t="str">
        <f>VLOOKUP(A222,'BASE REGISTRO MAYO'!$A$1:$U$884,10,FALSE)</f>
        <v>08 de agosto de 2016, conforme al acta de fecha 08 de agosto de 2016, reducida a escritura pública con fecha 24 de noviembre de 2016, ante doña María Angelica Galan Bäurle, Notario Público de Valparaíso.</v>
      </c>
      <c r="K222" s="18" t="str">
        <f>VLOOKUP(A222,'BASE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2" s="18" t="str">
        <f>VLOOKUP(A222,'BASE REGISTRO MAYO'!$A$1:$U$884,12,FALSE)</f>
        <v xml:space="preserve">Victoria Nº 2370, Valparaíso.
Casilla 424, Valparaíso.
</v>
      </c>
      <c r="M222" s="18" t="str">
        <f>VLOOKUP(A222,'BASE REGISTRO MAYO'!$A$1:$U$884,13,FALSE)</f>
        <v>V</v>
      </c>
      <c r="N222" s="18" t="str">
        <f>VLOOKUP(A222,'BASE REGISTRO MAYO'!$A$1:$U$884,14,FALSE)</f>
        <v>Valparaíso</v>
      </c>
      <c r="O222" s="18" t="str">
        <f>VLOOKUP(A222,'BASE REGISTRO MAYO'!$A$1:$U$884,15,FALSE)</f>
        <v xml:space="preserve">(32) 2213431-2237148-2238963, </v>
      </c>
      <c r="P222" s="18" t="str">
        <f>VLOOKUP(A222,'BASE REGISTRO MAYO'!$A$1:$U$884,16,FALSE)</f>
        <v>info@refugiodecristo.cl</v>
      </c>
      <c r="Q222" s="18">
        <f>VLOOKUP(A222,'BASE REGISTRO MAYO'!$A$1:$U$884,17,FALSE)</f>
        <v>0</v>
      </c>
      <c r="R222" s="18">
        <f>VLOOKUP(A222,'BASE REGISTRO MAYO'!$A$1:$U$884,18,FALSE)</f>
        <v>93401</v>
      </c>
      <c r="S222" s="18" t="str">
        <f>VLOOKUP(A222,'BASE REGISTRO MAYO'!$A$1:$U$884,19,FALSE)</f>
        <v xml:space="preserve">Certificado financiero correspondiente al año 2019 APROBADOS POR EL  Subdepartamento de Supervisión Financiero. </v>
      </c>
      <c r="T222" s="148">
        <f>VLOOKUP(A222,'BASE REGISTRO MAYO'!$A$1:$U$884,20,FALSE)</f>
        <v>37970</v>
      </c>
      <c r="U222" s="125">
        <v>4550</v>
      </c>
      <c r="V222" s="126">
        <v>8016600</v>
      </c>
      <c r="W222" s="126">
        <v>21163824</v>
      </c>
      <c r="X222" s="149">
        <v>44347</v>
      </c>
      <c r="Y222" s="133" t="s">
        <v>7732</v>
      </c>
      <c r="Z222" s="133" t="s">
        <v>7733</v>
      </c>
      <c r="AA222" s="125" t="s">
        <v>7741</v>
      </c>
    </row>
    <row r="223" spans="1:27" s="90" customFormat="1" ht="15.75" customHeight="1" x14ac:dyDescent="0.2">
      <c r="A223" s="125">
        <v>4550</v>
      </c>
      <c r="B223" s="18" t="str">
        <f>VLOOKUP(A223,'BASE REGISTRO MAYO'!$A$1:$U$884,2,FALSE)</f>
        <v>Fundación Refugio de Cristo</v>
      </c>
      <c r="C223" s="18">
        <f>VLOOKUP(A223,'BASE REGISTRO MAYO'!$A$1:$U$884,3,FALSE)</f>
        <v>700155609</v>
      </c>
      <c r="D223" s="18" t="str">
        <f>VLOOKUP(A223,'BASE REGISTRO MAYO'!$A$1:$U$884,4,FALSE)</f>
        <v>Fundación de Derecho Privado</v>
      </c>
      <c r="E223" s="18" t="str">
        <f>VLOOKUP(A223,'BASE REGISTRO MAYO'!$A$1:$U$884,5,FALSE)</f>
        <v>Decreto Supremo Nº 2410, de 15 de mayo de 1953, del Ministerio de Justicia.</v>
      </c>
      <c r="F223" s="18" t="str">
        <f>VLOOKUP(A223,'BASE REGISTRO MAYO'!$A$1:$U$884,6,FALSE)</f>
        <v xml:space="preserve">Certificado de Vigencia de Persona Jurídica sin fines de lucro folio 500328044989, de fecha 08 de julio de 2020, emitido por el Servicio de Registro Civil e Identificación
</v>
      </c>
      <c r="G223" s="18" t="str">
        <f>VLOOKUP(A223,'BASE REGISTRO MAYO'!$A$1:$U$884,7,FALSE)</f>
        <v>La creación y mantenimiento de obras de beneficencia y educación gratuita por medio de asilos para dirigentes y de escuelas tanto diurnas como nocturnas.</v>
      </c>
      <c r="H223" s="18" t="str">
        <f>VLOOKUP(A223,'BASE REGISTRO MAYO'!$A$1:$U$884,8,FALSE)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3" s="18" t="str">
        <f>VLOOKUP(A223,'BASE REGISTRO MAYO'!$A$1:$U$884,9,FALSE)</f>
        <v>Tres años. El Presidente, Vicepresidente, Tesorero y Secretario durarán en sus cargos un año, plazo que se entenderá prorrogado en un lapso igual hasta que se designen sus sucesores.</v>
      </c>
      <c r="J223" s="18" t="str">
        <f>VLOOKUP(A223,'BASE REGISTRO MAYO'!$A$1:$U$884,10,FALSE)</f>
        <v>08 de agosto de 2016, conforme al acta de fecha 08 de agosto de 2016, reducida a escritura pública con fecha 24 de noviembre de 2016, ante doña María Angelica Galan Bäurle, Notario Público de Valparaíso.</v>
      </c>
      <c r="K223" s="18" t="str">
        <f>VLOOKUP(A223,'BASE REGISTRO MAYO'!$A$1:$U$884,11,FALSE)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3" s="18" t="str">
        <f>VLOOKUP(A223,'BASE REGISTRO MAYO'!$A$1:$U$884,12,FALSE)</f>
        <v xml:space="preserve">Victoria Nº 2370, Valparaíso.
Casilla 424, Valparaíso.
</v>
      </c>
      <c r="M223" s="18" t="str">
        <f>VLOOKUP(A223,'BASE REGISTRO MAYO'!$A$1:$U$884,13,FALSE)</f>
        <v>V</v>
      </c>
      <c r="N223" s="18" t="str">
        <f>VLOOKUP(A223,'BASE REGISTRO MAYO'!$A$1:$U$884,14,FALSE)</f>
        <v>Valparaíso</v>
      </c>
      <c r="O223" s="18" t="str">
        <f>VLOOKUP(A223,'BASE REGISTRO MAYO'!$A$1:$U$884,15,FALSE)</f>
        <v xml:space="preserve">(32) 2213431-2237148-2238963, </v>
      </c>
      <c r="P223" s="18" t="str">
        <f>VLOOKUP(A223,'BASE REGISTRO MAYO'!$A$1:$U$884,16,FALSE)</f>
        <v>info@refugiodecristo.cl</v>
      </c>
      <c r="Q223" s="18">
        <f>VLOOKUP(A223,'BASE REGISTRO MAYO'!$A$1:$U$884,17,FALSE)</f>
        <v>0</v>
      </c>
      <c r="R223" s="18">
        <f>VLOOKUP(A223,'BASE REGISTRO MAYO'!$A$1:$U$884,18,FALSE)</f>
        <v>93401</v>
      </c>
      <c r="S223" s="18" t="str">
        <f>VLOOKUP(A223,'BASE REGISTRO MAYO'!$A$1:$U$884,19,FALSE)</f>
        <v xml:space="preserve">Certificado financiero correspondiente al año 2019 APROBADOS POR EL  Subdepartamento de Supervisión Financiero. </v>
      </c>
      <c r="T223" s="148">
        <f>VLOOKUP(A223,'BASE REGISTRO MAYO'!$A$1:$U$884,20,FALSE)</f>
        <v>37970</v>
      </c>
      <c r="U223" s="125">
        <v>4550</v>
      </c>
      <c r="V223" s="126">
        <v>25906548</v>
      </c>
      <c r="W223" s="126">
        <v>115960365</v>
      </c>
      <c r="X223" s="149">
        <v>44347</v>
      </c>
      <c r="Y223" s="133" t="s">
        <v>7732</v>
      </c>
      <c r="Z223" s="133" t="s">
        <v>7733</v>
      </c>
      <c r="AA223" s="125" t="s">
        <v>7792</v>
      </c>
    </row>
    <row r="224" spans="1:27" s="90" customFormat="1" ht="15.75" customHeight="1" x14ac:dyDescent="0.2">
      <c r="A224" s="125">
        <v>7476</v>
      </c>
      <c r="B224" s="18" t="str">
        <f>VLOOKUP(A224,'BASE REGISTRO MAYO'!$A$1:$U$884,2,FALSE)</f>
        <v xml:space="preserve">
I. Municipalidad de Combarbalá
</v>
      </c>
      <c r="C224" s="18">
        <f>VLOOKUP(A224,'BASE REGISTRO MAYO'!$A$1:$U$884,3,FALSE)</f>
        <v>690411008</v>
      </c>
      <c r="D224" s="18" t="str">
        <f>VLOOKUP(A224,'BASE REGISTRO MAYO'!$A$1:$U$884,4,FALSE)</f>
        <v>Municipalidad</v>
      </c>
      <c r="E224" s="18" t="str">
        <f>VLOOKUP(A224,'BASE REGISTRO MAYO'!$A$1:$U$884,5,FALSE)</f>
        <v>Constitución Política de la República, art. 107.</v>
      </c>
      <c r="F224" s="18" t="str">
        <f>VLOOKUP(A224,'BASE REGISTRO MAYO'!$A$1:$U$884,6,FALSE)</f>
        <v>Indefinida.</v>
      </c>
      <c r="G224" s="18" t="str">
        <f>VLOOKUP(A224,'BASE REGISTRO MAYO'!$A$1:$U$884,7,FALSE)</f>
        <v>Según Ley Orgánica Nº 18.695, arts. 1º al 4º.</v>
      </c>
      <c r="H224" s="18" t="str">
        <f>VLOOKUP(A224,'BASE REGISTRO MAYO'!$A$1:$U$884,8,FALSE)</f>
        <v>no tiene</v>
      </c>
      <c r="I224" s="18">
        <f>VLOOKUP(A224,'BASE REGISTRO MAYO'!$A$1:$U$884,9,FALSE)</f>
        <v>0</v>
      </c>
      <c r="J224" s="18">
        <f>VLOOKUP(A224,'BASE REGISTRO MAYO'!$A$1:$U$884,10,FALSE)</f>
        <v>0</v>
      </c>
      <c r="K224" s="18" t="str">
        <f>VLOOKUP(A224,'BASE REGISTRO MAYO'!$A$1:$U$884,11,FALSE)</f>
        <v xml:space="preserve">Pedro Miguel Ángel Castillo Díaz, </v>
      </c>
      <c r="L224" s="18" t="str">
        <f>VLOOKUP(A224,'BASE REGISTRO MAYO'!$A$1:$U$884,12,FALSE)</f>
        <v xml:space="preserve">Plaza de Armas Nº 438, provincia de Limarí, comuna de Combarbalá, Región de Coquimbo.
</v>
      </c>
      <c r="M224" s="18" t="str">
        <f>VLOOKUP(A224,'BASE REGISTRO MAYO'!$A$1:$U$884,13,FALSE)</f>
        <v>IV</v>
      </c>
      <c r="N224" s="18" t="str">
        <f>VLOOKUP(A224,'BASE REGISTRO MAYO'!$A$1:$U$884,14,FALSE)</f>
        <v>Combarbalá</v>
      </c>
      <c r="O224" s="18" t="str">
        <f>VLOOKUP(A224,'BASE REGISTRO MAYO'!$A$1:$U$884,15,FALSE)</f>
        <v>Fono (53) 741033
        (53) 741133
        (53) 741007</v>
      </c>
      <c r="P224" s="18">
        <f>VLOOKUP(A224,'BASE REGISTRO MAYO'!$A$1:$U$884,16,FALSE)</f>
        <v>0</v>
      </c>
      <c r="Q224" s="18">
        <f>VLOOKUP(A224,'BASE REGISTRO MAYO'!$A$1:$U$884,17,FALSE)</f>
        <v>0</v>
      </c>
      <c r="R224" s="18">
        <f>VLOOKUP(A224,'BASE REGISTRO MAYO'!$A$1:$U$884,18,FALSE)</f>
        <v>91001</v>
      </c>
      <c r="S224" s="18" t="str">
        <f>VLOOKUP(A224,'BASE REGISTRO MAYO'!$A$1:$U$884,19,FALSE)</f>
        <v xml:space="preserve">No se acompañan. Aplica Informe Jurídico Nº 09, de fecha 14 de marzo de 2011 del Departamento Jurídico y Dictamen Nº 070791, de 2009, de la Contraloría General de la República.  
</v>
      </c>
      <c r="T224" s="148">
        <f>VLOOKUP(A224,'BASE REGISTRO MAYO'!$A$1:$U$884,20,FALSE)</f>
        <v>41394</v>
      </c>
      <c r="U224" s="125">
        <v>5070</v>
      </c>
      <c r="V224" s="126">
        <v>6405108</v>
      </c>
      <c r="W224" s="126">
        <v>31654805</v>
      </c>
      <c r="X224" s="149">
        <v>44347</v>
      </c>
      <c r="Y224" s="133" t="s">
        <v>7732</v>
      </c>
      <c r="Z224" s="133" t="s">
        <v>7733</v>
      </c>
      <c r="AA224" s="125" t="s">
        <v>7857</v>
      </c>
    </row>
    <row r="225" spans="1:27" s="90" customFormat="1" ht="15.75" customHeight="1" x14ac:dyDescent="0.2">
      <c r="A225" s="125">
        <v>5150</v>
      </c>
      <c r="B225" s="18" t="str">
        <f>VLOOKUP(A225,'BASE REGISTRO MAYO'!$A$1:$U$884,2,FALSE)</f>
        <v xml:space="preserve">
I. Municipalidad de Coyhaique
</v>
      </c>
      <c r="C225" s="18">
        <f>VLOOKUP(A225,'BASE REGISTRO MAYO'!$A$1:$U$884,3,FALSE)</f>
        <v>692403002</v>
      </c>
      <c r="D225" s="18" t="str">
        <f>VLOOKUP(A225,'BASE REGISTRO MAYO'!$A$1:$U$884,4,FALSE)</f>
        <v>Municipalidad</v>
      </c>
      <c r="E225" s="18" t="str">
        <f>VLOOKUP(A225,'BASE REGISTRO MAYO'!$A$1:$U$884,5,FALSE)</f>
        <v>Constitución Política de la República, art. 107.</v>
      </c>
      <c r="F225" s="18" t="str">
        <f>VLOOKUP(A225,'BASE REGISTRO MAYO'!$A$1:$U$884,6,FALSE)</f>
        <v>Indefinida.</v>
      </c>
      <c r="G225" s="18" t="str">
        <f>VLOOKUP(A225,'BASE REGISTRO MAYO'!$A$1:$U$884,7,FALSE)</f>
        <v>Según Ley Orgánica Nº 18.695, arts. 1º al 4º.</v>
      </c>
      <c r="H225" s="18" t="str">
        <f>VLOOKUP(A225,'BASE REGISTRO MAYO'!$A$1:$U$884,8,FALSE)</f>
        <v>no tiene</v>
      </c>
      <c r="I225" s="18">
        <f>VLOOKUP(A225,'BASE REGISTRO MAYO'!$A$1:$U$884,9,FALSE)</f>
        <v>0</v>
      </c>
      <c r="J225" s="18">
        <f>VLOOKUP(A225,'BASE REGISTRO MAYO'!$A$1:$U$884,10,FALSE)</f>
        <v>0</v>
      </c>
      <c r="K225" s="18" t="str">
        <f>VLOOKUP(A225,'BASE REGISTRO MAYO'!$A$1:$U$884,11,FALSE)</f>
        <v xml:space="preserve">Rigoberto Alejandro Huala Canumán, </v>
      </c>
      <c r="L225" s="18" t="str">
        <f>VLOOKUP(A225,'BASE REGISTRO MAYO'!$A$1:$U$884,12,FALSE)</f>
        <v>Francisco Bilbao Nº357, Coyhaique, Undécima Región.</v>
      </c>
      <c r="M225" s="18" t="str">
        <f>VLOOKUP(A225,'BASE REGISTRO MAYO'!$A$1:$U$884,13,FALSE)</f>
        <v>XI</v>
      </c>
      <c r="N225" s="18" t="str">
        <f>VLOOKUP(A225,'BASE REGISTRO MAYO'!$A$1:$U$884,14,FALSE)</f>
        <v>Coyhaique</v>
      </c>
      <c r="O225" s="18">
        <f>VLOOKUP(A225,'BASE REGISTRO MAYO'!$A$1:$U$884,15,FALSE)</f>
        <v>0</v>
      </c>
      <c r="P225" s="18">
        <f>VLOOKUP(A225,'BASE REGISTRO MAYO'!$A$1:$U$884,16,FALSE)</f>
        <v>0</v>
      </c>
      <c r="Q225" s="18">
        <f>VLOOKUP(A225,'BASE REGISTRO MAYO'!$A$1:$U$884,17,FALSE)</f>
        <v>0</v>
      </c>
      <c r="R225" s="18">
        <f>VLOOKUP(A225,'BASE REGISTRO MAYO'!$A$1:$U$884,18,FALSE)</f>
        <v>91001</v>
      </c>
      <c r="S225" s="18" t="str">
        <f>VLOOKUP(A225,'BASE REGISTRO MAYO'!$A$1:$U$884,19,FALSE)</f>
        <v xml:space="preserve">No se acompañan. Aplica Informe Jurídico Nº 09, de  fecha 14 de marzo de 2011 del Departamento Jurídico y Dictamen Nº 070791, de 2009, de la Contraloría General de la República.  
</v>
      </c>
      <c r="T225" s="148">
        <f>VLOOKUP(A225,'BASE REGISTRO MAYO'!$A$1:$U$884,20,FALSE)</f>
        <v>37970</v>
      </c>
      <c r="U225" s="125">
        <v>5150</v>
      </c>
      <c r="V225" s="126">
        <v>13164464</v>
      </c>
      <c r="W225" s="126">
        <v>26519828</v>
      </c>
      <c r="X225" s="149">
        <v>44347</v>
      </c>
      <c r="Y225" s="133" t="s">
        <v>7732</v>
      </c>
      <c r="Z225" s="133" t="s">
        <v>7733</v>
      </c>
      <c r="AA225" s="125" t="s">
        <v>7755</v>
      </c>
    </row>
    <row r="226" spans="1:27" s="90" customFormat="1" ht="15.75" customHeight="1" x14ac:dyDescent="0.2">
      <c r="A226" s="125">
        <v>5200</v>
      </c>
      <c r="B226" s="18" t="str">
        <f>VLOOKUP(A226,'BASE REGISTRO MAYO'!$A$1:$U$884,2,FALSE)</f>
        <v xml:space="preserve">
I. Municipalidad de La Florida
</v>
      </c>
      <c r="C226" s="18">
        <f>VLOOKUP(A226,'BASE REGISTRO MAYO'!$A$1:$U$884,3,FALSE)</f>
        <v>690707004</v>
      </c>
      <c r="D226" s="18" t="str">
        <f>VLOOKUP(A226,'BASE REGISTRO MAYO'!$A$1:$U$884,4,FALSE)</f>
        <v xml:space="preserve">
I. Municipalidad de La Florida
</v>
      </c>
      <c r="E226" s="18" t="str">
        <f>VLOOKUP(A226,'BASE REGISTRO MAYO'!$A$1:$U$884,5,FALSE)</f>
        <v>Constitución Política de la República, art. 107.</v>
      </c>
      <c r="F226" s="18" t="str">
        <f>VLOOKUP(A226,'BASE REGISTRO MAYO'!$A$1:$U$884,6,FALSE)</f>
        <v>Indefinida.</v>
      </c>
      <c r="G226" s="18" t="str">
        <f>VLOOKUP(A226,'BASE REGISTRO MAYO'!$A$1:$U$884,7,FALSE)</f>
        <v>Según Ley Orgánica Nº 18.695, arts. 1º al 4º.</v>
      </c>
      <c r="H226" s="18" t="str">
        <f>VLOOKUP(A226,'BASE REGISTRO MAYO'!$A$1:$U$884,8,FALSE)</f>
        <v>no tiene</v>
      </c>
      <c r="I226" s="18">
        <f>VLOOKUP(A226,'BASE REGISTRO MAYO'!$A$1:$U$884,9,FALSE)</f>
        <v>0</v>
      </c>
      <c r="J226" s="18">
        <f>VLOOKUP(A226,'BASE REGISTRO MAYO'!$A$1:$U$884,10,FALSE)</f>
        <v>0</v>
      </c>
      <c r="K226" s="18" t="str">
        <f>VLOOKUP(A226,'BASE REGISTRO MAYO'!$A$1:$U$884,11,FALSE)</f>
        <v xml:space="preserve">Rodolfo Carter Fernández, </v>
      </c>
      <c r="L226" s="18" t="str">
        <f>VLOOKUP(A226,'BASE REGISTRO MAYO'!$A$1:$U$884,12,FALSE)</f>
        <v xml:space="preserve">Serafín Zamora Nº 6600, La Florida, Región Metropolitana. </v>
      </c>
      <c r="M226" s="18" t="str">
        <f>VLOOKUP(A226,'BASE REGISTRO MAYO'!$A$1:$U$884,13,FALSE)</f>
        <v>XIII</v>
      </c>
      <c r="N226" s="18" t="str">
        <f>VLOOKUP(A226,'BASE REGISTRO MAYO'!$A$1:$U$884,14,FALSE)</f>
        <v>La Florida</v>
      </c>
      <c r="O226" s="18" t="str">
        <f>VLOOKUP(A226,'BASE REGISTRO MAYO'!$A$1:$U$884,15,FALSE)</f>
        <v>Teléfono: 6365000;</v>
      </c>
      <c r="P226" s="18">
        <f>VLOOKUP(A226,'BASE REGISTRO MAYO'!$A$1:$U$884,16,FALSE)</f>
        <v>0</v>
      </c>
      <c r="Q226" s="18">
        <f>VLOOKUP(A226,'BASE REGISTRO MAYO'!$A$1:$U$884,17,FALSE)</f>
        <v>0</v>
      </c>
      <c r="R226" s="18">
        <f>VLOOKUP(A226,'BASE REGISTRO MAYO'!$A$1:$U$884,18,FALSE)</f>
        <v>91001</v>
      </c>
      <c r="S226" s="18" t="str">
        <f>VLOOKUP(A226,'BASE REGISTRO MAYO'!$A$1:$U$884,19,FALSE)</f>
        <v xml:space="preserve">No se acompañan. Aplica Informe Jurídico Nº 09, de  fecha 14 de marzo de 2011 del Departamento Jurídico y Dictamen Nº 070791, de 2009, de la Contraloría General de la República.  
</v>
      </c>
      <c r="T226" s="148">
        <f>VLOOKUP(A226,'BASE REGISTRO MAYO'!$A$1:$U$884,20,FALSE)</f>
        <v>37970</v>
      </c>
      <c r="U226" s="125">
        <v>5200</v>
      </c>
      <c r="V226" s="126">
        <v>10468611</v>
      </c>
      <c r="W226" s="126">
        <v>52343055</v>
      </c>
      <c r="X226" s="149">
        <v>44347</v>
      </c>
      <c r="Y226" s="133" t="s">
        <v>7732</v>
      </c>
      <c r="Z226" s="133" t="s">
        <v>7733</v>
      </c>
      <c r="AA226" s="125" t="s">
        <v>7813</v>
      </c>
    </row>
    <row r="227" spans="1:27" s="90" customFormat="1" ht="15.75" customHeight="1" x14ac:dyDescent="0.2">
      <c r="A227" s="125">
        <v>5650</v>
      </c>
      <c r="B227" s="18" t="str">
        <f>VLOOKUP(A227,'BASE REGISTRO MAYO'!$A$1:$U$884,2,FALSE)</f>
        <v xml:space="preserve">Prelatura de Illapel (Obispado de Illapel)  </v>
      </c>
      <c r="C227" s="18">
        <f>VLOOKUP(A227,'BASE REGISTRO MAYO'!$A$1:$U$884,3,FALSE)</f>
        <v>708967009</v>
      </c>
      <c r="D227" s="18" t="str">
        <f>VLOOKUP(A227,'BASE REGISTRO MAYO'!$A$1:$U$884,4,FALSE)</f>
        <v xml:space="preserve">Institución eclesiástica.
</v>
      </c>
      <c r="E227" s="18" t="str">
        <f>VLOOKUP(A227,'BASE REGISTRO MAYO'!$A$1:$U$884,5,FALSE)</f>
        <v xml:space="preserve">Institución eclesiastica. Erigida conforme al derecho canónico Bula “Ad Similitudem Hominis”
</v>
      </c>
      <c r="F227" s="18" t="str">
        <f>VLOOKUP(A227,'BASE REGISTRO MAYO'!$A$1:$U$884,6,FALSE)</f>
        <v xml:space="preserve">Indefinida
</v>
      </c>
      <c r="G227" s="18" t="str">
        <f>VLOOKUP(A227,'BASE REGISTRO MAYO'!$A$1:$U$884,7,FALSE)</f>
        <v xml:space="preserve">Organización religiosa.
</v>
      </c>
      <c r="H227" s="18" t="str">
        <f>VLOOKUP(A227,'BASE REGISTRO MAYO'!$A$1:$U$884,8,FALSE)</f>
        <v>no tiene</v>
      </c>
      <c r="I227" s="18">
        <f>VLOOKUP(A227,'BASE REGISTRO MAYO'!$A$1:$U$884,9,FALSE)</f>
        <v>0</v>
      </c>
      <c r="J227" s="18">
        <f>VLOOKUP(A227,'BASE REGISTRO MAYO'!$A$1:$U$884,10,FALSE)</f>
        <v>0</v>
      </c>
      <c r="K227" s="18" t="str">
        <f>VLOOKUP(A227,'BASE REGISTRO MAYO'!$A$1:$U$884,11,FALSE)</f>
        <v xml:space="preserve">Jorge Vega Velasco </v>
      </c>
      <c r="L227" s="18" t="str">
        <f>VLOOKUP(A227,'BASE REGISTRO MAYO'!$A$1:$U$884,12,FALSE)</f>
        <v xml:space="preserve">Constitución N°0 020, comuna Illapel, Región de Coquimbo. 
</v>
      </c>
      <c r="M227" s="18" t="str">
        <f>VLOOKUP(A227,'BASE REGISTRO MAYO'!$A$1:$U$884,13,FALSE)</f>
        <v>IV</v>
      </c>
      <c r="N227" s="18" t="str">
        <f>VLOOKUP(A227,'BASE REGISTRO MAYO'!$A$1:$U$884,14,FALSE)</f>
        <v xml:space="preserve"> Illapel</v>
      </c>
      <c r="O227" s="18" t="str">
        <f>VLOOKUP(A227,'BASE REGISTRO MAYO'!$A$1:$U$884,15,FALSE)</f>
        <v>Fono 53 521143</v>
      </c>
      <c r="P227" s="18" t="str">
        <f>VLOOKUP(A227,'BASE REGISTRO MAYO'!$A$1:$U$884,16,FALSE)</f>
        <v>illapel@episcopado.cl</v>
      </c>
      <c r="Q227" s="18">
        <f>VLOOKUP(A227,'BASE REGISTRO MAYO'!$A$1:$U$884,17,FALSE)</f>
        <v>0</v>
      </c>
      <c r="R227" s="18" t="str">
        <f>VLOOKUP(A227,'BASE REGISTRO MAYO'!$A$1:$U$884,18,FALSE)</f>
        <v xml:space="preserve">93910 Organizaciones religiosas </v>
      </c>
      <c r="S227" s="18" t="str">
        <f>VLOOKUP(A227,'BASE REGISTRO MAYO'!$A$1:$U$884,19,FALSE)</f>
        <v>Certificado financiero correspondiente al año 2020, aprobado por el Sub Departamento de Supervisión Financiera.</v>
      </c>
      <c r="T227" s="148">
        <f>VLOOKUP(A227,'BASE REGISTRO MAYO'!$A$1:$U$884,20,FALSE)</f>
        <v>37970</v>
      </c>
      <c r="U227" s="125">
        <v>5650</v>
      </c>
      <c r="V227" s="126">
        <v>9109444</v>
      </c>
      <c r="W227" s="126">
        <v>36260892</v>
      </c>
      <c r="X227" s="149">
        <v>44347</v>
      </c>
      <c r="Y227" s="133" t="s">
        <v>7732</v>
      </c>
      <c r="Z227" s="133" t="s">
        <v>7733</v>
      </c>
      <c r="AA227" s="125" t="s">
        <v>7858</v>
      </c>
    </row>
    <row r="228" spans="1:27" s="90" customFormat="1" ht="15.75" customHeight="1" x14ac:dyDescent="0.2">
      <c r="A228" s="125">
        <v>5800</v>
      </c>
      <c r="B228" s="18" t="str">
        <f>VLOOKUP(A228,'BASE REGISTRO MAYO'!$A$1:$U$884,2,FALSE)</f>
        <v>Corporación Obra Don Guanella</v>
      </c>
      <c r="C228" s="18">
        <f>VLOOKUP(A228,'BASE REGISTRO MAYO'!$A$1:$U$884,3,FALSE)</f>
        <v>700159108</v>
      </c>
      <c r="D228" s="18" t="str">
        <f>VLOOKUP(A228,'BASE REGISTRO MAYO'!$A$1:$U$884,4,FALSE)</f>
        <v>Corporación de Derecho Privado.</v>
      </c>
      <c r="E228" s="18" t="str">
        <f>VLOOKUP(A228,'BASE REGISTRO MAYO'!$A$1:$U$884,5,FALSE)</f>
        <v xml:space="preserve">Decreto Supremo Nº2440, de 23 de abril de 1951, del Ministerio de Justicia. </v>
      </c>
      <c r="F228" s="18" t="str">
        <f>VLOOKUP(A228,'BASE REGISTRO MAYO'!$A$1:$U$884,6,FALSE)</f>
        <v>Certificado de Vigencia Folio Nº 500355737092, de fecha 12 de noviembre de 2020, del Servicio de Registro Civil e Identificación.</v>
      </c>
      <c r="G228" s="18" t="str">
        <f>VLOOKUP(A228,'BASE REGISTRO MAYO'!$A$1:$U$884,7,FALSE)</f>
        <v>Organizar un establecimiento que permita recoger a los niños huérfanos y desamparados, educándoles y en lo posible, procurándoles una profesión; recoger a los ancianos e inválidos, a fin de proporcionarles habitación y sustento.</v>
      </c>
      <c r="H228" s="18" t="str">
        <f>VLOOKUP(A228,'BASE REGISTRO MAYO'!$A$1:$U$884,8,FALSE)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28" s="18" t="str">
        <f>VLOOKUP(A228,'BASE REGISTRO MAYO'!$A$1:$U$884,9,FALSE)</f>
        <v xml:space="preserve">5 años, pudiendo ser reelegidos indefinidamente.
</v>
      </c>
      <c r="J228" s="18" t="str">
        <f>VLOOKUP(A228,'BASE REGISTRO MAYO'!$A$1:$U$884,10,FALSE)</f>
        <v xml:space="preserve">23 de abril de 2018, según acta de asamblea de socios reducida a escritura pública con fecha 16 de mayo de 2018, ante don Humberto Quezada Moreno, Notario Público Titular de la Vigésimo Sexta Notaría de Santiago.
</v>
      </c>
      <c r="K228" s="18" t="str">
        <f>VLOOKUP(A228,'BASE REGISTRO MAYO'!$A$1:$U$884,11,FALSE)</f>
        <v xml:space="preserve">R.P. Silvano Poletto Goldin, , y a R.P. Jorge Álvaro Poblete Escobedo, para que, cada uno singularmente o en conjunto, anteponiendo su firma el nombre de la corporación, la obligue y represente. 
</v>
      </c>
      <c r="L228" s="18" t="str">
        <f>VLOOKUP(A228,'BASE REGISTRO MAYO'!$A$1:$U$884,12,FALSE)</f>
        <v xml:space="preserve">Panamericana Norte Km. 25, Batuco, Lampa, Región Metropolitana
</v>
      </c>
      <c r="M228" s="18" t="str">
        <f>VLOOKUP(A228,'BASE REGISTRO MAYO'!$A$1:$U$884,13,FALSE)</f>
        <v>XIII</v>
      </c>
      <c r="N228" s="18" t="str">
        <f>VLOOKUP(A228,'BASE REGISTRO MAYO'!$A$1:$U$884,14,FALSE)</f>
        <v>Lampa</v>
      </c>
      <c r="O228" s="18" t="str">
        <f>VLOOKUP(A228,'BASE REGISTRO MAYO'!$A$1:$U$884,15,FALSE)</f>
        <v>F. 7331581</v>
      </c>
      <c r="P228" s="18" t="str">
        <f>VLOOKUP(A228,'BASE REGISTRO MAYO'!$A$1:$U$884,16,FALSE)</f>
        <v>: hogarsanricardo@gmail.com</v>
      </c>
      <c r="Q228" s="18">
        <f>VLOOKUP(A228,'BASE REGISTRO MAYO'!$A$1:$U$884,17,FALSE)</f>
        <v>0</v>
      </c>
      <c r="R228" s="18">
        <f>VLOOKUP(A228,'BASE REGISTRO MAYO'!$A$1:$U$884,18,FALSE)</f>
        <v>93401</v>
      </c>
      <c r="S228" s="18" t="str">
        <f>VLOOKUP(A228,'BASE REGISTRO MAYO'!$A$1:$U$884,19,FALSE)</f>
        <v>Se acompañan antecedentes financieros correspondientes al año 2019 aprobados por el Subdepartamento de Supervisión Financiera.</v>
      </c>
      <c r="T228" s="148">
        <f>VLOOKUP(A228,'BASE REGISTRO MAYO'!$A$1:$U$884,20,FALSE)</f>
        <v>37970</v>
      </c>
      <c r="U228" s="125">
        <v>5800</v>
      </c>
      <c r="V228" s="126">
        <v>26163855</v>
      </c>
      <c r="W228" s="126">
        <v>125086137</v>
      </c>
      <c r="X228" s="149">
        <v>44347</v>
      </c>
      <c r="Y228" s="133" t="s">
        <v>7732</v>
      </c>
      <c r="Z228" s="133" t="s">
        <v>7733</v>
      </c>
      <c r="AA228" s="125" t="s">
        <v>7831</v>
      </c>
    </row>
    <row r="229" spans="1:27" s="90" customFormat="1" ht="15.75" customHeight="1" x14ac:dyDescent="0.2">
      <c r="A229" s="125">
        <v>5850</v>
      </c>
      <c r="B229" s="18" t="str">
        <f>VLOOKUP(A229,'BASE REGISTRO MAYO'!$A$1:$U$884,2,FALSE)</f>
        <v xml:space="preserve">
Orden de la Bienaventurada Virgen María de la Merced o Congregación Provincia Mercedaria de Chile.
</v>
      </c>
      <c r="C229" s="18">
        <f>VLOOKUP(A229,'BASE REGISTRO MAYO'!$A$1:$U$884,3,FALSE)</f>
        <v>700270009</v>
      </c>
      <c r="D229" s="18" t="str">
        <f>VLOOKUP(A229,'BASE REGISTRO MAYO'!$A$1:$U$884,4,FALSE)</f>
        <v xml:space="preserve">Organización religiosa.
</v>
      </c>
      <c r="E229" s="18" t="str">
        <f>VLOOKUP(A229,'BASE REGISTRO MAYO'!$A$1:$U$884,5,FALSE)</f>
        <v xml:space="preserve">Institución eclesiastica. Erigida de acuerdo al Derecho Canónico, en la Arquidiócesis de Santiago.
</v>
      </c>
      <c r="F229" s="18" t="str">
        <f>VLOOKUP(A229,'BASE REGISTRO MAYO'!$A$1:$U$884,6,FALSE)</f>
        <v xml:space="preserve">Indefinida.Consta en el Certificado C/14143/2019 y 1302/2020, de fecha 17 de octubre de 2019, autorizado por doña Marcela Arriaza Morales, Notaria del Arzobispado de Santiago.
</v>
      </c>
      <c r="G229" s="18" t="str">
        <f>VLOOKUP(A229,'BASE REGISTRO MAYO'!$A$1:$U$884,7,FALSE)</f>
        <v>Actividad religiosa.</v>
      </c>
      <c r="H229" s="18" t="str">
        <f>VLOOKUP(A229,'BASE REGISTRO MAYO'!$A$1:$U$884,8,FALSE)</f>
        <v>no tiene</v>
      </c>
      <c r="I229" s="18">
        <f>VLOOKUP(A229,'BASE REGISTRO MAYO'!$A$1:$U$884,9,FALSE)</f>
        <v>0</v>
      </c>
      <c r="J229" s="18">
        <f>VLOOKUP(A229,'BASE REGISTRO MAYO'!$A$1:$U$884,10,FALSE)</f>
        <v>0</v>
      </c>
      <c r="K229" s="18" t="str">
        <f>VLOOKUP(A229,'BASE REGISTRO MAYO'!$A$1:$U$884,11,FALSE)</f>
        <v>Mario Andres Salas Becerra      Viviana Contreras Menodoza (representante legal del Hogar San Pedro Armengol y Residencia San pedro Armengol El Salto en lo relativo a contratos con SENAME en la Región Metropolitana)</v>
      </c>
      <c r="L229" s="18" t="str">
        <f>VLOOKUP(A229,'BASE REGISTRO MAYO'!$A$1:$U$884,12,FALSE)</f>
        <v xml:space="preserve">Huérfanos Nº 669, of 614, Casilla 525, 
</v>
      </c>
      <c r="M229" s="18" t="str">
        <f>VLOOKUP(A229,'BASE REGISTRO MAYO'!$A$1:$U$884,13,FALSE)</f>
        <v>XIII</v>
      </c>
      <c r="N229" s="18" t="str">
        <f>VLOOKUP(A229,'BASE REGISTRO MAYO'!$A$1:$U$884,14,FALSE)</f>
        <v xml:space="preserve">Santiago </v>
      </c>
      <c r="O229" s="18" t="str">
        <f>VLOOKUP(A229,'BASE REGISTRO MAYO'!$A$1:$U$884,15,FALSE)</f>
        <v>Teléfono 02-6395684</v>
      </c>
      <c r="P229" s="18">
        <f>VLOOKUP(A229,'BASE REGISTRO MAYO'!$A$1:$U$884,16,FALSE)</f>
        <v>0</v>
      </c>
      <c r="Q229" s="18">
        <f>VLOOKUP(A229,'BASE REGISTRO MAYO'!$A$1:$U$884,17,FALSE)</f>
        <v>0</v>
      </c>
      <c r="R229" s="18" t="str">
        <f>VLOOKUP(A229,'BASE REGISTRO MAYO'!$A$1:$U$884,18,FALSE)</f>
        <v>93910 Organizaciones religiosas.</v>
      </c>
      <c r="S229" s="18" t="str">
        <f>VLOOKUP(A229,'BASE REGISTRO MAYO'!$A$1:$U$884,19,FALSE)</f>
        <v xml:space="preserve">Acompaña certificado financiero correspondiente al año 2019, aprobado por el Sub Departamento de Supervisión Nacional. </v>
      </c>
      <c r="T229" s="148">
        <f>VLOOKUP(A229,'BASE REGISTRO MAYO'!$A$1:$U$884,20,FALSE)</f>
        <v>37970</v>
      </c>
      <c r="U229" s="125">
        <v>5850</v>
      </c>
      <c r="V229" s="126">
        <v>28528752</v>
      </c>
      <c r="W229" s="126">
        <v>95496284</v>
      </c>
      <c r="X229" s="149">
        <v>44347</v>
      </c>
      <c r="Y229" s="133" t="s">
        <v>7732</v>
      </c>
      <c r="Z229" s="133" t="s">
        <v>7733</v>
      </c>
      <c r="AA229" s="125" t="s">
        <v>7820</v>
      </c>
    </row>
    <row r="230" spans="1:27" s="90" customFormat="1" ht="15.75" customHeight="1" x14ac:dyDescent="0.2">
      <c r="A230" s="125">
        <v>5850</v>
      </c>
      <c r="B230" s="18" t="str">
        <f>VLOOKUP(A230,'BASE REGISTRO MAYO'!$A$1:$U$884,2,FALSE)</f>
        <v xml:space="preserve">
Orden de la Bienaventurada Virgen María de la Merced o Congregación Provincia Mercedaria de Chile.
</v>
      </c>
      <c r="C230" s="18">
        <f>VLOOKUP(A230,'BASE REGISTRO MAYO'!$A$1:$U$884,3,FALSE)</f>
        <v>700270009</v>
      </c>
      <c r="D230" s="18" t="str">
        <f>VLOOKUP(A230,'BASE REGISTRO MAYO'!$A$1:$U$884,4,FALSE)</f>
        <v xml:space="preserve">Organización religiosa.
</v>
      </c>
      <c r="E230" s="18" t="str">
        <f>VLOOKUP(A230,'BASE REGISTRO MAYO'!$A$1:$U$884,5,FALSE)</f>
        <v xml:space="preserve">Institución eclesiastica. Erigida de acuerdo al Derecho Canónico, en la Arquidiócesis de Santiago.
</v>
      </c>
      <c r="F230" s="18" t="str">
        <f>VLOOKUP(A230,'BASE REGISTRO MAYO'!$A$1:$U$884,6,FALSE)</f>
        <v xml:space="preserve">Indefinida.Consta en el Certificado C/14143/2019 y 1302/2020, de fecha 17 de octubre de 2019, autorizado por doña Marcela Arriaza Morales, Notaria del Arzobispado de Santiago.
</v>
      </c>
      <c r="G230" s="18" t="str">
        <f>VLOOKUP(A230,'BASE REGISTRO MAYO'!$A$1:$U$884,7,FALSE)</f>
        <v>Actividad religiosa.</v>
      </c>
      <c r="H230" s="18" t="str">
        <f>VLOOKUP(A230,'BASE REGISTRO MAYO'!$A$1:$U$884,8,FALSE)</f>
        <v>no tiene</v>
      </c>
      <c r="I230" s="18">
        <f>VLOOKUP(A230,'BASE REGISTRO MAYO'!$A$1:$U$884,9,FALSE)</f>
        <v>0</v>
      </c>
      <c r="J230" s="18">
        <f>VLOOKUP(A230,'BASE REGISTRO MAYO'!$A$1:$U$884,10,FALSE)</f>
        <v>0</v>
      </c>
      <c r="K230" s="18" t="str">
        <f>VLOOKUP(A230,'BASE REGISTRO MAYO'!$A$1:$U$884,11,FALSE)</f>
        <v>Mario Andres Salas Becerra      Viviana Contreras Menodoza (representante legal del Hogar San Pedro Armengol y Residencia San pedro Armengol El Salto en lo relativo a contratos con SENAME en la Región Metropolitana)</v>
      </c>
      <c r="L230" s="18" t="str">
        <f>VLOOKUP(A230,'BASE REGISTRO MAYO'!$A$1:$U$884,12,FALSE)</f>
        <v xml:space="preserve">Huérfanos Nº 669, of 614, Casilla 525, 
</v>
      </c>
      <c r="M230" s="18" t="str">
        <f>VLOOKUP(A230,'BASE REGISTRO MAYO'!$A$1:$U$884,13,FALSE)</f>
        <v>XIII</v>
      </c>
      <c r="N230" s="18" t="str">
        <f>VLOOKUP(A230,'BASE REGISTRO MAYO'!$A$1:$U$884,14,FALSE)</f>
        <v xml:space="preserve">Santiago </v>
      </c>
      <c r="O230" s="18" t="str">
        <f>VLOOKUP(A230,'BASE REGISTRO MAYO'!$A$1:$U$884,15,FALSE)</f>
        <v>Teléfono 02-6395684</v>
      </c>
      <c r="P230" s="18">
        <f>VLOOKUP(A230,'BASE REGISTRO MAYO'!$A$1:$U$884,16,FALSE)</f>
        <v>0</v>
      </c>
      <c r="Q230" s="18">
        <f>VLOOKUP(A230,'BASE REGISTRO MAYO'!$A$1:$U$884,17,FALSE)</f>
        <v>0</v>
      </c>
      <c r="R230" s="18" t="str">
        <f>VLOOKUP(A230,'BASE REGISTRO MAYO'!$A$1:$U$884,18,FALSE)</f>
        <v>93910 Organizaciones religiosas.</v>
      </c>
      <c r="S230" s="18" t="str">
        <f>VLOOKUP(A230,'BASE REGISTRO MAYO'!$A$1:$U$884,19,FALSE)</f>
        <v xml:space="preserve">Acompaña certificado financiero correspondiente al año 2019, aprobado por el Sub Departamento de Supervisión Nacional. </v>
      </c>
      <c r="T230" s="148">
        <f>VLOOKUP(A230,'BASE REGISTRO MAYO'!$A$1:$U$884,20,FALSE)</f>
        <v>37970</v>
      </c>
      <c r="U230" s="125">
        <v>5850</v>
      </c>
      <c r="V230" s="126">
        <v>3107234</v>
      </c>
      <c r="W230" s="126">
        <v>76417033</v>
      </c>
      <c r="X230" s="149">
        <v>44347</v>
      </c>
      <c r="Y230" s="133" t="s">
        <v>7732</v>
      </c>
      <c r="Z230" s="133" t="s">
        <v>7733</v>
      </c>
      <c r="AA230" s="125" t="s">
        <v>7838</v>
      </c>
    </row>
    <row r="231" spans="1:27" s="90" customFormat="1" ht="15.75" customHeight="1" x14ac:dyDescent="0.2">
      <c r="A231" s="125">
        <v>5900</v>
      </c>
      <c r="B231" s="18" t="str">
        <f>VLOOKUP(A231,'BASE REGISTRO MAYO'!$A$1:$U$884,2,FALSE)</f>
        <v>Sanatorio Marítimo San Juan de Dios</v>
      </c>
      <c r="C231" s="18">
        <f>VLOOKUP(A231,'BASE REGISTRO MAYO'!$A$1:$U$884,3,FALSE)</f>
        <v>823695004</v>
      </c>
      <c r="D231" s="18" t="str">
        <f>VLOOKUP(A231,'BASE REGISTRO MAYO'!$A$1:$U$884,4,FALSE)</f>
        <v>Organización Religiosa.</v>
      </c>
      <c r="E231" s="18" t="str">
        <f>VLOOKUP(A231,'BASE REGISTRO MAYO'!$A$1:$U$884,5,FALSE)</f>
        <v>Decreto Eclesiástico emanado del Obispado de Valparaíso</v>
      </c>
      <c r="F231" s="18" t="str">
        <f>VLOOKUP(A231,'BASE REGISTRO MAYO'!$A$1:$U$884,6,FALSE)</f>
        <v>Certificado Nº 306, del Obispado de Valparaíso, de fecha 22 de agosto de 2007.</v>
      </c>
      <c r="G231" s="18" t="str">
        <f>VLOOKUP(A231,'BASE REGISTRO MAYO'!$A$1:$U$884,7,FALSE)</f>
        <v>Actividades Religiosas.</v>
      </c>
      <c r="H231" s="18" t="str">
        <f>VLOOKUP(A231,'BASE REGISTRO MAYO'!$A$1:$U$884,8,FALSE)</f>
        <v>no tiene</v>
      </c>
      <c r="I231" s="18">
        <f>VLOOKUP(A231,'BASE REGISTRO MAYO'!$A$1:$U$884,9,FALSE)</f>
        <v>0</v>
      </c>
      <c r="J231" s="18">
        <f>VLOOKUP(A231,'BASE REGISTRO MAYO'!$A$1:$U$884,10,FALSE)</f>
        <v>0</v>
      </c>
      <c r="K231" s="18" t="str">
        <f>VLOOKUP(A231,'BASE REGISTRO MAYO'!$A$1:$U$884,11,FALSE)</f>
        <v xml:space="preserve">Representante Legal: Elías Alberto Reales, 
Delegación de poder a Gerente General, Andrés Pinto Escobar,
</v>
      </c>
      <c r="L231" s="18" t="str">
        <f>VLOOKUP(A231,'BASE REGISTRO MAYO'!$A$1:$U$884,12,FALSE)</f>
        <v xml:space="preserve">Avda. San Martín Nº 1355, comuna Viña del Mar.
</v>
      </c>
      <c r="M231" s="18" t="str">
        <f>VLOOKUP(A231,'BASE REGISTRO MAYO'!$A$1:$U$884,13,FALSE)</f>
        <v>V</v>
      </c>
      <c r="N231" s="18" t="str">
        <f>VLOOKUP(A231,'BASE REGISTRO MAYO'!$A$1:$U$884,14,FALSE)</f>
        <v>Viña del Mar</v>
      </c>
      <c r="O231" s="18" t="str">
        <f>VLOOKUP(A231,'BASE REGISTRO MAYO'!$A$1:$U$884,15,FALSE)</f>
        <v>Teléfono: (32) 460220.</v>
      </c>
      <c r="P231" s="18">
        <f>VLOOKUP(A231,'BASE REGISTRO MAYO'!$A$1:$U$884,16,FALSE)</f>
        <v>0</v>
      </c>
      <c r="Q231" s="18">
        <f>VLOOKUP(A231,'BASE REGISTRO MAYO'!$A$1:$U$884,17,FALSE)</f>
        <v>0</v>
      </c>
      <c r="R231" s="18">
        <f>VLOOKUP(A231,'BASE REGISTRO MAYO'!$A$1:$U$884,18,FALSE)</f>
        <v>93910</v>
      </c>
      <c r="S231" s="18" t="str">
        <f>VLOOKUP(A231,'BASE REGISTRO MAYO'!$A$1:$U$884,19,FALSE)</f>
        <v>Se acompaña certificado financiero, correspondiente al año 2019,aprobado por el  Departamento de Administración y Finanzas.</v>
      </c>
      <c r="T231" s="148">
        <f>VLOOKUP(A231,'BASE REGISTRO MAYO'!$A$1:$U$884,20,FALSE)</f>
        <v>37970</v>
      </c>
      <c r="U231" s="125">
        <v>5900</v>
      </c>
      <c r="V231" s="126">
        <v>26434092</v>
      </c>
      <c r="W231" s="126">
        <v>120479116</v>
      </c>
      <c r="X231" s="149">
        <v>44347</v>
      </c>
      <c r="Y231" s="133" t="s">
        <v>7732</v>
      </c>
      <c r="Z231" s="133" t="s">
        <v>7733</v>
      </c>
      <c r="AA231" s="125" t="s">
        <v>7742</v>
      </c>
    </row>
    <row r="232" spans="1:27" s="90" customFormat="1" ht="15.75" customHeight="1" x14ac:dyDescent="0.2">
      <c r="A232" s="125">
        <v>5950</v>
      </c>
      <c r="B232" s="18" t="str">
        <f>VLOOKUP(A232,'BASE REGISTRO MAYO'!$A$1:$U$884,2,FALSE)</f>
        <v>Fundación Patronato de los Sagrados Corazones de Valparaíso</v>
      </c>
      <c r="C232" s="18">
        <f>VLOOKUP(A232,'BASE REGISTRO MAYO'!$A$1:$U$884,3,FALSE)</f>
        <v>708401005</v>
      </c>
      <c r="D232" s="18" t="str">
        <f>VLOOKUP(A232,'BASE REGISTRO MAYO'!$A$1:$U$884,4,FALSE)</f>
        <v>Fundación de Derecho Privado.</v>
      </c>
      <c r="E232" s="18" t="str">
        <f>VLOOKUP(A232,'BASE REGISTRO MAYO'!$A$1:$U$884,5,FALSE)</f>
        <v xml:space="preserve">Decreto Supremo 2431, de fecha 31 de agosto de 1905, del Ministerio de Justicia. </v>
      </c>
      <c r="F232" s="18" t="str">
        <f>VLOOKUP(A232,'BASE REGISTRO MAYO'!$A$1:$U$884,6,FALSE)</f>
        <v>Certificado de vigencia de persona jurídica sin fines de lucro, folio 500351252327, de fecha 19 de octubre d 2020, emitido por el Servicio de de Registro Civil e Identificación.</v>
      </c>
      <c r="G232" s="18" t="str">
        <f>VLOOKUP(A232,'BASE REGISTRO MAYO'!$A$1:$U$884,7,FALSE)</f>
        <v>Procurar el mayor bien religioso, intelectual y moral de los miembros de la clase obrera, por medio de la caridad de la clase acomodada, y de la protección mutua que aquellos mismos se presten.</v>
      </c>
      <c r="H232" s="18" t="str">
        <f>VLOOKUP(A232,'BASE REGISTRO MAYO'!$A$1:$U$884,8,FALSE)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2" s="18" t="str">
        <f>VLOOKUP(A232,'BASE REGISTRO MAYO'!$A$1:$U$884,9,FALSE)</f>
        <v xml:space="preserve">2 años.
</v>
      </c>
      <c r="J232" s="18" t="str">
        <f>VLOOKUP(A232,'BASE REGISTRO MAYO'!$A$1:$U$884,10,FALSE)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2" s="18" t="str">
        <f>VLOOKUP(A232,'BASE REGISTRO MAYO'!$A$1:$U$884,11,FALSE)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2" s="18" t="str">
        <f>VLOOKUP(A232,'BASE REGISTRO MAYO'!$A$1:$U$884,12,FALSE)</f>
        <v xml:space="preserve">Las Heras Nº 785, comuna de Valparaíso
</v>
      </c>
      <c r="M232" s="18" t="str">
        <f>VLOOKUP(A232,'BASE REGISTRO MAYO'!$A$1:$U$884,13,FALSE)</f>
        <v>V</v>
      </c>
      <c r="N232" s="18" t="str">
        <f>VLOOKUP(A232,'BASE REGISTRO MAYO'!$A$1:$U$884,14,FALSE)</f>
        <v>Valparaíso</v>
      </c>
      <c r="O232" s="18" t="str">
        <f>VLOOKUP(A232,'BASE REGISTRO MAYO'!$A$1:$U$884,15,FALSE)</f>
        <v>Fono: 32- 214336-2218274-2214336</v>
      </c>
      <c r="P232" s="18" t="str">
        <f>VLOOKUP(A232,'BASE REGISTRO MAYO'!$A$1:$U$884,16,FALSE)</f>
        <v>patronatosscc7@gmail.com</v>
      </c>
      <c r="Q232" s="18">
        <f>VLOOKUP(A232,'BASE REGISTRO MAYO'!$A$1:$U$884,17,FALSE)</f>
        <v>0</v>
      </c>
      <c r="R232" s="18" t="str">
        <f>VLOOKUP(A232,'BASE REGISTRO MAYO'!$A$1:$U$884,18,FALSE)</f>
        <v>93401: Instituciones de Asistencia Social.</v>
      </c>
      <c r="S232" s="18" t="str">
        <f>VLOOKUP(A232,'BASE REGISTRO MAYO'!$A$1:$U$884,19,FALSE)</f>
        <v xml:space="preserve">Se acompaña Certificado Financiero correspondiente al año 2019 aprobado por el Sub Departamento de Supervisión Financiera Nacional.
</v>
      </c>
      <c r="T232" s="148">
        <f>VLOOKUP(A232,'BASE REGISTRO MAYO'!$A$1:$U$884,20,FALSE)</f>
        <v>37970</v>
      </c>
      <c r="U232" s="125">
        <v>5950</v>
      </c>
      <c r="V232" s="126">
        <v>92612418</v>
      </c>
      <c r="W232" s="126">
        <v>416786358</v>
      </c>
      <c r="X232" s="149">
        <v>44347</v>
      </c>
      <c r="Y232" s="133" t="s">
        <v>7732</v>
      </c>
      <c r="Z232" s="133" t="s">
        <v>7733</v>
      </c>
      <c r="AA232" s="125" t="s">
        <v>7741</v>
      </c>
    </row>
    <row r="233" spans="1:27" s="90" customFormat="1" ht="15.75" customHeight="1" x14ac:dyDescent="0.2">
      <c r="A233" s="125">
        <v>5950</v>
      </c>
      <c r="B233" s="18" t="str">
        <f>VLOOKUP(A233,'BASE REGISTRO MAYO'!$A$1:$U$884,2,FALSE)</f>
        <v>Fundación Patronato de los Sagrados Corazones de Valparaíso</v>
      </c>
      <c r="C233" s="18">
        <f>VLOOKUP(A233,'BASE REGISTRO MAYO'!$A$1:$U$884,3,FALSE)</f>
        <v>708401005</v>
      </c>
      <c r="D233" s="18" t="str">
        <f>VLOOKUP(A233,'BASE REGISTRO MAYO'!$A$1:$U$884,4,FALSE)</f>
        <v>Fundación de Derecho Privado.</v>
      </c>
      <c r="E233" s="18" t="str">
        <f>VLOOKUP(A233,'BASE REGISTRO MAYO'!$A$1:$U$884,5,FALSE)</f>
        <v xml:space="preserve">Decreto Supremo 2431, de fecha 31 de agosto de 1905, del Ministerio de Justicia. </v>
      </c>
      <c r="F233" s="18" t="str">
        <f>VLOOKUP(A233,'BASE REGISTRO MAYO'!$A$1:$U$884,6,FALSE)</f>
        <v>Certificado de vigencia de persona jurídica sin fines de lucro, folio 500351252327, de fecha 19 de octubre d 2020, emitido por el Servicio de de Registro Civil e Identificación.</v>
      </c>
      <c r="G233" s="18" t="str">
        <f>VLOOKUP(A233,'BASE REGISTRO MAYO'!$A$1:$U$884,7,FALSE)</f>
        <v>Procurar el mayor bien religioso, intelectual y moral de los miembros de la clase obrera, por medio de la caridad de la clase acomodada, y de la protección mutua que aquellos mismos se presten.</v>
      </c>
      <c r="H233" s="18" t="str">
        <f>VLOOKUP(A233,'BASE REGISTRO MAYO'!$A$1:$U$884,8,FALSE)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3" s="18" t="str">
        <f>VLOOKUP(A233,'BASE REGISTRO MAYO'!$A$1:$U$884,9,FALSE)</f>
        <v xml:space="preserve">2 años.
</v>
      </c>
      <c r="J233" s="18" t="str">
        <f>VLOOKUP(A233,'BASE REGISTRO MAYO'!$A$1:$U$884,10,FALSE)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3" s="18" t="str">
        <f>VLOOKUP(A233,'BASE REGISTRO MAYO'!$A$1:$U$884,11,FALSE)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3" s="18" t="str">
        <f>VLOOKUP(A233,'BASE REGISTRO MAYO'!$A$1:$U$884,12,FALSE)</f>
        <v xml:space="preserve">Las Heras Nº 785, comuna de Valparaíso
</v>
      </c>
      <c r="M233" s="18" t="str">
        <f>VLOOKUP(A233,'BASE REGISTRO MAYO'!$A$1:$U$884,13,FALSE)</f>
        <v>V</v>
      </c>
      <c r="N233" s="18" t="str">
        <f>VLOOKUP(A233,'BASE REGISTRO MAYO'!$A$1:$U$884,14,FALSE)</f>
        <v>Valparaíso</v>
      </c>
      <c r="O233" s="18" t="str">
        <f>VLOOKUP(A233,'BASE REGISTRO MAYO'!$A$1:$U$884,15,FALSE)</f>
        <v>Fono: 32- 214336-2218274-2214336</v>
      </c>
      <c r="P233" s="18" t="str">
        <f>VLOOKUP(A233,'BASE REGISTRO MAYO'!$A$1:$U$884,16,FALSE)</f>
        <v>patronatosscc7@gmail.com</v>
      </c>
      <c r="Q233" s="18">
        <f>VLOOKUP(A233,'BASE REGISTRO MAYO'!$A$1:$U$884,17,FALSE)</f>
        <v>0</v>
      </c>
      <c r="R233" s="18" t="str">
        <f>VLOOKUP(A233,'BASE REGISTRO MAYO'!$A$1:$U$884,18,FALSE)</f>
        <v>93401: Instituciones de Asistencia Social.</v>
      </c>
      <c r="S233" s="18" t="str">
        <f>VLOOKUP(A233,'BASE REGISTRO MAYO'!$A$1:$U$884,19,FALSE)</f>
        <v xml:space="preserve">Se acompaña Certificado Financiero correspondiente al año 2019 aprobado por el Sub Departamento de Supervisión Financiera Nacional.
</v>
      </c>
      <c r="T233" s="148">
        <f>VLOOKUP(A233,'BASE REGISTRO MAYO'!$A$1:$U$884,20,FALSE)</f>
        <v>37970</v>
      </c>
      <c r="U233" s="125">
        <v>5950</v>
      </c>
      <c r="V233" s="126">
        <v>19239840</v>
      </c>
      <c r="W233" s="126">
        <v>92300159</v>
      </c>
      <c r="X233" s="149">
        <v>44347</v>
      </c>
      <c r="Y233" s="133" t="s">
        <v>7732</v>
      </c>
      <c r="Z233" s="133" t="s">
        <v>7733</v>
      </c>
      <c r="AA233" s="125" t="s">
        <v>7742</v>
      </c>
    </row>
    <row r="234" spans="1:27" s="90" customFormat="1" ht="15.75" customHeight="1" x14ac:dyDescent="0.2">
      <c r="A234" s="125">
        <v>6100</v>
      </c>
      <c r="B234" s="18" t="str">
        <f>VLOOKUP(A234,'BASE REGISTRO MAYO'!$A$1:$U$884,2,FALSE)</f>
        <v>Sociedad de Asistencia y Capacitación (antes denominada Sociedad Protectora de la Infancia)</v>
      </c>
      <c r="C234" s="18">
        <f>VLOOKUP(A234,'BASE REGISTRO MAYO'!$A$1:$U$884,3,FALSE)</f>
        <v>700124509</v>
      </c>
      <c r="D234" s="18" t="str">
        <f>VLOOKUP(A234,'BASE REGISTRO MAYO'!$A$1:$U$884,4,FALSE)</f>
        <v>Corporación de Derecho Privado.</v>
      </c>
      <c r="E234" s="18" t="str">
        <f>VLOOKUP(A234,'BASE REGISTRO MAYO'!$A$1:$U$884,5,FALSE)</f>
        <v xml:space="preserve">Otorgado por Decreto Supremo Nº 180, de fecha 7 de febrero de 1895, por el Ministerio de Justicia.  </v>
      </c>
      <c r="F234" s="18" t="str">
        <f>VLOOKUP(A234,'BASE REGISTRO MAYO'!$A$1:$U$884,6,FALSE)</f>
        <v xml:space="preserve">Certificado de vigencia de Persona Jurídica sin fines de lucro, Folio N° 500343749201, de 2 de septiembre del 20º20, del Servicio de Registro Civil e Identificación.
</v>
      </c>
      <c r="G234" s="18" t="str">
        <f>VLOOKUP(A234,'BASE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4" s="18" t="str">
        <f>VLOOKUP(A234,'BASE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4" s="18" t="str">
        <f>VLOOKUP(A234,'BASE REGISTRO MAYO'!$A$1:$U$884,9,FALSE)</f>
        <v>dos años</v>
      </c>
      <c r="J234" s="18" t="str">
        <f>VLOOKUP(A234,'BASE REGISTRO MAYO'!$A$1:$U$884,10,FALSE)</f>
        <v>08 de noviembre de 2018 al 08 de noviembre de 2020.</v>
      </c>
      <c r="K234" s="18" t="str">
        <f>VLOOKUP(A234,'BASE REGISTRO MAYO'!$A$1:$U$884,11,FALSE)</f>
        <v xml:space="preserve">Alicia  Amunátegui  Monckeberg   
María Inés Ross Amunategui.       
Gerente General:  Francisco Javier Loeser Bravo. 
</v>
      </c>
      <c r="L234" s="18" t="str">
        <f>VLOOKUP(A234,'BASE REGISTRO MAYO'!$A$1:$U$884,12,FALSE)</f>
        <v xml:space="preserve">Concha y Toro Nº 2188, Metro Protectora de la Infancia, comuna de Puente Alto (dirección según última carta remitida por la institución).
Concha y Toro 1898, P.34 ½ Vic. Mackenna, comuna de Puente Alto.
</v>
      </c>
      <c r="M234" s="18" t="str">
        <f>VLOOKUP(A234,'BASE REGISTRO MAYO'!$A$1:$U$884,13,FALSE)</f>
        <v>XIII</v>
      </c>
      <c r="N234" s="18" t="str">
        <f>VLOOKUP(A234,'BASE REGISTRO MAYO'!$A$1:$U$884,14,FALSE)</f>
        <v>comuna de Puente Alto</v>
      </c>
      <c r="O234" s="18" t="str">
        <f>VLOOKUP(A234,'BASE REGISTRO MAYO'!$A$1:$U$884,15,FALSE)</f>
        <v>Teléfono: 4848800 - 4848900</v>
      </c>
      <c r="P234" s="18" t="str">
        <f>VLOOKUP(A234,'BASE REGISTRO MAYO'!$A$1:$U$884,16,FALSE)</f>
        <v>secretaria.presidencia@protectora.cl
Secretario.gerencia@protectora.cl</v>
      </c>
      <c r="Q234" s="18">
        <f>VLOOKUP(A234,'BASE REGISTRO MAYO'!$A$1:$U$884,17,FALSE)</f>
        <v>0</v>
      </c>
      <c r="R234" s="18">
        <f>VLOOKUP(A234,'BASE REGISTRO MAYO'!$A$1:$U$884,18,FALSE)</f>
        <v>93401</v>
      </c>
      <c r="S234" s="18" t="str">
        <f>VLOOKUP(A234,'BASE REGISTRO MAYO'!$A$1:$U$884,19,FALSE)</f>
        <v>Antecedentes financieros correspondientes al año 2019, aprobados por el Sub Depto de Supervisión Financiera Nacional.</v>
      </c>
      <c r="T234" s="148">
        <f>VLOOKUP(A234,'BASE REGISTRO MAYO'!$A$1:$U$884,20,FALSE)</f>
        <v>37970</v>
      </c>
      <c r="U234" s="125">
        <v>6100</v>
      </c>
      <c r="V234" s="126">
        <v>0</v>
      </c>
      <c r="W234" s="126">
        <v>50337950</v>
      </c>
      <c r="X234" s="149">
        <v>44347</v>
      </c>
      <c r="Y234" s="133" t="s">
        <v>7732</v>
      </c>
      <c r="Z234" s="133" t="s">
        <v>7733</v>
      </c>
      <c r="AA234" s="125" t="s">
        <v>7760</v>
      </c>
    </row>
    <row r="235" spans="1:27" s="90" customFormat="1" ht="15.75" customHeight="1" x14ac:dyDescent="0.2">
      <c r="A235" s="125">
        <v>6100</v>
      </c>
      <c r="B235" s="18" t="str">
        <f>VLOOKUP(A235,'BASE REGISTRO MAYO'!$A$1:$U$884,2,FALSE)</f>
        <v>Sociedad de Asistencia y Capacitación (antes denominada Sociedad Protectora de la Infancia)</v>
      </c>
      <c r="C235" s="18">
        <f>VLOOKUP(A235,'BASE REGISTRO MAYO'!$A$1:$U$884,3,FALSE)</f>
        <v>700124509</v>
      </c>
      <c r="D235" s="18" t="str">
        <f>VLOOKUP(A235,'BASE REGISTRO MAYO'!$A$1:$U$884,4,FALSE)</f>
        <v>Corporación de Derecho Privado.</v>
      </c>
      <c r="E235" s="18" t="str">
        <f>VLOOKUP(A235,'BASE REGISTRO MAYO'!$A$1:$U$884,5,FALSE)</f>
        <v xml:space="preserve">Otorgado por Decreto Supremo Nº 180, de fecha 7 de febrero de 1895, por el Ministerio de Justicia.  </v>
      </c>
      <c r="F235" s="18" t="str">
        <f>VLOOKUP(A235,'BASE REGISTRO MAYO'!$A$1:$U$884,6,FALSE)</f>
        <v xml:space="preserve">Certificado de vigencia de Persona Jurídica sin fines de lucro, Folio N° 500343749201, de 2 de septiembre del 20º20, del Servicio de Registro Civil e Identificación.
</v>
      </c>
      <c r="G235" s="18" t="str">
        <f>VLOOKUP(A235,'BASE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5" s="18" t="str">
        <f>VLOOKUP(A235,'BASE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5" s="18" t="str">
        <f>VLOOKUP(A235,'BASE REGISTRO MAYO'!$A$1:$U$884,9,FALSE)</f>
        <v>dos años</v>
      </c>
      <c r="J235" s="18" t="str">
        <f>VLOOKUP(A235,'BASE REGISTRO MAYO'!$A$1:$U$884,10,FALSE)</f>
        <v>08 de noviembre de 2018 al 08 de noviembre de 2020.</v>
      </c>
      <c r="K235" s="18" t="str">
        <f>VLOOKUP(A235,'BASE REGISTRO MAYO'!$A$1:$U$884,11,FALSE)</f>
        <v xml:space="preserve">Alicia  Amunátegui  Monckeberg   
María Inés Ross Amunategui.       
Gerente General:  Francisco Javier Loeser Bravo. 
</v>
      </c>
      <c r="L235" s="18" t="str">
        <f>VLOOKUP(A235,'BASE REGISTRO MAYO'!$A$1:$U$884,12,FALSE)</f>
        <v xml:space="preserve">Concha y Toro Nº 2188, Metro Protectora de la Infancia, comuna de Puente Alto (dirección según última carta remitida por la institución).
Concha y Toro 1898, P.34 ½ Vic. Mackenna, comuna de Puente Alto.
</v>
      </c>
      <c r="M235" s="18" t="str">
        <f>VLOOKUP(A235,'BASE REGISTRO MAYO'!$A$1:$U$884,13,FALSE)</f>
        <v>XIII</v>
      </c>
      <c r="N235" s="18" t="str">
        <f>VLOOKUP(A235,'BASE REGISTRO MAYO'!$A$1:$U$884,14,FALSE)</f>
        <v>comuna de Puente Alto</v>
      </c>
      <c r="O235" s="18" t="str">
        <f>VLOOKUP(A235,'BASE REGISTRO MAYO'!$A$1:$U$884,15,FALSE)</f>
        <v>Teléfono: 4848800 - 4848900</v>
      </c>
      <c r="P235" s="18" t="str">
        <f>VLOOKUP(A235,'BASE REGISTRO MAYO'!$A$1:$U$884,16,FALSE)</f>
        <v>secretaria.presidencia@protectora.cl
Secretario.gerencia@protectora.cl</v>
      </c>
      <c r="Q235" s="18">
        <f>VLOOKUP(A235,'BASE REGISTRO MAYO'!$A$1:$U$884,17,FALSE)</f>
        <v>0</v>
      </c>
      <c r="R235" s="18">
        <f>VLOOKUP(A235,'BASE REGISTRO MAYO'!$A$1:$U$884,18,FALSE)</f>
        <v>93401</v>
      </c>
      <c r="S235" s="18" t="str">
        <f>VLOOKUP(A235,'BASE REGISTRO MAYO'!$A$1:$U$884,19,FALSE)</f>
        <v>Antecedentes financieros correspondientes al año 2019, aprobados por el Sub Depto de Supervisión Financiera Nacional.</v>
      </c>
      <c r="T235" s="148">
        <f>VLOOKUP(A235,'BASE REGISTRO MAYO'!$A$1:$U$884,20,FALSE)</f>
        <v>37970</v>
      </c>
      <c r="U235" s="125">
        <v>6100</v>
      </c>
      <c r="V235" s="126">
        <v>13809414</v>
      </c>
      <c r="W235" s="126">
        <v>13809414</v>
      </c>
      <c r="X235" s="149">
        <v>44347</v>
      </c>
      <c r="Y235" s="133" t="s">
        <v>7732</v>
      </c>
      <c r="Z235" s="133" t="s">
        <v>7733</v>
      </c>
      <c r="AA235" s="125" t="s">
        <v>227</v>
      </c>
    </row>
    <row r="236" spans="1:27" s="90" customFormat="1" ht="15.75" customHeight="1" x14ac:dyDescent="0.2">
      <c r="A236" s="125">
        <v>6100</v>
      </c>
      <c r="B236" s="18" t="str">
        <f>VLOOKUP(A236,'BASE REGISTRO MAYO'!$A$1:$U$884,2,FALSE)</f>
        <v>Sociedad de Asistencia y Capacitación (antes denominada Sociedad Protectora de la Infancia)</v>
      </c>
      <c r="C236" s="18">
        <f>VLOOKUP(A236,'BASE REGISTRO MAYO'!$A$1:$U$884,3,FALSE)</f>
        <v>700124509</v>
      </c>
      <c r="D236" s="18" t="str">
        <f>VLOOKUP(A236,'BASE REGISTRO MAYO'!$A$1:$U$884,4,FALSE)</f>
        <v>Corporación de Derecho Privado.</v>
      </c>
      <c r="E236" s="18" t="str">
        <f>VLOOKUP(A236,'BASE REGISTRO MAYO'!$A$1:$U$884,5,FALSE)</f>
        <v xml:space="preserve">Otorgado por Decreto Supremo Nº 180, de fecha 7 de febrero de 1895, por el Ministerio de Justicia.  </v>
      </c>
      <c r="F236" s="18" t="str">
        <f>VLOOKUP(A236,'BASE REGISTRO MAYO'!$A$1:$U$884,6,FALSE)</f>
        <v xml:space="preserve">Certificado de vigencia de Persona Jurídica sin fines de lucro, Folio N° 500343749201, de 2 de septiembre del 20º20, del Servicio de Registro Civil e Identificación.
</v>
      </c>
      <c r="G236" s="18" t="str">
        <f>VLOOKUP(A236,'BASE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6" s="18" t="str">
        <f>VLOOKUP(A236,'BASE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6" s="18" t="str">
        <f>VLOOKUP(A236,'BASE REGISTRO MAYO'!$A$1:$U$884,9,FALSE)</f>
        <v>dos años</v>
      </c>
      <c r="J236" s="18" t="str">
        <f>VLOOKUP(A236,'BASE REGISTRO MAYO'!$A$1:$U$884,10,FALSE)</f>
        <v>08 de noviembre de 2018 al 08 de noviembre de 2020.</v>
      </c>
      <c r="K236" s="18" t="str">
        <f>VLOOKUP(A236,'BASE REGISTRO MAYO'!$A$1:$U$884,11,FALSE)</f>
        <v xml:space="preserve">Alicia  Amunátegui  Monckeberg   
María Inés Ross Amunategui.       
Gerente General:  Francisco Javier Loeser Bravo. 
</v>
      </c>
      <c r="L236" s="18" t="str">
        <f>VLOOKUP(A236,'BASE REGISTRO MAYO'!$A$1:$U$884,12,FALSE)</f>
        <v xml:space="preserve">Concha y Toro Nº 2188, Metro Protectora de la Infancia, comuna de Puente Alto (dirección según última carta remitida por la institución).
Concha y Toro 1898, P.34 ½ Vic. Mackenna, comuna de Puente Alto.
</v>
      </c>
      <c r="M236" s="18" t="str">
        <f>VLOOKUP(A236,'BASE REGISTRO MAYO'!$A$1:$U$884,13,FALSE)</f>
        <v>XIII</v>
      </c>
      <c r="N236" s="18" t="str">
        <f>VLOOKUP(A236,'BASE REGISTRO MAYO'!$A$1:$U$884,14,FALSE)</f>
        <v>comuna de Puente Alto</v>
      </c>
      <c r="O236" s="18" t="str">
        <f>VLOOKUP(A236,'BASE REGISTRO MAYO'!$A$1:$U$884,15,FALSE)</f>
        <v>Teléfono: 4848800 - 4848900</v>
      </c>
      <c r="P236" s="18" t="str">
        <f>VLOOKUP(A236,'BASE REGISTRO MAYO'!$A$1:$U$884,16,FALSE)</f>
        <v>secretaria.presidencia@protectora.cl
Secretario.gerencia@protectora.cl</v>
      </c>
      <c r="Q236" s="18">
        <f>VLOOKUP(A236,'BASE REGISTRO MAYO'!$A$1:$U$884,17,FALSE)</f>
        <v>0</v>
      </c>
      <c r="R236" s="18">
        <f>VLOOKUP(A236,'BASE REGISTRO MAYO'!$A$1:$U$884,18,FALSE)</f>
        <v>93401</v>
      </c>
      <c r="S236" s="18" t="str">
        <f>VLOOKUP(A236,'BASE REGISTRO MAYO'!$A$1:$U$884,19,FALSE)</f>
        <v>Antecedentes financieros correspondientes al año 2019, aprobados por el Sub Depto de Supervisión Financiera Nacional.</v>
      </c>
      <c r="T236" s="148">
        <f>VLOOKUP(A236,'BASE REGISTRO MAYO'!$A$1:$U$884,20,FALSE)</f>
        <v>37970</v>
      </c>
      <c r="U236" s="125">
        <v>6100</v>
      </c>
      <c r="V236" s="126">
        <v>11559420</v>
      </c>
      <c r="W236" s="126">
        <v>42203520</v>
      </c>
      <c r="X236" s="149">
        <v>44347</v>
      </c>
      <c r="Y236" s="133" t="s">
        <v>7732</v>
      </c>
      <c r="Z236" s="133" t="s">
        <v>7733</v>
      </c>
      <c r="AA236" s="125" t="s">
        <v>7749</v>
      </c>
    </row>
    <row r="237" spans="1:27" s="90" customFormat="1" ht="15.75" customHeight="1" x14ac:dyDescent="0.2">
      <c r="A237" s="125">
        <v>6100</v>
      </c>
      <c r="B237" s="18" t="str">
        <f>VLOOKUP(A237,'BASE REGISTRO MAYO'!$A$1:$U$884,2,FALSE)</f>
        <v>Sociedad de Asistencia y Capacitación (antes denominada Sociedad Protectora de la Infancia)</v>
      </c>
      <c r="C237" s="18">
        <f>VLOOKUP(A237,'BASE REGISTRO MAYO'!$A$1:$U$884,3,FALSE)</f>
        <v>700124509</v>
      </c>
      <c r="D237" s="18" t="str">
        <f>VLOOKUP(A237,'BASE REGISTRO MAYO'!$A$1:$U$884,4,FALSE)</f>
        <v>Corporación de Derecho Privado.</v>
      </c>
      <c r="E237" s="18" t="str">
        <f>VLOOKUP(A237,'BASE REGISTRO MAYO'!$A$1:$U$884,5,FALSE)</f>
        <v xml:space="preserve">Otorgado por Decreto Supremo Nº 180, de fecha 7 de febrero de 1895, por el Ministerio de Justicia.  </v>
      </c>
      <c r="F237" s="18" t="str">
        <f>VLOOKUP(A237,'BASE REGISTRO MAYO'!$A$1:$U$884,6,FALSE)</f>
        <v xml:space="preserve">Certificado de vigencia de Persona Jurídica sin fines de lucro, Folio N° 500343749201, de 2 de septiembre del 20º20, del Servicio de Registro Civil e Identificación.
</v>
      </c>
      <c r="G237" s="18" t="str">
        <f>VLOOKUP(A237,'BASE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7" s="18" t="str">
        <f>VLOOKUP(A237,'BASE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7" s="18" t="str">
        <f>VLOOKUP(A237,'BASE REGISTRO MAYO'!$A$1:$U$884,9,FALSE)</f>
        <v>dos años</v>
      </c>
      <c r="J237" s="18" t="str">
        <f>VLOOKUP(A237,'BASE REGISTRO MAYO'!$A$1:$U$884,10,FALSE)</f>
        <v>08 de noviembre de 2018 al 08 de noviembre de 2020.</v>
      </c>
      <c r="K237" s="18" t="str">
        <f>VLOOKUP(A237,'BASE REGISTRO MAYO'!$A$1:$U$884,11,FALSE)</f>
        <v xml:space="preserve">Alicia  Amunátegui  Monckeberg   
María Inés Ross Amunategui.       
Gerente General:  Francisco Javier Loeser Bravo. 
</v>
      </c>
      <c r="L237" s="18" t="str">
        <f>VLOOKUP(A237,'BASE REGISTRO MAYO'!$A$1:$U$884,12,FALSE)</f>
        <v xml:space="preserve">Concha y Toro Nº 2188, Metro Protectora de la Infancia, comuna de Puente Alto (dirección según última carta remitida por la institución).
Concha y Toro 1898, P.34 ½ Vic. Mackenna, comuna de Puente Alto.
</v>
      </c>
      <c r="M237" s="18" t="str">
        <f>VLOOKUP(A237,'BASE REGISTRO MAYO'!$A$1:$U$884,13,FALSE)</f>
        <v>XIII</v>
      </c>
      <c r="N237" s="18" t="str">
        <f>VLOOKUP(A237,'BASE REGISTRO MAYO'!$A$1:$U$884,14,FALSE)</f>
        <v>comuna de Puente Alto</v>
      </c>
      <c r="O237" s="18" t="str">
        <f>VLOOKUP(A237,'BASE REGISTRO MAYO'!$A$1:$U$884,15,FALSE)</f>
        <v>Teléfono: 4848800 - 4848900</v>
      </c>
      <c r="P237" s="18" t="str">
        <f>VLOOKUP(A237,'BASE REGISTRO MAYO'!$A$1:$U$884,16,FALSE)</f>
        <v>secretaria.presidencia@protectora.cl
Secretario.gerencia@protectora.cl</v>
      </c>
      <c r="Q237" s="18">
        <f>VLOOKUP(A237,'BASE REGISTRO MAYO'!$A$1:$U$884,17,FALSE)</f>
        <v>0</v>
      </c>
      <c r="R237" s="18">
        <f>VLOOKUP(A237,'BASE REGISTRO MAYO'!$A$1:$U$884,18,FALSE)</f>
        <v>93401</v>
      </c>
      <c r="S237" s="18" t="str">
        <f>VLOOKUP(A237,'BASE REGISTRO MAYO'!$A$1:$U$884,19,FALSE)</f>
        <v>Antecedentes financieros correspondientes al año 2019, aprobados por el Sub Depto de Supervisión Financiera Nacional.</v>
      </c>
      <c r="T237" s="148">
        <f>VLOOKUP(A237,'BASE REGISTRO MAYO'!$A$1:$U$884,20,FALSE)</f>
        <v>37970</v>
      </c>
      <c r="U237" s="125">
        <v>6100</v>
      </c>
      <c r="V237" s="126">
        <v>47228461</v>
      </c>
      <c r="W237" s="126">
        <v>197268357</v>
      </c>
      <c r="X237" s="149">
        <v>44347</v>
      </c>
      <c r="Y237" s="133" t="s">
        <v>7732</v>
      </c>
      <c r="Z237" s="133" t="s">
        <v>7733</v>
      </c>
      <c r="AA237" s="125" t="s">
        <v>7764</v>
      </c>
    </row>
    <row r="238" spans="1:27" s="90" customFormat="1" ht="15.75" customHeight="1" x14ac:dyDescent="0.2">
      <c r="A238" s="125">
        <v>6100</v>
      </c>
      <c r="B238" s="18" t="str">
        <f>VLOOKUP(A238,'BASE REGISTRO MAYO'!$A$1:$U$884,2,FALSE)</f>
        <v>Sociedad de Asistencia y Capacitación (antes denominada Sociedad Protectora de la Infancia)</v>
      </c>
      <c r="C238" s="18">
        <f>VLOOKUP(A238,'BASE REGISTRO MAYO'!$A$1:$U$884,3,FALSE)</f>
        <v>700124509</v>
      </c>
      <c r="D238" s="18" t="str">
        <f>VLOOKUP(A238,'BASE REGISTRO MAYO'!$A$1:$U$884,4,FALSE)</f>
        <v>Corporación de Derecho Privado.</v>
      </c>
      <c r="E238" s="18" t="str">
        <f>VLOOKUP(A238,'BASE REGISTRO MAYO'!$A$1:$U$884,5,FALSE)</f>
        <v xml:space="preserve">Otorgado por Decreto Supremo Nº 180, de fecha 7 de febrero de 1895, por el Ministerio de Justicia.  </v>
      </c>
      <c r="F238" s="18" t="str">
        <f>VLOOKUP(A238,'BASE REGISTRO MAYO'!$A$1:$U$884,6,FALSE)</f>
        <v xml:space="preserve">Certificado de vigencia de Persona Jurídica sin fines de lucro, Folio N° 500343749201, de 2 de septiembre del 20º20, del Servicio de Registro Civil e Identificación.
</v>
      </c>
      <c r="G238" s="18" t="str">
        <f>VLOOKUP(A238,'BASE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8" s="18" t="str">
        <f>VLOOKUP(A238,'BASE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8" s="18" t="str">
        <f>VLOOKUP(A238,'BASE REGISTRO MAYO'!$A$1:$U$884,9,FALSE)</f>
        <v>dos años</v>
      </c>
      <c r="J238" s="18" t="str">
        <f>VLOOKUP(A238,'BASE REGISTRO MAYO'!$A$1:$U$884,10,FALSE)</f>
        <v>08 de noviembre de 2018 al 08 de noviembre de 2020.</v>
      </c>
      <c r="K238" s="18" t="str">
        <f>VLOOKUP(A238,'BASE REGISTRO MAYO'!$A$1:$U$884,11,FALSE)</f>
        <v xml:space="preserve">Alicia  Amunátegui  Monckeberg   
María Inés Ross Amunategui.       
Gerente General:  Francisco Javier Loeser Bravo. 
</v>
      </c>
      <c r="L238" s="18" t="str">
        <f>VLOOKUP(A238,'BASE REGISTRO MAYO'!$A$1:$U$884,12,FALSE)</f>
        <v xml:space="preserve">Concha y Toro Nº 2188, Metro Protectora de la Infancia, comuna de Puente Alto (dirección según última carta remitida por la institución).
Concha y Toro 1898, P.34 ½ Vic. Mackenna, comuna de Puente Alto.
</v>
      </c>
      <c r="M238" s="18" t="str">
        <f>VLOOKUP(A238,'BASE REGISTRO MAYO'!$A$1:$U$884,13,FALSE)</f>
        <v>XIII</v>
      </c>
      <c r="N238" s="18" t="str">
        <f>VLOOKUP(A238,'BASE REGISTRO MAYO'!$A$1:$U$884,14,FALSE)</f>
        <v>comuna de Puente Alto</v>
      </c>
      <c r="O238" s="18" t="str">
        <f>VLOOKUP(A238,'BASE REGISTRO MAYO'!$A$1:$U$884,15,FALSE)</f>
        <v>Teléfono: 4848800 - 4848900</v>
      </c>
      <c r="P238" s="18" t="str">
        <f>VLOOKUP(A238,'BASE REGISTRO MAYO'!$A$1:$U$884,16,FALSE)</f>
        <v>secretaria.presidencia@protectora.cl
Secretario.gerencia@protectora.cl</v>
      </c>
      <c r="Q238" s="18">
        <f>VLOOKUP(A238,'BASE REGISTRO MAYO'!$A$1:$U$884,17,FALSE)</f>
        <v>0</v>
      </c>
      <c r="R238" s="18">
        <f>VLOOKUP(A238,'BASE REGISTRO MAYO'!$A$1:$U$884,18,FALSE)</f>
        <v>93401</v>
      </c>
      <c r="S238" s="18" t="str">
        <f>VLOOKUP(A238,'BASE REGISTRO MAYO'!$A$1:$U$884,19,FALSE)</f>
        <v>Antecedentes financieros correspondientes al año 2019, aprobados por el Sub Depto de Supervisión Financiera Nacional.</v>
      </c>
      <c r="T238" s="148">
        <f>VLOOKUP(A238,'BASE REGISTRO MAYO'!$A$1:$U$884,20,FALSE)</f>
        <v>37970</v>
      </c>
      <c r="U238" s="125">
        <v>6100</v>
      </c>
      <c r="V238" s="126">
        <v>17741305</v>
      </c>
      <c r="W238" s="126">
        <v>83641792</v>
      </c>
      <c r="X238" s="149">
        <v>44347</v>
      </c>
      <c r="Y238" s="133" t="s">
        <v>7732</v>
      </c>
      <c r="Z238" s="133" t="s">
        <v>7733</v>
      </c>
      <c r="AA238" s="125" t="s">
        <v>159</v>
      </c>
    </row>
    <row r="239" spans="1:27" s="90" customFormat="1" ht="15.75" customHeight="1" x14ac:dyDescent="0.2">
      <c r="A239" s="125">
        <v>6100</v>
      </c>
      <c r="B239" s="18" t="str">
        <f>VLOOKUP(A239,'BASE REGISTRO MAYO'!$A$1:$U$884,2,FALSE)</f>
        <v>Sociedad de Asistencia y Capacitación (antes denominada Sociedad Protectora de la Infancia)</v>
      </c>
      <c r="C239" s="18">
        <f>VLOOKUP(A239,'BASE REGISTRO MAYO'!$A$1:$U$884,3,FALSE)</f>
        <v>700124509</v>
      </c>
      <c r="D239" s="18" t="str">
        <f>VLOOKUP(A239,'BASE REGISTRO MAYO'!$A$1:$U$884,4,FALSE)</f>
        <v>Corporación de Derecho Privado.</v>
      </c>
      <c r="E239" s="18" t="str">
        <f>VLOOKUP(A239,'BASE REGISTRO MAYO'!$A$1:$U$884,5,FALSE)</f>
        <v xml:space="preserve">Otorgado por Decreto Supremo Nº 180, de fecha 7 de febrero de 1895, por el Ministerio de Justicia.  </v>
      </c>
      <c r="F239" s="18" t="str">
        <f>VLOOKUP(A239,'BASE REGISTRO MAYO'!$A$1:$U$884,6,FALSE)</f>
        <v xml:space="preserve">Certificado de vigencia de Persona Jurídica sin fines de lucro, Folio N° 500343749201, de 2 de septiembre del 20º20, del Servicio de Registro Civil e Identificación.
</v>
      </c>
      <c r="G239" s="18" t="str">
        <f>VLOOKUP(A239,'BASE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18" t="str">
        <f>VLOOKUP(A239,'BASE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9" s="18" t="str">
        <f>VLOOKUP(A239,'BASE REGISTRO MAYO'!$A$1:$U$884,9,FALSE)</f>
        <v>dos años</v>
      </c>
      <c r="J239" s="18" t="str">
        <f>VLOOKUP(A239,'BASE REGISTRO MAYO'!$A$1:$U$884,10,FALSE)</f>
        <v>08 de noviembre de 2018 al 08 de noviembre de 2020.</v>
      </c>
      <c r="K239" s="18" t="str">
        <f>VLOOKUP(A239,'BASE REGISTRO MAYO'!$A$1:$U$884,11,FALSE)</f>
        <v xml:space="preserve">Alicia  Amunátegui  Monckeberg   
María Inés Ross Amunategui.       
Gerente General:  Francisco Javier Loeser Bravo. 
</v>
      </c>
      <c r="L239" s="18" t="str">
        <f>VLOOKUP(A239,'BASE REGISTRO MAYO'!$A$1:$U$884,12,FALSE)</f>
        <v xml:space="preserve">Concha y Toro Nº 2188, Metro Protectora de la Infancia, comuna de Puente Alto (dirección según última carta remitida por la institución).
Concha y Toro 1898, P.34 ½ Vic. Mackenna, comuna de Puente Alto.
</v>
      </c>
      <c r="M239" s="18" t="str">
        <f>VLOOKUP(A239,'BASE REGISTRO MAYO'!$A$1:$U$884,13,FALSE)</f>
        <v>XIII</v>
      </c>
      <c r="N239" s="18" t="str">
        <f>VLOOKUP(A239,'BASE REGISTRO MAYO'!$A$1:$U$884,14,FALSE)</f>
        <v>comuna de Puente Alto</v>
      </c>
      <c r="O239" s="18" t="str">
        <f>VLOOKUP(A239,'BASE REGISTRO MAYO'!$A$1:$U$884,15,FALSE)</f>
        <v>Teléfono: 4848800 - 4848900</v>
      </c>
      <c r="P239" s="18" t="str">
        <f>VLOOKUP(A239,'BASE REGISTRO MAYO'!$A$1:$U$884,16,FALSE)</f>
        <v>secretaria.presidencia@protectora.cl
Secretario.gerencia@protectora.cl</v>
      </c>
      <c r="Q239" s="18">
        <f>VLOOKUP(A239,'BASE REGISTRO MAYO'!$A$1:$U$884,17,FALSE)</f>
        <v>0</v>
      </c>
      <c r="R239" s="18">
        <f>VLOOKUP(A239,'BASE REGISTRO MAYO'!$A$1:$U$884,18,FALSE)</f>
        <v>93401</v>
      </c>
      <c r="S239" s="18" t="str">
        <f>VLOOKUP(A239,'BASE REGISTRO MAYO'!$A$1:$U$884,19,FALSE)</f>
        <v>Antecedentes financieros correspondientes al año 2019, aprobados por el Sub Depto de Supervisión Financiera Nacional.</v>
      </c>
      <c r="T239" s="148">
        <f>VLOOKUP(A239,'BASE REGISTRO MAYO'!$A$1:$U$884,20,FALSE)</f>
        <v>37970</v>
      </c>
      <c r="U239" s="125">
        <v>6100</v>
      </c>
      <c r="V239" s="126">
        <v>8533800</v>
      </c>
      <c r="W239" s="126">
        <v>40499010</v>
      </c>
      <c r="X239" s="149">
        <v>44347</v>
      </c>
      <c r="Y239" s="133" t="s">
        <v>7732</v>
      </c>
      <c r="Z239" s="133" t="s">
        <v>7733</v>
      </c>
      <c r="AA239" s="125" t="s">
        <v>7812</v>
      </c>
    </row>
    <row r="240" spans="1:27" s="90" customFormat="1" ht="15.75" customHeight="1" x14ac:dyDescent="0.2">
      <c r="A240" s="125">
        <v>6100</v>
      </c>
      <c r="B240" s="18" t="str">
        <f>VLOOKUP(A240,'BASE REGISTRO MAYO'!$A$1:$U$884,2,FALSE)</f>
        <v>Sociedad de Asistencia y Capacitación (antes denominada Sociedad Protectora de la Infancia)</v>
      </c>
      <c r="C240" s="18">
        <f>VLOOKUP(A240,'BASE REGISTRO MAYO'!$A$1:$U$884,3,FALSE)</f>
        <v>700124509</v>
      </c>
      <c r="D240" s="18" t="str">
        <f>VLOOKUP(A240,'BASE REGISTRO MAYO'!$A$1:$U$884,4,FALSE)</f>
        <v>Corporación de Derecho Privado.</v>
      </c>
      <c r="E240" s="18" t="str">
        <f>VLOOKUP(A240,'BASE REGISTRO MAYO'!$A$1:$U$884,5,FALSE)</f>
        <v xml:space="preserve">Otorgado por Decreto Supremo Nº 180, de fecha 7 de febrero de 1895, por el Ministerio de Justicia.  </v>
      </c>
      <c r="F240" s="18" t="str">
        <f>VLOOKUP(A240,'BASE REGISTRO MAYO'!$A$1:$U$884,6,FALSE)</f>
        <v xml:space="preserve">Certificado de vigencia de Persona Jurídica sin fines de lucro, Folio N° 500343749201, de 2 de septiembre del 20º20, del Servicio de Registro Civil e Identificación.
</v>
      </c>
      <c r="G240" s="18" t="str">
        <f>VLOOKUP(A240,'BASE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18" t="str">
        <f>VLOOKUP(A240,'BASE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0" s="18" t="str">
        <f>VLOOKUP(A240,'BASE REGISTRO MAYO'!$A$1:$U$884,9,FALSE)</f>
        <v>dos años</v>
      </c>
      <c r="J240" s="18" t="str">
        <f>VLOOKUP(A240,'BASE REGISTRO MAYO'!$A$1:$U$884,10,FALSE)</f>
        <v>08 de noviembre de 2018 al 08 de noviembre de 2020.</v>
      </c>
      <c r="K240" s="18" t="str">
        <f>VLOOKUP(A240,'BASE REGISTRO MAYO'!$A$1:$U$884,11,FALSE)</f>
        <v xml:space="preserve">Alicia  Amunátegui  Monckeberg   
María Inés Ross Amunategui.       
Gerente General:  Francisco Javier Loeser Bravo. 
</v>
      </c>
      <c r="L240" s="18" t="str">
        <f>VLOOKUP(A240,'BASE REGISTRO MAYO'!$A$1:$U$884,12,FALSE)</f>
        <v xml:space="preserve">Concha y Toro Nº 2188, Metro Protectora de la Infancia, comuna de Puente Alto (dirección según última carta remitida por la institución).
Concha y Toro 1898, P.34 ½ Vic. Mackenna, comuna de Puente Alto.
</v>
      </c>
      <c r="M240" s="18" t="str">
        <f>VLOOKUP(A240,'BASE REGISTRO MAYO'!$A$1:$U$884,13,FALSE)</f>
        <v>XIII</v>
      </c>
      <c r="N240" s="18" t="str">
        <f>VLOOKUP(A240,'BASE REGISTRO MAYO'!$A$1:$U$884,14,FALSE)</f>
        <v>comuna de Puente Alto</v>
      </c>
      <c r="O240" s="18" t="str">
        <f>VLOOKUP(A240,'BASE REGISTRO MAYO'!$A$1:$U$884,15,FALSE)</f>
        <v>Teléfono: 4848800 - 4848900</v>
      </c>
      <c r="P240" s="18" t="str">
        <f>VLOOKUP(A240,'BASE REGISTRO MAYO'!$A$1:$U$884,16,FALSE)</f>
        <v>secretaria.presidencia@protectora.cl
Secretario.gerencia@protectora.cl</v>
      </c>
      <c r="Q240" s="18">
        <f>VLOOKUP(A240,'BASE REGISTRO MAYO'!$A$1:$U$884,17,FALSE)</f>
        <v>0</v>
      </c>
      <c r="R240" s="18">
        <f>VLOOKUP(A240,'BASE REGISTRO MAYO'!$A$1:$U$884,18,FALSE)</f>
        <v>93401</v>
      </c>
      <c r="S240" s="18" t="str">
        <f>VLOOKUP(A240,'BASE REGISTRO MAYO'!$A$1:$U$884,19,FALSE)</f>
        <v>Antecedentes financieros correspondientes al año 2019, aprobados por el Sub Depto de Supervisión Financiera Nacional.</v>
      </c>
      <c r="T240" s="148">
        <f>VLOOKUP(A240,'BASE REGISTRO MAYO'!$A$1:$U$884,20,FALSE)</f>
        <v>37970</v>
      </c>
      <c r="U240" s="125">
        <v>6100</v>
      </c>
      <c r="V240" s="126">
        <v>53947938</v>
      </c>
      <c r="W240" s="126">
        <v>244402784</v>
      </c>
      <c r="X240" s="149">
        <v>44347</v>
      </c>
      <c r="Y240" s="133" t="s">
        <v>7732</v>
      </c>
      <c r="Z240" s="133" t="s">
        <v>7733</v>
      </c>
      <c r="AA240" s="125" t="s">
        <v>7796</v>
      </c>
    </row>
    <row r="241" spans="1:27" s="90" customFormat="1" ht="15.75" customHeight="1" x14ac:dyDescent="0.2">
      <c r="A241" s="125">
        <v>6100</v>
      </c>
      <c r="B241" s="18" t="str">
        <f>VLOOKUP(A241,'BASE REGISTRO MAYO'!$A$1:$U$884,2,FALSE)</f>
        <v>Sociedad de Asistencia y Capacitación (antes denominada Sociedad Protectora de la Infancia)</v>
      </c>
      <c r="C241" s="18">
        <f>VLOOKUP(A241,'BASE REGISTRO MAYO'!$A$1:$U$884,3,FALSE)</f>
        <v>700124509</v>
      </c>
      <c r="D241" s="18" t="str">
        <f>VLOOKUP(A241,'BASE REGISTRO MAYO'!$A$1:$U$884,4,FALSE)</f>
        <v>Corporación de Derecho Privado.</v>
      </c>
      <c r="E241" s="18" t="str">
        <f>VLOOKUP(A241,'BASE REGISTRO MAYO'!$A$1:$U$884,5,FALSE)</f>
        <v xml:space="preserve">Otorgado por Decreto Supremo Nº 180, de fecha 7 de febrero de 1895, por el Ministerio de Justicia.  </v>
      </c>
      <c r="F241" s="18" t="str">
        <f>VLOOKUP(A241,'BASE REGISTRO MAYO'!$A$1:$U$884,6,FALSE)</f>
        <v xml:space="preserve">Certificado de vigencia de Persona Jurídica sin fines de lucro, Folio N° 500343749201, de 2 de septiembre del 20º20, del Servicio de Registro Civil e Identificación.
</v>
      </c>
      <c r="G241" s="18" t="str">
        <f>VLOOKUP(A241,'BASE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18" t="str">
        <f>VLOOKUP(A241,'BASE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18" t="str">
        <f>VLOOKUP(A241,'BASE REGISTRO MAYO'!$A$1:$U$884,9,FALSE)</f>
        <v>dos años</v>
      </c>
      <c r="J241" s="18" t="str">
        <f>VLOOKUP(A241,'BASE REGISTRO MAYO'!$A$1:$U$884,10,FALSE)</f>
        <v>08 de noviembre de 2018 al 08 de noviembre de 2020.</v>
      </c>
      <c r="K241" s="18" t="str">
        <f>VLOOKUP(A241,'BASE REGISTRO MAYO'!$A$1:$U$884,11,FALSE)</f>
        <v xml:space="preserve">Alicia  Amunátegui  Monckeberg   
María Inés Ross Amunategui.       
Gerente General:  Francisco Javier Loeser Bravo. 
</v>
      </c>
      <c r="L241" s="18" t="str">
        <f>VLOOKUP(A241,'BASE REGISTRO MAYO'!$A$1:$U$884,12,FALSE)</f>
        <v xml:space="preserve">Concha y Toro Nº 2188, Metro Protectora de la Infancia, comuna de Puente Alto (dirección según última carta remitida por la institución).
Concha y Toro 1898, P.34 ½ Vic. Mackenna, comuna de Puente Alto.
</v>
      </c>
      <c r="M241" s="18" t="str">
        <f>VLOOKUP(A241,'BASE REGISTRO MAYO'!$A$1:$U$884,13,FALSE)</f>
        <v>XIII</v>
      </c>
      <c r="N241" s="18" t="str">
        <f>VLOOKUP(A241,'BASE REGISTRO MAYO'!$A$1:$U$884,14,FALSE)</f>
        <v>comuna de Puente Alto</v>
      </c>
      <c r="O241" s="18" t="str">
        <f>VLOOKUP(A241,'BASE REGISTRO MAYO'!$A$1:$U$884,15,FALSE)</f>
        <v>Teléfono: 4848800 - 4848900</v>
      </c>
      <c r="P241" s="18" t="str">
        <f>VLOOKUP(A241,'BASE REGISTRO MAYO'!$A$1:$U$884,16,FALSE)</f>
        <v>secretaria.presidencia@protectora.cl
Secretario.gerencia@protectora.cl</v>
      </c>
      <c r="Q241" s="18">
        <f>VLOOKUP(A241,'BASE REGISTRO MAYO'!$A$1:$U$884,17,FALSE)</f>
        <v>0</v>
      </c>
      <c r="R241" s="18">
        <f>VLOOKUP(A241,'BASE REGISTRO MAYO'!$A$1:$U$884,18,FALSE)</f>
        <v>93401</v>
      </c>
      <c r="S241" s="18" t="str">
        <f>VLOOKUP(A241,'BASE REGISTRO MAYO'!$A$1:$U$884,19,FALSE)</f>
        <v>Antecedentes financieros correspondientes al año 2019, aprobados por el Sub Depto de Supervisión Financiera Nacional.</v>
      </c>
      <c r="T241" s="148">
        <f>VLOOKUP(A241,'BASE REGISTRO MAYO'!$A$1:$U$884,20,FALSE)</f>
        <v>37970</v>
      </c>
      <c r="U241" s="125">
        <v>6100</v>
      </c>
      <c r="V241" s="126">
        <v>13498920</v>
      </c>
      <c r="W241" s="126">
        <v>45461880</v>
      </c>
      <c r="X241" s="149">
        <v>44347</v>
      </c>
      <c r="Y241" s="133" t="s">
        <v>7732</v>
      </c>
      <c r="Z241" s="133" t="s">
        <v>7733</v>
      </c>
      <c r="AA241" s="125" t="s">
        <v>7859</v>
      </c>
    </row>
    <row r="242" spans="1:27" s="90" customFormat="1" ht="15.75" customHeight="1" x14ac:dyDescent="0.2">
      <c r="A242" s="125">
        <v>6100</v>
      </c>
      <c r="B242" s="18" t="str">
        <f>VLOOKUP(A242,'BASE REGISTRO MAYO'!$A$1:$U$884,2,FALSE)</f>
        <v>Sociedad de Asistencia y Capacitación (antes denominada Sociedad Protectora de la Infancia)</v>
      </c>
      <c r="C242" s="18">
        <f>VLOOKUP(A242,'BASE REGISTRO MAYO'!$A$1:$U$884,3,FALSE)</f>
        <v>700124509</v>
      </c>
      <c r="D242" s="18" t="str">
        <f>VLOOKUP(A242,'BASE REGISTRO MAYO'!$A$1:$U$884,4,FALSE)</f>
        <v>Corporación de Derecho Privado.</v>
      </c>
      <c r="E242" s="18" t="str">
        <f>VLOOKUP(A242,'BASE REGISTRO MAYO'!$A$1:$U$884,5,FALSE)</f>
        <v xml:space="preserve">Otorgado por Decreto Supremo Nº 180, de fecha 7 de febrero de 1895, por el Ministerio de Justicia.  </v>
      </c>
      <c r="F242" s="18" t="str">
        <f>VLOOKUP(A242,'BASE REGISTRO MAYO'!$A$1:$U$884,6,FALSE)</f>
        <v xml:space="preserve">Certificado de vigencia de Persona Jurídica sin fines de lucro, Folio N° 500343749201, de 2 de septiembre del 20º20, del Servicio de Registro Civil e Identificación.
</v>
      </c>
      <c r="G242" s="18" t="str">
        <f>VLOOKUP(A242,'BASE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18" t="str">
        <f>VLOOKUP(A242,'BASE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18" t="str">
        <f>VLOOKUP(A242,'BASE REGISTRO MAYO'!$A$1:$U$884,9,FALSE)</f>
        <v>dos años</v>
      </c>
      <c r="J242" s="18" t="str">
        <f>VLOOKUP(A242,'BASE REGISTRO MAYO'!$A$1:$U$884,10,FALSE)</f>
        <v>08 de noviembre de 2018 al 08 de noviembre de 2020.</v>
      </c>
      <c r="K242" s="18" t="str">
        <f>VLOOKUP(A242,'BASE REGISTRO MAYO'!$A$1:$U$884,11,FALSE)</f>
        <v xml:space="preserve">Alicia  Amunátegui  Monckeberg   
María Inés Ross Amunategui.       
Gerente General:  Francisco Javier Loeser Bravo. 
</v>
      </c>
      <c r="L242" s="18" t="str">
        <f>VLOOKUP(A242,'BASE REGISTRO MAYO'!$A$1:$U$884,12,FALSE)</f>
        <v xml:space="preserve">Concha y Toro Nº 2188, Metro Protectora de la Infancia, comuna de Puente Alto (dirección según última carta remitida por la institución).
Concha y Toro 1898, P.34 ½ Vic. Mackenna, comuna de Puente Alto.
</v>
      </c>
      <c r="M242" s="18" t="str">
        <f>VLOOKUP(A242,'BASE REGISTRO MAYO'!$A$1:$U$884,13,FALSE)</f>
        <v>XIII</v>
      </c>
      <c r="N242" s="18" t="str">
        <f>VLOOKUP(A242,'BASE REGISTRO MAYO'!$A$1:$U$884,14,FALSE)</f>
        <v>comuna de Puente Alto</v>
      </c>
      <c r="O242" s="18" t="str">
        <f>VLOOKUP(A242,'BASE REGISTRO MAYO'!$A$1:$U$884,15,FALSE)</f>
        <v>Teléfono: 4848800 - 4848900</v>
      </c>
      <c r="P242" s="18" t="str">
        <f>VLOOKUP(A242,'BASE REGISTRO MAYO'!$A$1:$U$884,16,FALSE)</f>
        <v>secretaria.presidencia@protectora.cl
Secretario.gerencia@protectora.cl</v>
      </c>
      <c r="Q242" s="18">
        <f>VLOOKUP(A242,'BASE REGISTRO MAYO'!$A$1:$U$884,17,FALSE)</f>
        <v>0</v>
      </c>
      <c r="R242" s="18">
        <f>VLOOKUP(A242,'BASE REGISTRO MAYO'!$A$1:$U$884,18,FALSE)</f>
        <v>93401</v>
      </c>
      <c r="S242" s="18" t="str">
        <f>VLOOKUP(A242,'BASE REGISTRO MAYO'!$A$1:$U$884,19,FALSE)</f>
        <v>Antecedentes financieros correspondientes al año 2019, aprobados por el Sub Depto de Supervisión Financiera Nacional.</v>
      </c>
      <c r="T242" s="148">
        <f>VLOOKUP(A242,'BASE REGISTRO MAYO'!$A$1:$U$884,20,FALSE)</f>
        <v>37970</v>
      </c>
      <c r="U242" s="125">
        <v>6100</v>
      </c>
      <c r="V242" s="126">
        <v>13576500</v>
      </c>
      <c r="W242" s="126">
        <v>51357960</v>
      </c>
      <c r="X242" s="149">
        <v>44347</v>
      </c>
      <c r="Y242" s="133" t="s">
        <v>7732</v>
      </c>
      <c r="Z242" s="133" t="s">
        <v>7733</v>
      </c>
      <c r="AA242" s="125" t="s">
        <v>7813</v>
      </c>
    </row>
    <row r="243" spans="1:27" s="90" customFormat="1" ht="15.75" customHeight="1" x14ac:dyDescent="0.2">
      <c r="A243" s="125">
        <v>6100</v>
      </c>
      <c r="B243" s="18" t="str">
        <f>VLOOKUP(A243,'BASE REGISTRO MAYO'!$A$1:$U$884,2,FALSE)</f>
        <v>Sociedad de Asistencia y Capacitación (antes denominada Sociedad Protectora de la Infancia)</v>
      </c>
      <c r="C243" s="18">
        <f>VLOOKUP(A243,'BASE REGISTRO MAYO'!$A$1:$U$884,3,FALSE)</f>
        <v>700124509</v>
      </c>
      <c r="D243" s="18" t="str">
        <f>VLOOKUP(A243,'BASE REGISTRO MAYO'!$A$1:$U$884,4,FALSE)</f>
        <v>Corporación de Derecho Privado.</v>
      </c>
      <c r="E243" s="18" t="str">
        <f>VLOOKUP(A243,'BASE REGISTRO MAYO'!$A$1:$U$884,5,FALSE)</f>
        <v xml:space="preserve">Otorgado por Decreto Supremo Nº 180, de fecha 7 de febrero de 1895, por el Ministerio de Justicia.  </v>
      </c>
      <c r="F243" s="18" t="str">
        <f>VLOOKUP(A243,'BASE REGISTRO MAYO'!$A$1:$U$884,6,FALSE)</f>
        <v xml:space="preserve">Certificado de vigencia de Persona Jurídica sin fines de lucro, Folio N° 500343749201, de 2 de septiembre del 20º20, del Servicio de Registro Civil e Identificación.
</v>
      </c>
      <c r="G243" s="18" t="str">
        <f>VLOOKUP(A243,'BASE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8" t="str">
        <f>VLOOKUP(A243,'BASE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8" t="str">
        <f>VLOOKUP(A243,'BASE REGISTRO MAYO'!$A$1:$U$884,9,FALSE)</f>
        <v>dos años</v>
      </c>
      <c r="J243" s="18" t="str">
        <f>VLOOKUP(A243,'BASE REGISTRO MAYO'!$A$1:$U$884,10,FALSE)</f>
        <v>08 de noviembre de 2018 al 08 de noviembre de 2020.</v>
      </c>
      <c r="K243" s="18" t="str">
        <f>VLOOKUP(A243,'BASE REGISTRO MAYO'!$A$1:$U$884,11,FALSE)</f>
        <v xml:space="preserve">Alicia  Amunátegui  Monckeberg   
María Inés Ross Amunategui.       
Gerente General:  Francisco Javier Loeser Bravo. 
</v>
      </c>
      <c r="L243" s="18" t="str">
        <f>VLOOKUP(A243,'BASE REGISTRO MAYO'!$A$1:$U$884,12,FALSE)</f>
        <v xml:space="preserve">Concha y Toro Nº 2188, Metro Protectora de la Infancia, comuna de Puente Alto (dirección según última carta remitida por la institución).
Concha y Toro 1898, P.34 ½ Vic. Mackenna, comuna de Puente Alto.
</v>
      </c>
      <c r="M243" s="18" t="str">
        <f>VLOOKUP(A243,'BASE REGISTRO MAYO'!$A$1:$U$884,13,FALSE)</f>
        <v>XIII</v>
      </c>
      <c r="N243" s="18" t="str">
        <f>VLOOKUP(A243,'BASE REGISTRO MAYO'!$A$1:$U$884,14,FALSE)</f>
        <v>comuna de Puente Alto</v>
      </c>
      <c r="O243" s="18" t="str">
        <f>VLOOKUP(A243,'BASE REGISTRO MAYO'!$A$1:$U$884,15,FALSE)</f>
        <v>Teléfono: 4848800 - 4848900</v>
      </c>
      <c r="P243" s="18" t="str">
        <f>VLOOKUP(A243,'BASE REGISTRO MAYO'!$A$1:$U$884,16,FALSE)</f>
        <v>secretaria.presidencia@protectora.cl
Secretario.gerencia@protectora.cl</v>
      </c>
      <c r="Q243" s="18">
        <f>VLOOKUP(A243,'BASE REGISTRO MAYO'!$A$1:$U$884,17,FALSE)</f>
        <v>0</v>
      </c>
      <c r="R243" s="18">
        <f>VLOOKUP(A243,'BASE REGISTRO MAYO'!$A$1:$U$884,18,FALSE)</f>
        <v>93401</v>
      </c>
      <c r="S243" s="18" t="str">
        <f>VLOOKUP(A243,'BASE REGISTRO MAYO'!$A$1:$U$884,19,FALSE)</f>
        <v>Antecedentes financieros correspondientes al año 2019, aprobados por el Sub Depto de Supervisión Financiera Nacional.</v>
      </c>
      <c r="T243" s="148">
        <f>VLOOKUP(A243,'BASE REGISTRO MAYO'!$A$1:$U$884,20,FALSE)</f>
        <v>37970</v>
      </c>
      <c r="U243" s="125">
        <v>6100</v>
      </c>
      <c r="V243" s="126">
        <v>13177739</v>
      </c>
      <c r="W243" s="126">
        <v>58017428</v>
      </c>
      <c r="X243" s="149">
        <v>44347</v>
      </c>
      <c r="Y243" s="133" t="s">
        <v>7732</v>
      </c>
      <c r="Z243" s="133" t="s">
        <v>7733</v>
      </c>
      <c r="AA243" s="125" t="s">
        <v>7746</v>
      </c>
    </row>
    <row r="244" spans="1:27" s="90" customFormat="1" ht="15.75" customHeight="1" x14ac:dyDescent="0.2">
      <c r="A244" s="125">
        <v>6100</v>
      </c>
      <c r="B244" s="18" t="str">
        <f>VLOOKUP(A244,'BASE REGISTRO MAYO'!$A$1:$U$884,2,FALSE)</f>
        <v>Sociedad de Asistencia y Capacitación (antes denominada Sociedad Protectora de la Infancia)</v>
      </c>
      <c r="C244" s="18">
        <f>VLOOKUP(A244,'BASE REGISTRO MAYO'!$A$1:$U$884,3,FALSE)</f>
        <v>700124509</v>
      </c>
      <c r="D244" s="18" t="str">
        <f>VLOOKUP(A244,'BASE REGISTRO MAYO'!$A$1:$U$884,4,FALSE)</f>
        <v>Corporación de Derecho Privado.</v>
      </c>
      <c r="E244" s="18" t="str">
        <f>VLOOKUP(A244,'BASE REGISTRO MAYO'!$A$1:$U$884,5,FALSE)</f>
        <v xml:space="preserve">Otorgado por Decreto Supremo Nº 180, de fecha 7 de febrero de 1895, por el Ministerio de Justicia.  </v>
      </c>
      <c r="F244" s="18" t="str">
        <f>VLOOKUP(A244,'BASE REGISTRO MAYO'!$A$1:$U$884,6,FALSE)</f>
        <v xml:space="preserve">Certificado de vigencia de Persona Jurídica sin fines de lucro, Folio N° 500343749201, de 2 de septiembre del 20º20, del Servicio de Registro Civil e Identificación.
</v>
      </c>
      <c r="G244" s="18" t="str">
        <f>VLOOKUP(A244,'BASE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8" t="str">
        <f>VLOOKUP(A244,'BASE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8" t="str">
        <f>VLOOKUP(A244,'BASE REGISTRO MAYO'!$A$1:$U$884,9,FALSE)</f>
        <v>dos años</v>
      </c>
      <c r="J244" s="18" t="str">
        <f>VLOOKUP(A244,'BASE REGISTRO MAYO'!$A$1:$U$884,10,FALSE)</f>
        <v>08 de noviembre de 2018 al 08 de noviembre de 2020.</v>
      </c>
      <c r="K244" s="18" t="str">
        <f>VLOOKUP(A244,'BASE REGISTRO MAYO'!$A$1:$U$884,11,FALSE)</f>
        <v xml:space="preserve">Alicia  Amunátegui  Monckeberg   
María Inés Ross Amunategui.       
Gerente General:  Francisco Javier Loeser Bravo. 
</v>
      </c>
      <c r="L244" s="18" t="str">
        <f>VLOOKUP(A244,'BASE REGISTRO MAYO'!$A$1:$U$884,12,FALSE)</f>
        <v xml:space="preserve">Concha y Toro Nº 2188, Metro Protectora de la Infancia, comuna de Puente Alto (dirección según última carta remitida por la institución).
Concha y Toro 1898, P.34 ½ Vic. Mackenna, comuna de Puente Alto.
</v>
      </c>
      <c r="M244" s="18" t="str">
        <f>VLOOKUP(A244,'BASE REGISTRO MAYO'!$A$1:$U$884,13,FALSE)</f>
        <v>XIII</v>
      </c>
      <c r="N244" s="18" t="str">
        <f>VLOOKUP(A244,'BASE REGISTRO MAYO'!$A$1:$U$884,14,FALSE)</f>
        <v>comuna de Puente Alto</v>
      </c>
      <c r="O244" s="18" t="str">
        <f>VLOOKUP(A244,'BASE REGISTRO MAYO'!$A$1:$U$884,15,FALSE)</f>
        <v>Teléfono: 4848800 - 4848900</v>
      </c>
      <c r="P244" s="18" t="str">
        <f>VLOOKUP(A244,'BASE REGISTRO MAYO'!$A$1:$U$884,16,FALSE)</f>
        <v>secretaria.presidencia@protectora.cl
Secretario.gerencia@protectora.cl</v>
      </c>
      <c r="Q244" s="18">
        <f>VLOOKUP(A244,'BASE REGISTRO MAYO'!$A$1:$U$884,17,FALSE)</f>
        <v>0</v>
      </c>
      <c r="R244" s="18">
        <f>VLOOKUP(A244,'BASE REGISTRO MAYO'!$A$1:$U$884,18,FALSE)</f>
        <v>93401</v>
      </c>
      <c r="S244" s="18" t="str">
        <f>VLOOKUP(A244,'BASE REGISTRO MAYO'!$A$1:$U$884,19,FALSE)</f>
        <v>Antecedentes financieros correspondientes al año 2019, aprobados por el Sub Depto de Supervisión Financiera Nacional.</v>
      </c>
      <c r="T244" s="148">
        <f>VLOOKUP(A244,'BASE REGISTRO MAYO'!$A$1:$U$884,20,FALSE)</f>
        <v>37970</v>
      </c>
      <c r="U244" s="125">
        <v>6100</v>
      </c>
      <c r="V244" s="126">
        <v>13964400</v>
      </c>
      <c r="W244" s="126">
        <v>46935900</v>
      </c>
      <c r="X244" s="149">
        <v>44347</v>
      </c>
      <c r="Y244" s="133" t="s">
        <v>7732</v>
      </c>
      <c r="Z244" s="133" t="s">
        <v>7733</v>
      </c>
      <c r="AA244" s="125" t="s">
        <v>7774</v>
      </c>
    </row>
    <row r="245" spans="1:27" s="90" customFormat="1" ht="15.75" customHeight="1" x14ac:dyDescent="0.2">
      <c r="A245" s="125">
        <v>6100</v>
      </c>
      <c r="B245" s="18" t="str">
        <f>VLOOKUP(A245,'BASE REGISTRO MAYO'!$A$1:$U$884,2,FALSE)</f>
        <v>Sociedad de Asistencia y Capacitación (antes denominada Sociedad Protectora de la Infancia)</v>
      </c>
      <c r="C245" s="18">
        <f>VLOOKUP(A245,'BASE REGISTRO MAYO'!$A$1:$U$884,3,FALSE)</f>
        <v>700124509</v>
      </c>
      <c r="D245" s="18" t="str">
        <f>VLOOKUP(A245,'BASE REGISTRO MAYO'!$A$1:$U$884,4,FALSE)</f>
        <v>Corporación de Derecho Privado.</v>
      </c>
      <c r="E245" s="18" t="str">
        <f>VLOOKUP(A245,'BASE REGISTRO MAYO'!$A$1:$U$884,5,FALSE)</f>
        <v xml:space="preserve">Otorgado por Decreto Supremo Nº 180, de fecha 7 de febrero de 1895, por el Ministerio de Justicia.  </v>
      </c>
      <c r="F245" s="18" t="str">
        <f>VLOOKUP(A245,'BASE REGISTRO MAYO'!$A$1:$U$884,6,FALSE)</f>
        <v xml:space="preserve">Certificado de vigencia de Persona Jurídica sin fines de lucro, Folio N° 500343749201, de 2 de septiembre del 20º20, del Servicio de Registro Civil e Identificación.
</v>
      </c>
      <c r="G245" s="18" t="str">
        <f>VLOOKUP(A245,'BASE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8" t="str">
        <f>VLOOKUP(A245,'BASE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8" t="str">
        <f>VLOOKUP(A245,'BASE REGISTRO MAYO'!$A$1:$U$884,9,FALSE)</f>
        <v>dos años</v>
      </c>
      <c r="J245" s="18" t="str">
        <f>VLOOKUP(A245,'BASE REGISTRO MAYO'!$A$1:$U$884,10,FALSE)</f>
        <v>08 de noviembre de 2018 al 08 de noviembre de 2020.</v>
      </c>
      <c r="K245" s="18" t="str">
        <f>VLOOKUP(A245,'BASE REGISTRO MAYO'!$A$1:$U$884,11,FALSE)</f>
        <v xml:space="preserve">Alicia  Amunátegui  Monckeberg   
María Inés Ross Amunategui.       
Gerente General:  Francisco Javier Loeser Bravo. 
</v>
      </c>
      <c r="L245" s="18" t="str">
        <f>VLOOKUP(A245,'BASE REGISTRO MAYO'!$A$1:$U$884,12,FALSE)</f>
        <v xml:space="preserve">Concha y Toro Nº 2188, Metro Protectora de la Infancia, comuna de Puente Alto (dirección según última carta remitida por la institución).
Concha y Toro 1898, P.34 ½ Vic. Mackenna, comuna de Puente Alto.
</v>
      </c>
      <c r="M245" s="18" t="str">
        <f>VLOOKUP(A245,'BASE REGISTRO MAYO'!$A$1:$U$884,13,FALSE)</f>
        <v>XIII</v>
      </c>
      <c r="N245" s="18" t="str">
        <f>VLOOKUP(A245,'BASE REGISTRO MAYO'!$A$1:$U$884,14,FALSE)</f>
        <v>comuna de Puente Alto</v>
      </c>
      <c r="O245" s="18" t="str">
        <f>VLOOKUP(A245,'BASE REGISTRO MAYO'!$A$1:$U$884,15,FALSE)</f>
        <v>Teléfono: 4848800 - 4848900</v>
      </c>
      <c r="P245" s="18" t="str">
        <f>VLOOKUP(A245,'BASE REGISTRO MAYO'!$A$1:$U$884,16,FALSE)</f>
        <v>secretaria.presidencia@protectora.cl
Secretario.gerencia@protectora.cl</v>
      </c>
      <c r="Q245" s="18">
        <f>VLOOKUP(A245,'BASE REGISTRO MAYO'!$A$1:$U$884,17,FALSE)</f>
        <v>0</v>
      </c>
      <c r="R245" s="18">
        <f>VLOOKUP(A245,'BASE REGISTRO MAYO'!$A$1:$U$884,18,FALSE)</f>
        <v>93401</v>
      </c>
      <c r="S245" s="18" t="str">
        <f>VLOOKUP(A245,'BASE REGISTRO MAYO'!$A$1:$U$884,19,FALSE)</f>
        <v>Antecedentes financieros correspondientes al año 2019, aprobados por el Sub Depto de Supervisión Financiera Nacional.</v>
      </c>
      <c r="T245" s="148">
        <f>VLOOKUP(A245,'BASE REGISTRO MAYO'!$A$1:$U$884,20,FALSE)</f>
        <v>37970</v>
      </c>
      <c r="U245" s="125">
        <v>6100</v>
      </c>
      <c r="V245" s="126">
        <v>14662620</v>
      </c>
      <c r="W245" s="126">
        <v>53918100</v>
      </c>
      <c r="X245" s="149">
        <v>44347</v>
      </c>
      <c r="Y245" s="133" t="s">
        <v>7732</v>
      </c>
      <c r="Z245" s="133" t="s">
        <v>7733</v>
      </c>
      <c r="AA245" s="125" t="s">
        <v>7779</v>
      </c>
    </row>
    <row r="246" spans="1:27" s="90" customFormat="1" ht="15.75" customHeight="1" x14ac:dyDescent="0.2">
      <c r="A246" s="125">
        <v>6100</v>
      </c>
      <c r="B246" s="18" t="str">
        <f>VLOOKUP(A246,'BASE REGISTRO MAYO'!$A$1:$U$884,2,FALSE)</f>
        <v>Sociedad de Asistencia y Capacitación (antes denominada Sociedad Protectora de la Infancia)</v>
      </c>
      <c r="C246" s="18">
        <f>VLOOKUP(A246,'BASE REGISTRO MAYO'!$A$1:$U$884,3,FALSE)</f>
        <v>700124509</v>
      </c>
      <c r="D246" s="18" t="str">
        <f>VLOOKUP(A246,'BASE REGISTRO MAYO'!$A$1:$U$884,4,FALSE)</f>
        <v>Corporación de Derecho Privado.</v>
      </c>
      <c r="E246" s="18" t="str">
        <f>VLOOKUP(A246,'BASE REGISTRO MAYO'!$A$1:$U$884,5,FALSE)</f>
        <v xml:space="preserve">Otorgado por Decreto Supremo Nº 180, de fecha 7 de febrero de 1895, por el Ministerio de Justicia.  </v>
      </c>
      <c r="F246" s="18" t="str">
        <f>VLOOKUP(A246,'BASE REGISTRO MAYO'!$A$1:$U$884,6,FALSE)</f>
        <v xml:space="preserve">Certificado de vigencia de Persona Jurídica sin fines de lucro, Folio N° 500343749201, de 2 de septiembre del 20º20, del Servicio de Registro Civil e Identificación.
</v>
      </c>
      <c r="G246" s="18" t="str">
        <f>VLOOKUP(A246,'BASE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8" t="str">
        <f>VLOOKUP(A246,'BASE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8" t="str">
        <f>VLOOKUP(A246,'BASE REGISTRO MAYO'!$A$1:$U$884,9,FALSE)</f>
        <v>dos años</v>
      </c>
      <c r="J246" s="18" t="str">
        <f>VLOOKUP(A246,'BASE REGISTRO MAYO'!$A$1:$U$884,10,FALSE)</f>
        <v>08 de noviembre de 2018 al 08 de noviembre de 2020.</v>
      </c>
      <c r="K246" s="18" t="str">
        <f>VLOOKUP(A246,'BASE REGISTRO MAYO'!$A$1:$U$884,11,FALSE)</f>
        <v xml:space="preserve">Alicia  Amunátegui  Monckeberg   
María Inés Ross Amunategui.       
Gerente General:  Francisco Javier Loeser Bravo. 
</v>
      </c>
      <c r="L246" s="18" t="str">
        <f>VLOOKUP(A246,'BASE REGISTRO MAYO'!$A$1:$U$884,12,FALSE)</f>
        <v xml:space="preserve">Concha y Toro Nº 2188, Metro Protectora de la Infancia, comuna de Puente Alto (dirección según última carta remitida por la institución).
Concha y Toro 1898, P.34 ½ Vic. Mackenna, comuna de Puente Alto.
</v>
      </c>
      <c r="M246" s="18" t="str">
        <f>VLOOKUP(A246,'BASE REGISTRO MAYO'!$A$1:$U$884,13,FALSE)</f>
        <v>XIII</v>
      </c>
      <c r="N246" s="18" t="str">
        <f>VLOOKUP(A246,'BASE REGISTRO MAYO'!$A$1:$U$884,14,FALSE)</f>
        <v>comuna de Puente Alto</v>
      </c>
      <c r="O246" s="18" t="str">
        <f>VLOOKUP(A246,'BASE REGISTRO MAYO'!$A$1:$U$884,15,FALSE)</f>
        <v>Teléfono: 4848800 - 4848900</v>
      </c>
      <c r="P246" s="18" t="str">
        <f>VLOOKUP(A246,'BASE REGISTRO MAYO'!$A$1:$U$884,16,FALSE)</f>
        <v>secretaria.presidencia@protectora.cl
Secretario.gerencia@protectora.cl</v>
      </c>
      <c r="Q246" s="18">
        <f>VLOOKUP(A246,'BASE REGISTRO MAYO'!$A$1:$U$884,17,FALSE)</f>
        <v>0</v>
      </c>
      <c r="R246" s="18">
        <f>VLOOKUP(A246,'BASE REGISTRO MAYO'!$A$1:$U$884,18,FALSE)</f>
        <v>93401</v>
      </c>
      <c r="S246" s="18" t="str">
        <f>VLOOKUP(A246,'BASE REGISTRO MAYO'!$A$1:$U$884,19,FALSE)</f>
        <v>Antecedentes financieros correspondientes al año 2019, aprobados por el Sub Depto de Supervisión Financiera Nacional.</v>
      </c>
      <c r="T246" s="148">
        <f>VLOOKUP(A246,'BASE REGISTRO MAYO'!$A$1:$U$884,20,FALSE)</f>
        <v>37970</v>
      </c>
      <c r="U246" s="125">
        <v>6100</v>
      </c>
      <c r="V246" s="126">
        <v>141306454</v>
      </c>
      <c r="W246" s="126">
        <v>621641115</v>
      </c>
      <c r="X246" s="149">
        <v>44347</v>
      </c>
      <c r="Y246" s="133" t="s">
        <v>7732</v>
      </c>
      <c r="Z246" s="133" t="s">
        <v>7733</v>
      </c>
      <c r="AA246" s="125" t="s">
        <v>7780</v>
      </c>
    </row>
    <row r="247" spans="1:27" s="90" customFormat="1" ht="15.75" customHeight="1" x14ac:dyDescent="0.2">
      <c r="A247" s="125">
        <v>6100</v>
      </c>
      <c r="B247" s="18" t="str">
        <f>VLOOKUP(A247,'BASE REGISTRO MAYO'!$A$1:$U$884,2,FALSE)</f>
        <v>Sociedad de Asistencia y Capacitación (antes denominada Sociedad Protectora de la Infancia)</v>
      </c>
      <c r="C247" s="18">
        <f>VLOOKUP(A247,'BASE REGISTRO MAYO'!$A$1:$U$884,3,FALSE)</f>
        <v>700124509</v>
      </c>
      <c r="D247" s="18" t="str">
        <f>VLOOKUP(A247,'BASE REGISTRO MAYO'!$A$1:$U$884,4,FALSE)</f>
        <v>Corporación de Derecho Privado.</v>
      </c>
      <c r="E247" s="18" t="str">
        <f>VLOOKUP(A247,'BASE REGISTRO MAYO'!$A$1:$U$884,5,FALSE)</f>
        <v xml:space="preserve">Otorgado por Decreto Supremo Nº 180, de fecha 7 de febrero de 1895, por el Ministerio de Justicia.  </v>
      </c>
      <c r="F247" s="18" t="str">
        <f>VLOOKUP(A247,'BASE REGISTRO MAYO'!$A$1:$U$884,6,FALSE)</f>
        <v xml:space="preserve">Certificado de vigencia de Persona Jurídica sin fines de lucro, Folio N° 500343749201, de 2 de septiembre del 20º20, del Servicio de Registro Civil e Identificación.
</v>
      </c>
      <c r="G247" s="18" t="str">
        <f>VLOOKUP(A247,'BASE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8" t="str">
        <f>VLOOKUP(A247,'BASE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8" t="str">
        <f>VLOOKUP(A247,'BASE REGISTRO MAYO'!$A$1:$U$884,9,FALSE)</f>
        <v>dos años</v>
      </c>
      <c r="J247" s="18" t="str">
        <f>VLOOKUP(A247,'BASE REGISTRO MAYO'!$A$1:$U$884,10,FALSE)</f>
        <v>08 de noviembre de 2018 al 08 de noviembre de 2020.</v>
      </c>
      <c r="K247" s="18" t="str">
        <f>VLOOKUP(A247,'BASE REGISTRO MAYO'!$A$1:$U$884,11,FALSE)</f>
        <v xml:space="preserve">Alicia  Amunátegui  Monckeberg   
María Inés Ross Amunategui.       
Gerente General:  Francisco Javier Loeser Bravo. 
</v>
      </c>
      <c r="L247" s="18" t="str">
        <f>VLOOKUP(A247,'BASE REGISTRO MAYO'!$A$1:$U$884,12,FALSE)</f>
        <v xml:space="preserve">Concha y Toro Nº 2188, Metro Protectora de la Infancia, comuna de Puente Alto (dirección según última carta remitida por la institución).
Concha y Toro 1898, P.34 ½ Vic. Mackenna, comuna de Puente Alto.
</v>
      </c>
      <c r="M247" s="18" t="str">
        <f>VLOOKUP(A247,'BASE REGISTRO MAYO'!$A$1:$U$884,13,FALSE)</f>
        <v>XIII</v>
      </c>
      <c r="N247" s="18" t="str">
        <f>VLOOKUP(A247,'BASE REGISTRO MAYO'!$A$1:$U$884,14,FALSE)</f>
        <v>comuna de Puente Alto</v>
      </c>
      <c r="O247" s="18" t="str">
        <f>VLOOKUP(A247,'BASE REGISTRO MAYO'!$A$1:$U$884,15,FALSE)</f>
        <v>Teléfono: 4848800 - 4848900</v>
      </c>
      <c r="P247" s="18" t="str">
        <f>VLOOKUP(A247,'BASE REGISTRO MAYO'!$A$1:$U$884,16,FALSE)</f>
        <v>secretaria.presidencia@protectora.cl
Secretario.gerencia@protectora.cl</v>
      </c>
      <c r="Q247" s="18">
        <f>VLOOKUP(A247,'BASE REGISTRO MAYO'!$A$1:$U$884,17,FALSE)</f>
        <v>0</v>
      </c>
      <c r="R247" s="18">
        <f>VLOOKUP(A247,'BASE REGISTRO MAYO'!$A$1:$U$884,18,FALSE)</f>
        <v>93401</v>
      </c>
      <c r="S247" s="18" t="str">
        <f>VLOOKUP(A247,'BASE REGISTRO MAYO'!$A$1:$U$884,19,FALSE)</f>
        <v>Antecedentes financieros correspondientes al año 2019, aprobados por el Sub Depto de Supervisión Financiera Nacional.</v>
      </c>
      <c r="T247" s="148">
        <f>VLOOKUP(A247,'BASE REGISTRO MAYO'!$A$1:$U$884,20,FALSE)</f>
        <v>37970</v>
      </c>
      <c r="U247" s="125">
        <v>6100</v>
      </c>
      <c r="V247" s="126">
        <v>29635560</v>
      </c>
      <c r="W247" s="126">
        <v>96742260</v>
      </c>
      <c r="X247" s="149">
        <v>44347</v>
      </c>
      <c r="Y247" s="133" t="s">
        <v>7732</v>
      </c>
      <c r="Z247" s="133" t="s">
        <v>7733</v>
      </c>
      <c r="AA247" s="125" t="s">
        <v>7820</v>
      </c>
    </row>
    <row r="248" spans="1:27" s="90" customFormat="1" ht="15.75" customHeight="1" x14ac:dyDescent="0.2">
      <c r="A248" s="125">
        <v>6100</v>
      </c>
      <c r="B248" s="18" t="str">
        <f>VLOOKUP(A248,'BASE REGISTRO MAYO'!$A$1:$U$884,2,FALSE)</f>
        <v>Sociedad de Asistencia y Capacitación (antes denominada Sociedad Protectora de la Infancia)</v>
      </c>
      <c r="C248" s="18">
        <f>VLOOKUP(A248,'BASE REGISTRO MAYO'!$A$1:$U$884,3,FALSE)</f>
        <v>700124509</v>
      </c>
      <c r="D248" s="18" t="str">
        <f>VLOOKUP(A248,'BASE REGISTRO MAYO'!$A$1:$U$884,4,FALSE)</f>
        <v>Corporación de Derecho Privado.</v>
      </c>
      <c r="E248" s="18" t="str">
        <f>VLOOKUP(A248,'BASE REGISTRO MAYO'!$A$1:$U$884,5,FALSE)</f>
        <v xml:space="preserve">Otorgado por Decreto Supremo Nº 180, de fecha 7 de febrero de 1895, por el Ministerio de Justicia.  </v>
      </c>
      <c r="F248" s="18" t="str">
        <f>VLOOKUP(A248,'BASE REGISTRO MAYO'!$A$1:$U$884,6,FALSE)</f>
        <v xml:space="preserve">Certificado de vigencia de Persona Jurídica sin fines de lucro, Folio N° 500343749201, de 2 de septiembre del 20º20, del Servicio de Registro Civil e Identificación.
</v>
      </c>
      <c r="G248" s="18" t="str">
        <f>VLOOKUP(A248,'BASE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8" t="str">
        <f>VLOOKUP(A248,'BASE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8" t="str">
        <f>VLOOKUP(A248,'BASE REGISTRO MAYO'!$A$1:$U$884,9,FALSE)</f>
        <v>dos años</v>
      </c>
      <c r="J248" s="18" t="str">
        <f>VLOOKUP(A248,'BASE REGISTRO MAYO'!$A$1:$U$884,10,FALSE)</f>
        <v>08 de noviembre de 2018 al 08 de noviembre de 2020.</v>
      </c>
      <c r="K248" s="18" t="str">
        <f>VLOOKUP(A248,'BASE REGISTRO MAYO'!$A$1:$U$884,11,FALSE)</f>
        <v xml:space="preserve">Alicia  Amunátegui  Monckeberg   
María Inés Ross Amunategui.       
Gerente General:  Francisco Javier Loeser Bravo. 
</v>
      </c>
      <c r="L248" s="18" t="str">
        <f>VLOOKUP(A248,'BASE REGISTRO MAYO'!$A$1:$U$884,12,FALSE)</f>
        <v xml:space="preserve">Concha y Toro Nº 2188, Metro Protectora de la Infancia, comuna de Puente Alto (dirección según última carta remitida por la institución).
Concha y Toro 1898, P.34 ½ Vic. Mackenna, comuna de Puente Alto.
</v>
      </c>
      <c r="M248" s="18" t="str">
        <f>VLOOKUP(A248,'BASE REGISTRO MAYO'!$A$1:$U$884,13,FALSE)</f>
        <v>XIII</v>
      </c>
      <c r="N248" s="18" t="str">
        <f>VLOOKUP(A248,'BASE REGISTRO MAYO'!$A$1:$U$884,14,FALSE)</f>
        <v>comuna de Puente Alto</v>
      </c>
      <c r="O248" s="18" t="str">
        <f>VLOOKUP(A248,'BASE REGISTRO MAYO'!$A$1:$U$884,15,FALSE)</f>
        <v>Teléfono: 4848800 - 4848900</v>
      </c>
      <c r="P248" s="18" t="str">
        <f>VLOOKUP(A248,'BASE REGISTRO MAYO'!$A$1:$U$884,16,FALSE)</f>
        <v>secretaria.presidencia@protectora.cl
Secretario.gerencia@protectora.cl</v>
      </c>
      <c r="Q248" s="18">
        <f>VLOOKUP(A248,'BASE REGISTRO MAYO'!$A$1:$U$884,17,FALSE)</f>
        <v>0</v>
      </c>
      <c r="R248" s="18">
        <f>VLOOKUP(A248,'BASE REGISTRO MAYO'!$A$1:$U$884,18,FALSE)</f>
        <v>93401</v>
      </c>
      <c r="S248" s="18" t="str">
        <f>VLOOKUP(A248,'BASE REGISTRO MAYO'!$A$1:$U$884,19,FALSE)</f>
        <v>Antecedentes financieros correspondientes al año 2019, aprobados por el Sub Depto de Supervisión Financiera Nacional.</v>
      </c>
      <c r="T248" s="148">
        <f>VLOOKUP(A248,'BASE REGISTRO MAYO'!$A$1:$U$884,20,FALSE)</f>
        <v>37970</v>
      </c>
      <c r="U248" s="125">
        <v>6100</v>
      </c>
      <c r="V248" s="126">
        <v>18516105</v>
      </c>
      <c r="W248" s="126">
        <v>85816086</v>
      </c>
      <c r="X248" s="149">
        <v>44347</v>
      </c>
      <c r="Y248" s="133" t="s">
        <v>7732</v>
      </c>
      <c r="Z248" s="133" t="s">
        <v>7733</v>
      </c>
      <c r="AA248" s="125" t="s">
        <v>7786</v>
      </c>
    </row>
    <row r="249" spans="1:27" s="90" customFormat="1" ht="15.75" customHeight="1" x14ac:dyDescent="0.2">
      <c r="A249" s="125">
        <v>6100</v>
      </c>
      <c r="B249" s="18" t="str">
        <f>VLOOKUP(A249,'BASE REGISTRO MAYO'!$A$1:$U$884,2,FALSE)</f>
        <v>Sociedad de Asistencia y Capacitación (antes denominada Sociedad Protectora de la Infancia)</v>
      </c>
      <c r="C249" s="18">
        <f>VLOOKUP(A249,'BASE REGISTRO MAYO'!$A$1:$U$884,3,FALSE)</f>
        <v>700124509</v>
      </c>
      <c r="D249" s="18" t="str">
        <f>VLOOKUP(A249,'BASE REGISTRO MAYO'!$A$1:$U$884,4,FALSE)</f>
        <v>Corporación de Derecho Privado.</v>
      </c>
      <c r="E249" s="18" t="str">
        <f>VLOOKUP(A249,'BASE REGISTRO MAYO'!$A$1:$U$884,5,FALSE)</f>
        <v xml:space="preserve">Otorgado por Decreto Supremo Nº 180, de fecha 7 de febrero de 1895, por el Ministerio de Justicia.  </v>
      </c>
      <c r="F249" s="18" t="str">
        <f>VLOOKUP(A249,'BASE REGISTRO MAYO'!$A$1:$U$884,6,FALSE)</f>
        <v xml:space="preserve">Certificado de vigencia de Persona Jurídica sin fines de lucro, Folio N° 500343749201, de 2 de septiembre del 20º20, del Servicio de Registro Civil e Identificación.
</v>
      </c>
      <c r="G249" s="18" t="str">
        <f>VLOOKUP(A249,'BASE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8" t="str">
        <f>VLOOKUP(A249,'BASE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8" t="str">
        <f>VLOOKUP(A249,'BASE REGISTRO MAYO'!$A$1:$U$884,9,FALSE)</f>
        <v>dos años</v>
      </c>
      <c r="J249" s="18" t="str">
        <f>VLOOKUP(A249,'BASE REGISTRO MAYO'!$A$1:$U$884,10,FALSE)</f>
        <v>08 de noviembre de 2018 al 08 de noviembre de 2020.</v>
      </c>
      <c r="K249" s="18" t="str">
        <f>VLOOKUP(A249,'BASE REGISTRO MAYO'!$A$1:$U$884,11,FALSE)</f>
        <v xml:space="preserve">Alicia  Amunátegui  Monckeberg   
María Inés Ross Amunategui.       
Gerente General:  Francisco Javier Loeser Bravo. 
</v>
      </c>
      <c r="L249" s="18" t="str">
        <f>VLOOKUP(A249,'BASE REGISTRO MAYO'!$A$1:$U$884,12,FALSE)</f>
        <v xml:space="preserve">Concha y Toro Nº 2188, Metro Protectora de la Infancia, comuna de Puente Alto (dirección según última carta remitida por la institución).
Concha y Toro 1898, P.34 ½ Vic. Mackenna, comuna de Puente Alto.
</v>
      </c>
      <c r="M249" s="18" t="str">
        <f>VLOOKUP(A249,'BASE REGISTRO MAYO'!$A$1:$U$884,13,FALSE)</f>
        <v>XIII</v>
      </c>
      <c r="N249" s="18" t="str">
        <f>VLOOKUP(A249,'BASE REGISTRO MAYO'!$A$1:$U$884,14,FALSE)</f>
        <v>comuna de Puente Alto</v>
      </c>
      <c r="O249" s="18" t="str">
        <f>VLOOKUP(A249,'BASE REGISTRO MAYO'!$A$1:$U$884,15,FALSE)</f>
        <v>Teléfono: 4848800 - 4848900</v>
      </c>
      <c r="P249" s="18" t="str">
        <f>VLOOKUP(A249,'BASE REGISTRO MAYO'!$A$1:$U$884,16,FALSE)</f>
        <v>secretaria.presidencia@protectora.cl
Secretario.gerencia@protectora.cl</v>
      </c>
      <c r="Q249" s="18">
        <f>VLOOKUP(A249,'BASE REGISTRO MAYO'!$A$1:$U$884,17,FALSE)</f>
        <v>0</v>
      </c>
      <c r="R249" s="18">
        <f>VLOOKUP(A249,'BASE REGISTRO MAYO'!$A$1:$U$884,18,FALSE)</f>
        <v>93401</v>
      </c>
      <c r="S249" s="18" t="str">
        <f>VLOOKUP(A249,'BASE REGISTRO MAYO'!$A$1:$U$884,19,FALSE)</f>
        <v>Antecedentes financieros correspondientes al año 2019, aprobados por el Sub Depto de Supervisión Financiera Nacional.</v>
      </c>
      <c r="T249" s="148">
        <f>VLOOKUP(A249,'BASE REGISTRO MAYO'!$A$1:$U$884,20,FALSE)</f>
        <v>37970</v>
      </c>
      <c r="U249" s="125">
        <v>6100</v>
      </c>
      <c r="V249" s="126">
        <v>16602120</v>
      </c>
      <c r="W249" s="126">
        <v>56323080</v>
      </c>
      <c r="X249" s="149">
        <v>44347</v>
      </c>
      <c r="Y249" s="133" t="s">
        <v>7732</v>
      </c>
      <c r="Z249" s="133" t="s">
        <v>7733</v>
      </c>
      <c r="AA249" s="125" t="s">
        <v>7822</v>
      </c>
    </row>
    <row r="250" spans="1:27" s="90" customFormat="1" ht="15.75" customHeight="1" x14ac:dyDescent="0.2">
      <c r="A250" s="125">
        <v>6100</v>
      </c>
      <c r="B250" s="18" t="str">
        <f>VLOOKUP(A250,'BASE REGISTRO MAYO'!$A$1:$U$884,2,FALSE)</f>
        <v>Sociedad de Asistencia y Capacitación (antes denominada Sociedad Protectora de la Infancia)</v>
      </c>
      <c r="C250" s="18">
        <f>VLOOKUP(A250,'BASE REGISTRO MAYO'!$A$1:$U$884,3,FALSE)</f>
        <v>700124509</v>
      </c>
      <c r="D250" s="18" t="str">
        <f>VLOOKUP(A250,'BASE REGISTRO MAYO'!$A$1:$U$884,4,FALSE)</f>
        <v>Corporación de Derecho Privado.</v>
      </c>
      <c r="E250" s="18" t="str">
        <f>VLOOKUP(A250,'BASE REGISTRO MAYO'!$A$1:$U$884,5,FALSE)</f>
        <v xml:space="preserve">Otorgado por Decreto Supremo Nº 180, de fecha 7 de febrero de 1895, por el Ministerio de Justicia.  </v>
      </c>
      <c r="F250" s="18" t="str">
        <f>VLOOKUP(A250,'BASE REGISTRO MAYO'!$A$1:$U$884,6,FALSE)</f>
        <v xml:space="preserve">Certificado de vigencia de Persona Jurídica sin fines de lucro, Folio N° 500343749201, de 2 de septiembre del 20º20, del Servicio de Registro Civil e Identificación.
</v>
      </c>
      <c r="G250" s="18" t="str">
        <f>VLOOKUP(A250,'BASE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8" t="str">
        <f>VLOOKUP(A250,'BASE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8" t="str">
        <f>VLOOKUP(A250,'BASE REGISTRO MAYO'!$A$1:$U$884,9,FALSE)</f>
        <v>dos años</v>
      </c>
      <c r="J250" s="18" t="str">
        <f>VLOOKUP(A250,'BASE REGISTRO MAYO'!$A$1:$U$884,10,FALSE)</f>
        <v>08 de noviembre de 2018 al 08 de noviembre de 2020.</v>
      </c>
      <c r="K250" s="18" t="str">
        <f>VLOOKUP(A250,'BASE REGISTRO MAYO'!$A$1:$U$884,11,FALSE)</f>
        <v xml:space="preserve">Alicia  Amunátegui  Monckeberg   
María Inés Ross Amunategui.       
Gerente General:  Francisco Javier Loeser Bravo. 
</v>
      </c>
      <c r="L250" s="18" t="str">
        <f>VLOOKUP(A250,'BASE REGISTRO MAYO'!$A$1:$U$884,12,FALSE)</f>
        <v xml:space="preserve">Concha y Toro Nº 2188, Metro Protectora de la Infancia, comuna de Puente Alto (dirección según última carta remitida por la institución).
Concha y Toro 1898, P.34 ½ Vic. Mackenna, comuna de Puente Alto.
</v>
      </c>
      <c r="M250" s="18" t="str">
        <f>VLOOKUP(A250,'BASE REGISTRO MAYO'!$A$1:$U$884,13,FALSE)</f>
        <v>XIII</v>
      </c>
      <c r="N250" s="18" t="str">
        <f>VLOOKUP(A250,'BASE REGISTRO MAYO'!$A$1:$U$884,14,FALSE)</f>
        <v>comuna de Puente Alto</v>
      </c>
      <c r="O250" s="18" t="str">
        <f>VLOOKUP(A250,'BASE REGISTRO MAYO'!$A$1:$U$884,15,FALSE)</f>
        <v>Teléfono: 4848800 - 4848900</v>
      </c>
      <c r="P250" s="18" t="str">
        <f>VLOOKUP(A250,'BASE REGISTRO MAYO'!$A$1:$U$884,16,FALSE)</f>
        <v>secretaria.presidencia@protectora.cl
Secretario.gerencia@protectora.cl</v>
      </c>
      <c r="Q250" s="18">
        <f>VLOOKUP(A250,'BASE REGISTRO MAYO'!$A$1:$U$884,17,FALSE)</f>
        <v>0</v>
      </c>
      <c r="R250" s="18">
        <f>VLOOKUP(A250,'BASE REGISTRO MAYO'!$A$1:$U$884,18,FALSE)</f>
        <v>93401</v>
      </c>
      <c r="S250" s="18" t="str">
        <f>VLOOKUP(A250,'BASE REGISTRO MAYO'!$A$1:$U$884,19,FALSE)</f>
        <v>Antecedentes financieros correspondientes al año 2019, aprobados por el Sub Depto de Supervisión Financiera Nacional.</v>
      </c>
      <c r="T250" s="148">
        <f>VLOOKUP(A250,'BASE REGISTRO MAYO'!$A$1:$U$884,20,FALSE)</f>
        <v>37970</v>
      </c>
      <c r="U250" s="125">
        <v>6100</v>
      </c>
      <c r="V250" s="126">
        <v>6206400</v>
      </c>
      <c r="W250" s="126">
        <v>31032000</v>
      </c>
      <c r="X250" s="149">
        <v>44347</v>
      </c>
      <c r="Y250" s="133" t="s">
        <v>7732</v>
      </c>
      <c r="Z250" s="133" t="s">
        <v>7733</v>
      </c>
      <c r="AA250" s="125" t="s">
        <v>7860</v>
      </c>
    </row>
    <row r="251" spans="1:27" s="90" customFormat="1" ht="15.75" customHeight="1" x14ac:dyDescent="0.2">
      <c r="A251" s="125">
        <v>6100</v>
      </c>
      <c r="B251" s="18" t="str">
        <f>VLOOKUP(A251,'BASE REGISTRO MAYO'!$A$1:$U$884,2,FALSE)</f>
        <v>Sociedad de Asistencia y Capacitación (antes denominada Sociedad Protectora de la Infancia)</v>
      </c>
      <c r="C251" s="18">
        <f>VLOOKUP(A251,'BASE REGISTRO MAYO'!$A$1:$U$884,3,FALSE)</f>
        <v>700124509</v>
      </c>
      <c r="D251" s="18" t="str">
        <f>VLOOKUP(A251,'BASE REGISTRO MAYO'!$A$1:$U$884,4,FALSE)</f>
        <v>Corporación de Derecho Privado.</v>
      </c>
      <c r="E251" s="18" t="str">
        <f>VLOOKUP(A251,'BASE REGISTRO MAYO'!$A$1:$U$884,5,FALSE)</f>
        <v xml:space="preserve">Otorgado por Decreto Supremo Nº 180, de fecha 7 de febrero de 1895, por el Ministerio de Justicia.  </v>
      </c>
      <c r="F251" s="18" t="str">
        <f>VLOOKUP(A251,'BASE REGISTRO MAYO'!$A$1:$U$884,6,FALSE)</f>
        <v xml:space="preserve">Certificado de vigencia de Persona Jurídica sin fines de lucro, Folio N° 500343749201, de 2 de septiembre del 20º20, del Servicio de Registro Civil e Identificación.
</v>
      </c>
      <c r="G251" s="18" t="str">
        <f>VLOOKUP(A251,'BASE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8" t="str">
        <f>VLOOKUP(A251,'BASE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8" t="str">
        <f>VLOOKUP(A251,'BASE REGISTRO MAYO'!$A$1:$U$884,9,FALSE)</f>
        <v>dos años</v>
      </c>
      <c r="J251" s="18" t="str">
        <f>VLOOKUP(A251,'BASE REGISTRO MAYO'!$A$1:$U$884,10,FALSE)</f>
        <v>08 de noviembre de 2018 al 08 de noviembre de 2020.</v>
      </c>
      <c r="K251" s="18" t="str">
        <f>VLOOKUP(A251,'BASE REGISTRO MAYO'!$A$1:$U$884,11,FALSE)</f>
        <v xml:space="preserve">Alicia  Amunátegui  Monckeberg   
María Inés Ross Amunategui.       
Gerente General:  Francisco Javier Loeser Bravo. 
</v>
      </c>
      <c r="L251" s="18" t="str">
        <f>VLOOKUP(A251,'BASE REGISTRO MAYO'!$A$1:$U$884,12,FALSE)</f>
        <v xml:space="preserve">Concha y Toro Nº 2188, Metro Protectora de la Infancia, comuna de Puente Alto (dirección según última carta remitida por la institución).
Concha y Toro 1898, P.34 ½ Vic. Mackenna, comuna de Puente Alto.
</v>
      </c>
      <c r="M251" s="18" t="str">
        <f>VLOOKUP(A251,'BASE REGISTRO MAYO'!$A$1:$U$884,13,FALSE)</f>
        <v>XIII</v>
      </c>
      <c r="N251" s="18" t="str">
        <f>VLOOKUP(A251,'BASE REGISTRO MAYO'!$A$1:$U$884,14,FALSE)</f>
        <v>comuna de Puente Alto</v>
      </c>
      <c r="O251" s="18" t="str">
        <f>VLOOKUP(A251,'BASE REGISTRO MAYO'!$A$1:$U$884,15,FALSE)</f>
        <v>Teléfono: 4848800 - 4848900</v>
      </c>
      <c r="P251" s="18" t="str">
        <f>VLOOKUP(A251,'BASE REGISTRO MAYO'!$A$1:$U$884,16,FALSE)</f>
        <v>secretaria.presidencia@protectora.cl
Secretario.gerencia@protectora.cl</v>
      </c>
      <c r="Q251" s="18">
        <f>VLOOKUP(A251,'BASE REGISTRO MAYO'!$A$1:$U$884,17,FALSE)</f>
        <v>0</v>
      </c>
      <c r="R251" s="18">
        <f>VLOOKUP(A251,'BASE REGISTRO MAYO'!$A$1:$U$884,18,FALSE)</f>
        <v>93401</v>
      </c>
      <c r="S251" s="18" t="str">
        <f>VLOOKUP(A251,'BASE REGISTRO MAYO'!$A$1:$U$884,19,FALSE)</f>
        <v>Antecedentes financieros correspondientes al año 2019, aprobados por el Sub Depto de Supervisión Financiera Nacional.</v>
      </c>
      <c r="T251" s="148">
        <f>VLOOKUP(A251,'BASE REGISTRO MAYO'!$A$1:$U$884,20,FALSE)</f>
        <v>37970</v>
      </c>
      <c r="U251" s="125">
        <v>6100</v>
      </c>
      <c r="V251" s="126">
        <v>19550160</v>
      </c>
      <c r="W251" s="126">
        <v>62994960</v>
      </c>
      <c r="X251" s="149">
        <v>44347</v>
      </c>
      <c r="Y251" s="133" t="s">
        <v>7732</v>
      </c>
      <c r="Z251" s="133" t="s">
        <v>7733</v>
      </c>
      <c r="AA251" s="125" t="s">
        <v>6414</v>
      </c>
    </row>
    <row r="252" spans="1:27" s="90" customFormat="1" ht="15.75" customHeight="1" x14ac:dyDescent="0.2">
      <c r="A252" s="125">
        <v>6100</v>
      </c>
      <c r="B252" s="18" t="str">
        <f>VLOOKUP(A252,'BASE REGISTRO MAYO'!$A$1:$U$884,2,FALSE)</f>
        <v>Sociedad de Asistencia y Capacitación (antes denominada Sociedad Protectora de la Infancia)</v>
      </c>
      <c r="C252" s="18">
        <f>VLOOKUP(A252,'BASE REGISTRO MAYO'!$A$1:$U$884,3,FALSE)</f>
        <v>700124509</v>
      </c>
      <c r="D252" s="18" t="str">
        <f>VLOOKUP(A252,'BASE REGISTRO MAYO'!$A$1:$U$884,4,FALSE)</f>
        <v>Corporación de Derecho Privado.</v>
      </c>
      <c r="E252" s="18" t="str">
        <f>VLOOKUP(A252,'BASE REGISTRO MAYO'!$A$1:$U$884,5,FALSE)</f>
        <v xml:space="preserve">Otorgado por Decreto Supremo Nº 180, de fecha 7 de febrero de 1895, por el Ministerio de Justicia.  </v>
      </c>
      <c r="F252" s="18" t="str">
        <f>VLOOKUP(A252,'BASE REGISTRO MAYO'!$A$1:$U$884,6,FALSE)</f>
        <v xml:space="preserve">Certificado de vigencia de Persona Jurídica sin fines de lucro, Folio N° 500343749201, de 2 de septiembre del 20º20, del Servicio de Registro Civil e Identificación.
</v>
      </c>
      <c r="G252" s="18" t="str">
        <f>VLOOKUP(A252,'BASE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8" t="str">
        <f>VLOOKUP(A252,'BASE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8" t="str">
        <f>VLOOKUP(A252,'BASE REGISTRO MAYO'!$A$1:$U$884,9,FALSE)</f>
        <v>dos años</v>
      </c>
      <c r="J252" s="18" t="str">
        <f>VLOOKUP(A252,'BASE REGISTRO MAYO'!$A$1:$U$884,10,FALSE)</f>
        <v>08 de noviembre de 2018 al 08 de noviembre de 2020.</v>
      </c>
      <c r="K252" s="18" t="str">
        <f>VLOOKUP(A252,'BASE REGISTRO MAYO'!$A$1:$U$884,11,FALSE)</f>
        <v xml:space="preserve">Alicia  Amunátegui  Monckeberg   
María Inés Ross Amunategui.       
Gerente General:  Francisco Javier Loeser Bravo. 
</v>
      </c>
      <c r="L252" s="18" t="str">
        <f>VLOOKUP(A252,'BASE REGISTRO MAYO'!$A$1:$U$884,12,FALSE)</f>
        <v xml:space="preserve">Concha y Toro Nº 2188, Metro Protectora de la Infancia, comuna de Puente Alto (dirección según última carta remitida por la institución).
Concha y Toro 1898, P.34 ½ Vic. Mackenna, comuna de Puente Alto.
</v>
      </c>
      <c r="M252" s="18" t="str">
        <f>VLOOKUP(A252,'BASE REGISTRO MAYO'!$A$1:$U$884,13,FALSE)</f>
        <v>XIII</v>
      </c>
      <c r="N252" s="18" t="str">
        <f>VLOOKUP(A252,'BASE REGISTRO MAYO'!$A$1:$U$884,14,FALSE)</f>
        <v>comuna de Puente Alto</v>
      </c>
      <c r="O252" s="18" t="str">
        <f>VLOOKUP(A252,'BASE REGISTRO MAYO'!$A$1:$U$884,15,FALSE)</f>
        <v>Teléfono: 4848800 - 4848900</v>
      </c>
      <c r="P252" s="18" t="str">
        <f>VLOOKUP(A252,'BASE REGISTRO MAYO'!$A$1:$U$884,16,FALSE)</f>
        <v>secretaria.presidencia@protectora.cl
Secretario.gerencia@protectora.cl</v>
      </c>
      <c r="Q252" s="18">
        <f>VLOOKUP(A252,'BASE REGISTRO MAYO'!$A$1:$U$884,17,FALSE)</f>
        <v>0</v>
      </c>
      <c r="R252" s="18">
        <f>VLOOKUP(A252,'BASE REGISTRO MAYO'!$A$1:$U$884,18,FALSE)</f>
        <v>93401</v>
      </c>
      <c r="S252" s="18" t="str">
        <f>VLOOKUP(A252,'BASE REGISTRO MAYO'!$A$1:$U$884,19,FALSE)</f>
        <v>Antecedentes financieros correspondientes al año 2019, aprobados por el Sub Depto de Supervisión Financiera Nacional.</v>
      </c>
      <c r="T252" s="148">
        <f>VLOOKUP(A252,'BASE REGISTRO MAYO'!$A$1:$U$884,20,FALSE)</f>
        <v>37970</v>
      </c>
      <c r="U252" s="125">
        <v>6100</v>
      </c>
      <c r="V252" s="126">
        <v>35457163</v>
      </c>
      <c r="W252" s="126">
        <v>153687672</v>
      </c>
      <c r="X252" s="149">
        <v>44347</v>
      </c>
      <c r="Y252" s="133" t="s">
        <v>7732</v>
      </c>
      <c r="Z252" s="133" t="s">
        <v>7733</v>
      </c>
      <c r="AA252" s="125" t="s">
        <v>7818</v>
      </c>
    </row>
    <row r="253" spans="1:27" s="90" customFormat="1" ht="15.75" customHeight="1" x14ac:dyDescent="0.2">
      <c r="A253" s="125">
        <v>6100</v>
      </c>
      <c r="B253" s="18" t="str">
        <f>VLOOKUP(A253,'BASE REGISTRO MAYO'!$A$1:$U$884,2,FALSE)</f>
        <v>Sociedad de Asistencia y Capacitación (antes denominada Sociedad Protectora de la Infancia)</v>
      </c>
      <c r="C253" s="18">
        <f>VLOOKUP(A253,'BASE REGISTRO MAYO'!$A$1:$U$884,3,FALSE)</f>
        <v>700124509</v>
      </c>
      <c r="D253" s="18" t="str">
        <f>VLOOKUP(A253,'BASE REGISTRO MAYO'!$A$1:$U$884,4,FALSE)</f>
        <v>Corporación de Derecho Privado.</v>
      </c>
      <c r="E253" s="18" t="str">
        <f>VLOOKUP(A253,'BASE REGISTRO MAYO'!$A$1:$U$884,5,FALSE)</f>
        <v xml:space="preserve">Otorgado por Decreto Supremo Nº 180, de fecha 7 de febrero de 1895, por el Ministerio de Justicia.  </v>
      </c>
      <c r="F253" s="18" t="str">
        <f>VLOOKUP(A253,'BASE REGISTRO MAYO'!$A$1:$U$884,6,FALSE)</f>
        <v xml:space="preserve">Certificado de vigencia de Persona Jurídica sin fines de lucro, Folio N° 500343749201, de 2 de septiembre del 20º20, del Servicio de Registro Civil e Identificación.
</v>
      </c>
      <c r="G253" s="18" t="str">
        <f>VLOOKUP(A253,'BASE REGISTRO MAYO'!$A$1:$U$884,7,FALSE)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18" t="str">
        <f>VLOOKUP(A253,'BASE REGISTRO MAYO'!$A$1:$U$884,8,FALSE)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18" t="str">
        <f>VLOOKUP(A253,'BASE REGISTRO MAYO'!$A$1:$U$884,9,FALSE)</f>
        <v>dos años</v>
      </c>
      <c r="J253" s="18" t="str">
        <f>VLOOKUP(A253,'BASE REGISTRO MAYO'!$A$1:$U$884,10,FALSE)</f>
        <v>08 de noviembre de 2018 al 08 de noviembre de 2020.</v>
      </c>
      <c r="K253" s="18" t="str">
        <f>VLOOKUP(A253,'BASE REGISTRO MAYO'!$A$1:$U$884,11,FALSE)</f>
        <v xml:space="preserve">Alicia  Amunátegui  Monckeberg   
María Inés Ross Amunategui.       
Gerente General:  Francisco Javier Loeser Bravo. 
</v>
      </c>
      <c r="L253" s="18" t="str">
        <f>VLOOKUP(A253,'BASE REGISTRO MAYO'!$A$1:$U$884,12,FALSE)</f>
        <v xml:space="preserve">Concha y Toro Nº 2188, Metro Protectora de la Infancia, comuna de Puente Alto (dirección según última carta remitida por la institución).
Concha y Toro 1898, P.34 ½ Vic. Mackenna, comuna de Puente Alto.
</v>
      </c>
      <c r="M253" s="18" t="str">
        <f>VLOOKUP(A253,'BASE REGISTRO MAYO'!$A$1:$U$884,13,FALSE)</f>
        <v>XIII</v>
      </c>
      <c r="N253" s="18" t="str">
        <f>VLOOKUP(A253,'BASE REGISTRO MAYO'!$A$1:$U$884,14,FALSE)</f>
        <v>comuna de Puente Alto</v>
      </c>
      <c r="O253" s="18" t="str">
        <f>VLOOKUP(A253,'BASE REGISTRO MAYO'!$A$1:$U$884,15,FALSE)</f>
        <v>Teléfono: 4848800 - 4848900</v>
      </c>
      <c r="P253" s="18" t="str">
        <f>VLOOKUP(A253,'BASE REGISTRO MAYO'!$A$1:$U$884,16,FALSE)</f>
        <v>secretaria.presidencia@protectora.cl
Secretario.gerencia@protectora.cl</v>
      </c>
      <c r="Q253" s="18">
        <f>VLOOKUP(A253,'BASE REGISTRO MAYO'!$A$1:$U$884,17,FALSE)</f>
        <v>0</v>
      </c>
      <c r="R253" s="18">
        <f>VLOOKUP(A253,'BASE REGISTRO MAYO'!$A$1:$U$884,18,FALSE)</f>
        <v>93401</v>
      </c>
      <c r="S253" s="18" t="str">
        <f>VLOOKUP(A253,'BASE REGISTRO MAYO'!$A$1:$U$884,19,FALSE)</f>
        <v>Antecedentes financieros correspondientes al año 2019, aprobados por el Sub Depto de Supervisión Financiera Nacional.</v>
      </c>
      <c r="T253" s="148">
        <f>VLOOKUP(A253,'BASE REGISTRO MAYO'!$A$1:$U$884,20,FALSE)</f>
        <v>37970</v>
      </c>
      <c r="U253" s="125">
        <v>6100</v>
      </c>
      <c r="V253" s="126">
        <v>4021127</v>
      </c>
      <c r="W253" s="126">
        <v>20288413</v>
      </c>
      <c r="X253" s="149">
        <v>44347</v>
      </c>
      <c r="Y253" s="133" t="s">
        <v>7732</v>
      </c>
      <c r="Z253" s="133" t="s">
        <v>7733</v>
      </c>
      <c r="AA253" s="125" t="s">
        <v>195</v>
      </c>
    </row>
    <row r="254" spans="1:27" s="90" customFormat="1" ht="15.75" customHeight="1" x14ac:dyDescent="0.2">
      <c r="A254" s="125">
        <v>6150</v>
      </c>
      <c r="B254" s="18" t="str">
        <f>VLOOKUP(A254,'BASE REGISTRO MAYO'!$A$1:$U$884,2,FALSE)</f>
        <v>Sociedad de Beneficencia Hogar del Niño</v>
      </c>
      <c r="C254" s="18">
        <f>VLOOKUP(A254,'BASE REGISTRO MAYO'!$A$1:$U$884,3,FALSE)</f>
        <v>702758009</v>
      </c>
      <c r="D254" s="18" t="str">
        <f>VLOOKUP(A254,'BASE REGISTRO MAYO'!$A$1:$U$884,4,FALSE)</f>
        <v>Corporación de Derecho Privado.</v>
      </c>
      <c r="E254" s="18" t="str">
        <f>VLOOKUP(A254,'BASE REGISTRO MAYO'!$A$1:$U$884,5,FALSE)</f>
        <v xml:space="preserve">Decreto Supremo Nº 3215, de 30 de mayo de 1952, del Ministerio de Justicia. </v>
      </c>
      <c r="F254" s="18" t="str">
        <f>VLOOKUP(A254,'BASE REGISTRO MAYO'!$A$1:$U$884,6,FALSE)</f>
        <v>Certificado de Vigencia folio N° 500356904203, de fecha 19 de noviembre de 2020, del Servicio de Registro Civil e Identificación</v>
      </c>
      <c r="G254" s="18" t="str">
        <f>VLOOKUP(A254,'BASE REGISTRO MAYO'!$A$1:$U$884,7,FALSE)</f>
        <v xml:space="preserve">Proteger, educar, dar habitación y vestuario a los niños, fomentar el mejoramiento de la salud de los menores, estimular la formación de nuevas organizaciones de protección a la infancia.
</v>
      </c>
      <c r="H254" s="18" t="str">
        <f>VLOOKUP(A254,'BASE REGISTRO MAYO'!$A$1:$U$884,8,FALSE)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54" s="18" t="str">
        <f>VLOOKUP(A254,'BASE REGISTRO MAYO'!$A$1:$U$884,9,FALSE)</f>
        <v>5 años, de acuerdo a certificado de persona jurídica folio N° 500356904240, de fecha 19 de noviembre de 2020, del Servicio de Registro Civil e Identificación</v>
      </c>
      <c r="J254" s="18" t="str">
        <f>VLOOKUP(A254,'BASE REGISTRO MAYO'!$A$1:$U$884,10,FALSE)</f>
        <v xml:space="preserve">17 de noviembre de 2016 al 17 de noviembre de 2021.
</v>
      </c>
      <c r="K254" s="18" t="str">
        <f>VLOOKUP(A254,'BASE REGISTRO MAYO'!$A$1:$U$884,11,FALSE)</f>
        <v xml:space="preserve">Presidente: Amelia Lina Barba Rouse, </v>
      </c>
      <c r="L254" s="18" t="str">
        <f>VLOOKUP(A254,'BASE REGISTRO MAYO'!$A$1:$U$884,12,FALSE)</f>
        <v xml:space="preserve">Balmaceda N° 6030, Collico, Valdivia.
</v>
      </c>
      <c r="M254" s="18" t="str">
        <f>VLOOKUP(A254,'BASE REGISTRO MAYO'!$A$1:$U$884,13,FALSE)</f>
        <v>XIV</v>
      </c>
      <c r="N254" s="18" t="str">
        <f>VLOOKUP(A254,'BASE REGISTRO MAYO'!$A$1:$U$884,14,FALSE)</f>
        <v>Valdivia.</v>
      </c>
      <c r="O254" s="18" t="str">
        <f>VLOOKUP(A254,'BASE REGISTRO MAYO'!$A$1:$U$884,15,FALSE)</f>
        <v>Fono: 63-2214894</v>
      </c>
      <c r="P254" s="18" t="str">
        <f>VLOOKUP(A254,'BASE REGISTRO MAYO'!$A$1:$U$884,16,FALSE)</f>
        <v>huidif.esc.hog@gmail.com</v>
      </c>
      <c r="Q254" s="18">
        <f>VLOOKUP(A254,'BASE REGISTRO MAYO'!$A$1:$U$884,17,FALSE)</f>
        <v>0</v>
      </c>
      <c r="R254" s="18">
        <f>VLOOKUP(A254,'BASE REGISTRO MAYO'!$A$1:$U$884,18,FALSE)</f>
        <v>93401</v>
      </c>
      <c r="S254" s="18" t="str">
        <f>VLOOKUP(A254,'BASE REGISTRO MAYO'!$A$1:$U$884,19,FALSE)</f>
        <v>Se acompañan antecedentes financieros de la Institución correspondientes al año 2019, aprobados por el Subdepartamento de Supervisión Financiera Nacional.</v>
      </c>
      <c r="T254" s="148">
        <f>VLOOKUP(A254,'BASE REGISTRO MAYO'!$A$1:$U$884,20,FALSE)</f>
        <v>37970</v>
      </c>
      <c r="U254" s="125">
        <v>6150</v>
      </c>
      <c r="V254" s="126">
        <v>22924881</v>
      </c>
      <c r="W254" s="126">
        <v>173019243</v>
      </c>
      <c r="X254" s="149">
        <v>44347</v>
      </c>
      <c r="Y254" s="133" t="s">
        <v>7732</v>
      </c>
      <c r="Z254" s="133" t="s">
        <v>7733</v>
      </c>
      <c r="AA254" s="125" t="s">
        <v>7791</v>
      </c>
    </row>
    <row r="255" spans="1:27" s="90" customFormat="1" ht="15.75" customHeight="1" x14ac:dyDescent="0.2">
      <c r="A255" s="125">
        <v>6400</v>
      </c>
      <c r="B255" s="18" t="str">
        <f>VLOOKUP(A255,'BASE REGISTRO MAYO'!$A$1:$U$884,2,FALSE)</f>
        <v>Corporación Municipal de Desarrollo Social de Los Muermos</v>
      </c>
      <c r="C255" s="18">
        <f>VLOOKUP(A255,'BASE REGISTRO MAYO'!$A$1:$U$884,3,FALSE)</f>
        <v>714506005</v>
      </c>
      <c r="D255" s="18" t="str">
        <f>VLOOKUP(A255,'BASE REGISTRO MAYO'!$A$1:$U$884,4,FALSE)</f>
        <v>Corporación de Derecho Privado.</v>
      </c>
      <c r="E255" s="18" t="str">
        <f>VLOOKUP(A255,'BASE REGISTRO MAYO'!$A$1:$U$884,5,FALSE)</f>
        <v xml:space="preserve">Decreto Supremo Nº 1091, de 25 de noviembre de 1986, del Ministerio de Justicia. </v>
      </c>
      <c r="F255" s="18" t="str">
        <f>VLOOKUP(A255,'BASE REGISTRO MAYO'!$A$1:$U$884,6,FALSE)</f>
        <v>Certificado de Vigencia, Folio Nº 500352078401, emitido con fecha 23 de octubre de 2020, por el Servicio de Registro Civil e Identificación.</v>
      </c>
      <c r="G255" s="18" t="str">
        <f>VLOOKUP(A255,'BASE REGISTRO MAYO'!$A$1:$U$884,7,FALSE)</f>
        <v xml:space="preserve">Administrar y operar servicios en las áreas de educación, salud y atención de menores que haya tomado a su cargo la I. Municipalidad de Los Muermos.
</v>
      </c>
      <c r="H255" s="18" t="str">
        <f>VLOOKUP(A255,'BASE REGISTRO MAYO'!$A$1:$U$884,8,FALSE)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5" s="18" t="str">
        <f>VLOOKUP(A255,'BASE REGISTRO MAYO'!$A$1:$U$884,9,FALSE)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5" s="18" t="str">
        <f>VLOOKUP(A255,'BASE REGISTRO MAYO'!$A$1:$U$884,10,FALSE)</f>
        <v xml:space="preserve">De 08-08-2015. </v>
      </c>
      <c r="K255" s="18" t="str">
        <f>VLOOKUP(A255,'BASE REGISTRO MAYO'!$A$1:$U$884,11,FALSE)</f>
        <v xml:space="preserve">Presidente: Emilio Rafael González Burgos  
</v>
      </c>
      <c r="L255" s="18" t="str">
        <f>VLOOKUP(A255,'BASE REGISTRO MAYO'!$A$1:$U$884,12,FALSE)</f>
        <v xml:space="preserve">Avenida Padre Nelson Aguilar S/N, comuna de Los Muermos, Región de Los Lagos, casilla 112.
</v>
      </c>
      <c r="M255" s="18" t="str">
        <f>VLOOKUP(A255,'BASE REGISTRO MAYO'!$A$1:$U$884,13,FALSE)</f>
        <v>X</v>
      </c>
      <c r="N255" s="18" t="str">
        <f>VLOOKUP(A255,'BASE REGISTRO MAYO'!$A$1:$U$884,14,FALSE)</f>
        <v>Los Muermos</v>
      </c>
      <c r="O255" s="18" t="str">
        <f>VLOOKUP(A255,'BASE REGISTRO MAYO'!$A$1:$U$884,15,FALSE)</f>
        <v xml:space="preserve">Fono:652336252- 997293345
</v>
      </c>
      <c r="P255" s="18" t="str">
        <f>VLOOKUP(A255,'BASE REGISTRO MAYO'!$A$1:$U$884,16,FALSE)</f>
        <v>E mail: losmuermosresidenciarenacer@gmail.com- alcalde@muermos.cl</v>
      </c>
      <c r="Q255" s="18">
        <f>VLOOKUP(A255,'BASE REGISTRO MAYO'!$A$1:$U$884,17,FALSE)</f>
        <v>0</v>
      </c>
      <c r="R255" s="18">
        <f>VLOOKUP(A255,'BASE REGISTRO MAYO'!$A$1:$U$884,18,FALSE)</f>
        <v>93401</v>
      </c>
      <c r="S255" s="18" t="str">
        <f>VLOOKUP(A255,'BASE REGISTRO MAYO'!$A$1:$U$884,19,FALSE)</f>
        <v>Se acompaña certificado financiero correspondiente al año 2019, aprobados por el Sub Departamento de Supervisión Financiera.</v>
      </c>
      <c r="T255" s="148">
        <f>VLOOKUP(A255,'BASE REGISTRO MAYO'!$A$1:$U$884,20,FALSE)</f>
        <v>37970</v>
      </c>
      <c r="U255" s="125">
        <v>6400</v>
      </c>
      <c r="V255" s="126">
        <v>19436583</v>
      </c>
      <c r="W255" s="126">
        <v>86939363</v>
      </c>
      <c r="X255" s="149">
        <v>44347</v>
      </c>
      <c r="Y255" s="133" t="s">
        <v>7732</v>
      </c>
      <c r="Z255" s="133" t="s">
        <v>7733</v>
      </c>
      <c r="AA255" s="125" t="s">
        <v>7862</v>
      </c>
    </row>
    <row r="256" spans="1:27" s="90" customFormat="1" ht="15.75" customHeight="1" x14ac:dyDescent="0.2">
      <c r="A256" s="125">
        <v>6410</v>
      </c>
      <c r="B256" s="18" t="str">
        <f>VLOOKUP(A256,'BASE REGISTRO MAYO'!$A$1:$U$884,2,FALSE)</f>
        <v>Corporación Municipal para el Desarrollo Social de Villa Alemana</v>
      </c>
      <c r="C256" s="18">
        <f>VLOOKUP(A256,'BASE REGISTRO MAYO'!$A$1:$U$884,3,FALSE)</f>
        <v>709836005</v>
      </c>
      <c r="D256" s="18" t="str">
        <f>VLOOKUP(A256,'BASE REGISTRO MAYO'!$A$1:$U$884,4,FALSE)</f>
        <v>Corporación de Derecho Privado.</v>
      </c>
      <c r="E256" s="18" t="str">
        <f>VLOOKUP(A256,'BASE REGISTRO MAYO'!$A$1:$U$884,5,FALSE)</f>
        <v xml:space="preserve">Decreto Supremo Nº 931, de 14 de septiembre de 1982, del Ministerio de Justicia. </v>
      </c>
      <c r="F256" s="18" t="str">
        <f>VLOOKUP(A256,'BASE REGISTRO MAYO'!$A$1:$U$884,6,FALSE)</f>
        <v>Certificado de Vigencia Folio Nº 66261229, de 13 de mayo de 2019, del Servicio de Registro Civil e Identificación.</v>
      </c>
      <c r="G256" s="18" t="str">
        <f>VLOOKUP(A256,'BASE REGISTRO MAYO'!$A$1:$U$884,7,FALSE)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56" s="18" t="str">
        <f>VLOOKUP(A256,'BASE REGISTRO MAYO'!$A$1:$U$884,8,FALSE)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56" s="18" t="str">
        <f>VLOOKUP(A256,'BASE REGISTRO MAYO'!$A$1:$U$884,9,FALSE)</f>
        <v>El Presidente de la Corporación, que es el Alcalde, durará mientras esté en ejercicio de funciones. Los Directores durarán dos años en sus cargos.</v>
      </c>
      <c r="J256" s="18" t="str">
        <f>VLOOKUP(A256,'BASE REGISTRO MAYO'!$A$1:$U$884,10,FALSE)</f>
        <v xml:space="preserve">Última renovación de Directorio: 26 de Marzo de 2014.
Elección Alcalde: 06 de diciembre de 2012 a 06 de diciembre de 2016.
</v>
      </c>
      <c r="K256" s="18" t="str">
        <f>VLOOKUP(A256,'BASE REGISTRO MAYO'!$A$1:$U$884,11,FALSE)</f>
        <v xml:space="preserve">Presidente: 
José Sabat Marcos,  
Secretario General: 
Fernando Hudson Soto, 
</v>
      </c>
      <c r="L256" s="18" t="str">
        <f>VLOOKUP(A256,'BASE REGISTRO MAYO'!$A$1:$U$884,12,FALSE)</f>
        <v xml:space="preserve">Avda. Quinta N° 050, comuna de Villa Alemana, Quinta Región
</v>
      </c>
      <c r="M256" s="18" t="str">
        <f>VLOOKUP(A256,'BASE REGISTRO MAYO'!$A$1:$U$884,13,FALSE)</f>
        <v>V</v>
      </c>
      <c r="N256" s="18" t="str">
        <f>VLOOKUP(A256,'BASE REGISTRO MAYO'!$A$1:$U$884,14,FALSE)</f>
        <v>Villa Alemana</v>
      </c>
      <c r="O256" s="18">
        <f>VLOOKUP(A256,'BASE REGISTRO MAYO'!$A$1:$U$884,15,FALSE)</f>
        <v>0</v>
      </c>
      <c r="P256" s="18">
        <f>VLOOKUP(A256,'BASE REGISTRO MAYO'!$A$1:$U$884,16,FALSE)</f>
        <v>0</v>
      </c>
      <c r="Q256" s="18">
        <f>VLOOKUP(A256,'BASE REGISTRO MAYO'!$A$1:$U$884,17,FALSE)</f>
        <v>0</v>
      </c>
      <c r="R256" s="18">
        <f>VLOOKUP(A256,'BASE REGISTRO MAYO'!$A$1:$U$884,18,FALSE)</f>
        <v>93401</v>
      </c>
      <c r="S256" s="18" t="str">
        <f>VLOOKUP(A256,'BASE REGISTRO MAYO'!$A$1:$U$884,19,FALSE)</f>
        <v>Se acompaña Certificado Financiero del año 2019, aprobados por el Subdepartamento de Supervisión Financiera Nacional.</v>
      </c>
      <c r="T256" s="148">
        <f>VLOOKUP(A256,'BASE REGISTRO MAYO'!$A$1:$U$884,20,FALSE)</f>
        <v>37970</v>
      </c>
      <c r="U256" s="125">
        <v>6410</v>
      </c>
      <c r="V256" s="126">
        <v>28114130</v>
      </c>
      <c r="W256" s="126">
        <v>127311608</v>
      </c>
      <c r="X256" s="149">
        <v>44347</v>
      </c>
      <c r="Y256" s="133" t="s">
        <v>7732</v>
      </c>
      <c r="Z256" s="133" t="s">
        <v>7733</v>
      </c>
      <c r="AA256" s="125" t="s">
        <v>7792</v>
      </c>
    </row>
    <row r="257" spans="1:27" s="90" customFormat="1" ht="15.75" customHeight="1" x14ac:dyDescent="0.2">
      <c r="A257" s="125">
        <v>6430</v>
      </c>
      <c r="B257" s="18" t="str">
        <f>VLOOKUP(A257,'BASE REGISTRO MAYO'!$A$1:$U$884,2,FALSE)</f>
        <v xml:space="preserve">
Obispado de San Felipe 
</v>
      </c>
      <c r="C257" s="18">
        <f>VLOOKUP(A257,'BASE REGISTRO MAYO'!$A$1:$U$884,3,FALSE)</f>
        <v>703130003</v>
      </c>
      <c r="D257" s="18" t="str">
        <f>VLOOKUP(A257,'BASE REGISTRO MAYO'!$A$1:$U$884,4,FALSE)</f>
        <v>no aparece</v>
      </c>
      <c r="E257" s="18" t="str">
        <f>VLOOKUP(A257,'BASE REGISTRO MAYO'!$A$1:$U$884,5,FALSE)</f>
        <v xml:space="preserve">Institución eclesiastica. Erigida conforme al derecho canónico
</v>
      </c>
      <c r="F257" s="18" t="str">
        <f>VLOOKUP(A257,'BASE REGISTRO MAYO'!$A$1:$U$884,6,FALSE)</f>
        <v xml:space="preserve">Indefinida
</v>
      </c>
      <c r="G257" s="18" t="str">
        <f>VLOOKUP(A257,'BASE REGISTRO MAYO'!$A$1:$U$884,7,FALSE)</f>
        <v xml:space="preserve">Organización religiosa.
</v>
      </c>
      <c r="H257" s="18" t="str">
        <f>VLOOKUP(A257,'BASE REGISTRO MAYO'!$A$1:$U$884,8,FALSE)</f>
        <v>no tiene</v>
      </c>
      <c r="I257" s="18">
        <f>VLOOKUP(A257,'BASE REGISTRO MAYO'!$A$1:$U$884,9,FALSE)</f>
        <v>0</v>
      </c>
      <c r="J257" s="18">
        <f>VLOOKUP(A257,'BASE REGISTRO MAYO'!$A$1:$U$884,10,FALSE)</f>
        <v>0</v>
      </c>
      <c r="K257" s="18" t="str">
        <f>VLOOKUP(A257,'BASE REGISTRO MAYO'!$A$1:$U$884,11,FALSE)</f>
        <v>Gonzalo Bravo Álvarez,</v>
      </c>
      <c r="L257" s="18" t="str">
        <f>VLOOKUP(A257,'BASE REGISTRO MAYO'!$A$1:$U$884,12,FALSE)</f>
        <v xml:space="preserve">Merced N° 812 – Casilla 197, San Felipe
</v>
      </c>
      <c r="M257" s="18" t="str">
        <f>VLOOKUP(A257,'BASE REGISTRO MAYO'!$A$1:$U$884,13,FALSE)</f>
        <v>V</v>
      </c>
      <c r="N257" s="18" t="str">
        <f>VLOOKUP(A257,'BASE REGISTRO MAYO'!$A$1:$U$884,14,FALSE)</f>
        <v>San felipe</v>
      </c>
      <c r="O257" s="18" t="str">
        <f>VLOOKUP(A257,'BASE REGISTRO MAYO'!$A$1:$U$884,15,FALSE)</f>
        <v xml:space="preserve">Fono: (34) 2510121
</v>
      </c>
      <c r="P257" s="18" t="str">
        <f>VLOOKUP(A257,'BASE REGISTRO MAYO'!$A$1:$U$884,16,FALSE)</f>
        <v>asanfelipe@iglesia.cl</v>
      </c>
      <c r="Q257" s="18" t="str">
        <f>VLOOKUP(A257,'BASE REGISTRO MAYO'!$A$1:$U$884,17,FALSE)</f>
        <v>Casilla 197</v>
      </c>
      <c r="R257" s="18" t="str">
        <f>VLOOKUP(A257,'BASE REGISTRO MAYO'!$A$1:$U$884,18,FALSE)</f>
        <v xml:space="preserve">93910 Organizaciones religiosas </v>
      </c>
      <c r="S257" s="18" t="str">
        <f>VLOOKUP(A257,'BASE REGISTRO MAYO'!$A$1:$U$884,19,FALSE)</f>
        <v>Certificado de antecedentes financieros, correspondientes al año 2018 y 2019 aprobados por el  Sub Departamento de Supervisión Nacional.</v>
      </c>
      <c r="T257" s="148">
        <f>VLOOKUP(A257,'BASE REGISTRO MAYO'!$A$1:$U$884,20,FALSE)</f>
        <v>37970</v>
      </c>
      <c r="U257" s="125">
        <v>6430</v>
      </c>
      <c r="V257" s="126">
        <v>64036256</v>
      </c>
      <c r="W257" s="126">
        <v>262894868</v>
      </c>
      <c r="X257" s="149">
        <v>44347</v>
      </c>
      <c r="Y257" s="133" t="s">
        <v>7732</v>
      </c>
      <c r="Z257" s="133" t="s">
        <v>7733</v>
      </c>
      <c r="AA257" s="125" t="s">
        <v>7863</v>
      </c>
    </row>
    <row r="258" spans="1:27" s="90" customFormat="1" ht="15.75" customHeight="1" x14ac:dyDescent="0.2">
      <c r="A258" s="125">
        <v>6430</v>
      </c>
      <c r="B258" s="18" t="str">
        <f>VLOOKUP(A258,'BASE REGISTRO MAYO'!$A$1:$U$884,2,FALSE)</f>
        <v xml:space="preserve">
Obispado de San Felipe 
</v>
      </c>
      <c r="C258" s="18">
        <f>VLOOKUP(A258,'BASE REGISTRO MAYO'!$A$1:$U$884,3,FALSE)</f>
        <v>703130003</v>
      </c>
      <c r="D258" s="18" t="str">
        <f>VLOOKUP(A258,'BASE REGISTRO MAYO'!$A$1:$U$884,4,FALSE)</f>
        <v>no aparece</v>
      </c>
      <c r="E258" s="18" t="str">
        <f>VLOOKUP(A258,'BASE REGISTRO MAYO'!$A$1:$U$884,5,FALSE)</f>
        <v xml:space="preserve">Institución eclesiastica. Erigida conforme al derecho canónico
</v>
      </c>
      <c r="F258" s="18" t="str">
        <f>VLOOKUP(A258,'BASE REGISTRO MAYO'!$A$1:$U$884,6,FALSE)</f>
        <v xml:space="preserve">Indefinida
</v>
      </c>
      <c r="G258" s="18" t="str">
        <f>VLOOKUP(A258,'BASE REGISTRO MAYO'!$A$1:$U$884,7,FALSE)</f>
        <v xml:space="preserve">Organización religiosa.
</v>
      </c>
      <c r="H258" s="18" t="str">
        <f>VLOOKUP(A258,'BASE REGISTRO MAYO'!$A$1:$U$884,8,FALSE)</f>
        <v>no tiene</v>
      </c>
      <c r="I258" s="18">
        <f>VLOOKUP(A258,'BASE REGISTRO MAYO'!$A$1:$U$884,9,FALSE)</f>
        <v>0</v>
      </c>
      <c r="J258" s="18">
        <f>VLOOKUP(A258,'BASE REGISTRO MAYO'!$A$1:$U$884,10,FALSE)</f>
        <v>0</v>
      </c>
      <c r="K258" s="18" t="str">
        <f>VLOOKUP(A258,'BASE REGISTRO MAYO'!$A$1:$U$884,11,FALSE)</f>
        <v>Gonzalo Bravo Álvarez,</v>
      </c>
      <c r="L258" s="18" t="str">
        <f>VLOOKUP(A258,'BASE REGISTRO MAYO'!$A$1:$U$884,12,FALSE)</f>
        <v xml:space="preserve">Merced N° 812 – Casilla 197, San Felipe
</v>
      </c>
      <c r="M258" s="18" t="str">
        <f>VLOOKUP(A258,'BASE REGISTRO MAYO'!$A$1:$U$884,13,FALSE)</f>
        <v>V</v>
      </c>
      <c r="N258" s="18" t="str">
        <f>VLOOKUP(A258,'BASE REGISTRO MAYO'!$A$1:$U$884,14,FALSE)</f>
        <v>San felipe</v>
      </c>
      <c r="O258" s="18" t="str">
        <f>VLOOKUP(A258,'BASE REGISTRO MAYO'!$A$1:$U$884,15,FALSE)</f>
        <v xml:space="preserve">Fono: (34) 2510121
</v>
      </c>
      <c r="P258" s="18" t="str">
        <f>VLOOKUP(A258,'BASE REGISTRO MAYO'!$A$1:$U$884,16,FALSE)</f>
        <v>asanfelipe@iglesia.cl</v>
      </c>
      <c r="Q258" s="18" t="str">
        <f>VLOOKUP(A258,'BASE REGISTRO MAYO'!$A$1:$U$884,17,FALSE)</f>
        <v>Casilla 197</v>
      </c>
      <c r="R258" s="18" t="str">
        <f>VLOOKUP(A258,'BASE REGISTRO MAYO'!$A$1:$U$884,18,FALSE)</f>
        <v xml:space="preserve">93910 Organizaciones religiosas </v>
      </c>
      <c r="S258" s="18" t="str">
        <f>VLOOKUP(A258,'BASE REGISTRO MAYO'!$A$1:$U$884,19,FALSE)</f>
        <v>Certificado de antecedentes financieros, correspondientes al año 2018 y 2019 aprobados por el  Sub Departamento de Supervisión Nacional.</v>
      </c>
      <c r="T258" s="148">
        <f>VLOOKUP(A258,'BASE REGISTRO MAYO'!$A$1:$U$884,20,FALSE)</f>
        <v>37970</v>
      </c>
      <c r="U258" s="125">
        <v>6430</v>
      </c>
      <c r="V258" s="126">
        <v>54001886</v>
      </c>
      <c r="W258" s="126">
        <v>189279016</v>
      </c>
      <c r="X258" s="149">
        <v>44347</v>
      </c>
      <c r="Y258" s="133" t="s">
        <v>7732</v>
      </c>
      <c r="Z258" s="133" t="s">
        <v>7733</v>
      </c>
      <c r="AA258" s="125" t="s">
        <v>7740</v>
      </c>
    </row>
    <row r="259" spans="1:27" s="90" customFormat="1" ht="15.75" customHeight="1" x14ac:dyDescent="0.2">
      <c r="A259" s="125">
        <v>6470</v>
      </c>
      <c r="B259" s="18" t="str">
        <f>VLOOKUP(A259,'BASE REGISTRO MAYO'!$A$1:$U$884,2,FALSE)</f>
        <v>Fundación Nacional para la Defensa Ecológica del Menor de Edad-Fundación DEM</v>
      </c>
      <c r="C259" s="18">
        <f>VLOOKUP(A259,'BASE REGISTRO MAYO'!$A$1:$U$884,3,FALSE)</f>
        <v>716316009</v>
      </c>
      <c r="D259" s="18" t="str">
        <f>VLOOKUP(A259,'BASE REGISTRO MAYO'!$A$1:$U$884,4,FALSE)</f>
        <v>Fundación de Derecho Privado</v>
      </c>
      <c r="E259" s="18" t="str">
        <f>VLOOKUP(A259,'BASE REGISTRO MAYO'!$A$1:$U$884,5,FALSE)</f>
        <v>Otorgada por Decreto Supremo Nº 1314, de 28 de diciembre de 1987, del Ministerio de Justicia.</v>
      </c>
      <c r="F259" s="18" t="str">
        <f>VLOOKUP(A259,'BASE REGISTRO MAYO'!$A$1:$U$884,6,FALSE)</f>
        <v xml:space="preserve">Certificado de Vigencia, folio Nº 500339247039, emitido con fecha 06 de agosto de 2020, por el Servicio de Registro Civil e Identificación.
</v>
      </c>
      <c r="G259" s="18" t="str">
        <f>VLOOKUP(A259,'BASE REGISTRO MAYO'!$A$1:$U$884,7,FALSE)</f>
        <v xml:space="preserve">Promover a través de la iniciativa privada, la defensa ecológica del menor de edad, principalmente en relación a los valores, conocimientos, aprendizaje, bienestar, seguridad, dignidad, justicia, equidad y espiritualidad. </v>
      </c>
      <c r="H259" s="18" t="str">
        <f>VLOOKUP(A259,'BASE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59" s="18" t="str">
        <f>VLOOKUP(A259,'BASE REGISTRO MAYO'!$A$1:$U$884,9,FALSE)</f>
        <v>1 año.</v>
      </c>
      <c r="J259" s="18" t="str">
        <f>VLOOKUP(A259,'BASE REGISTRO MAYO'!$A$1:$U$884,10,FALSE)</f>
        <v>01 de julio de 2020.</v>
      </c>
      <c r="K259" s="18" t="str">
        <f>VLOOKUP(A259,'BASE REGISTRO MAYO'!$A$1:$U$884,11,FALSE)</f>
        <v xml:space="preserve">Presidente 
Juan Eduardo Pary Mobarec, 
</v>
      </c>
      <c r="L259" s="18" t="str">
        <f>VLOOKUP(A259,'BASE REGISTRO MAYO'!$A$1:$U$884,12,FALSE)</f>
        <v xml:space="preserve">Marina de Gaete Nº 755, comuna de Santiago, Región Metropolitana.
</v>
      </c>
      <c r="M259" s="18" t="str">
        <f>VLOOKUP(A259,'BASE REGISTRO MAYO'!$A$1:$U$884,13,FALSE)</f>
        <v>XIII</v>
      </c>
      <c r="N259" s="18" t="str">
        <f>VLOOKUP(A259,'BASE REGISTRO MAYO'!$A$1:$U$884,14,FALSE)</f>
        <v>Santiago</v>
      </c>
      <c r="O259" s="18" t="str">
        <f>VLOOKUP(A259,'BASE REGISTRO MAYO'!$A$1:$U$884,15,FALSE)</f>
        <v>222150200 
+56971407762</v>
      </c>
      <c r="P259" s="18" t="str">
        <f>VLOOKUP(A259,'BASE REGISTRO MAYO'!$A$1:$U$884,16,FALSE)</f>
        <v>Sitio Web: http://www.fundaciondem.cl
E-Mail: info@fundaciondem.cl admninistracioncentral@fundaciondem.cl</v>
      </c>
      <c r="Q259" s="18">
        <f>VLOOKUP(A259,'BASE REGISTRO MAYO'!$A$1:$U$884,17,FALSE)</f>
        <v>0</v>
      </c>
      <c r="R259" s="18">
        <f>VLOOKUP(A259,'BASE REGISTRO MAYO'!$A$1:$U$884,18,FALSE)</f>
        <v>93401</v>
      </c>
      <c r="S259" s="18" t="str">
        <f>VLOOKUP(A259,'BASE REGISTRO MAYO'!$A$1:$U$884,19,FALSE)</f>
        <v>Se acompaña certificado financiero correspondiente al año 2019, aprobados por el Subdepartamento de Supervisión Financiera.</v>
      </c>
      <c r="T259" s="148">
        <f>VLOOKUP(A259,'BASE REGISTRO MAYO'!$A$1:$U$884,20,FALSE)</f>
        <v>37970</v>
      </c>
      <c r="U259" s="125">
        <v>6470</v>
      </c>
      <c r="V259" s="126">
        <v>53871552</v>
      </c>
      <c r="W259" s="126">
        <v>139649172</v>
      </c>
      <c r="X259" s="149">
        <v>44347</v>
      </c>
      <c r="Y259" s="133" t="s">
        <v>7732</v>
      </c>
      <c r="Z259" s="133" t="s">
        <v>7733</v>
      </c>
      <c r="AA259" s="125" t="s">
        <v>7748</v>
      </c>
    </row>
    <row r="260" spans="1:27" s="90" customFormat="1" ht="15.75" customHeight="1" x14ac:dyDescent="0.2">
      <c r="A260" s="125">
        <v>6470</v>
      </c>
      <c r="B260" s="18" t="str">
        <f>VLOOKUP(A260,'BASE REGISTRO MAYO'!$A$1:$U$884,2,FALSE)</f>
        <v>Fundación Nacional para la Defensa Ecológica del Menor de Edad-Fundación DEM</v>
      </c>
      <c r="C260" s="18">
        <f>VLOOKUP(A260,'BASE REGISTRO MAYO'!$A$1:$U$884,3,FALSE)</f>
        <v>716316009</v>
      </c>
      <c r="D260" s="18" t="str">
        <f>VLOOKUP(A260,'BASE REGISTRO MAYO'!$A$1:$U$884,4,FALSE)</f>
        <v>Fundación de Derecho Privado</v>
      </c>
      <c r="E260" s="18" t="str">
        <f>VLOOKUP(A260,'BASE REGISTRO MAYO'!$A$1:$U$884,5,FALSE)</f>
        <v>Otorgada por Decreto Supremo Nº 1314, de 28 de diciembre de 1987, del Ministerio de Justicia.</v>
      </c>
      <c r="F260" s="18" t="str">
        <f>VLOOKUP(A260,'BASE REGISTRO MAYO'!$A$1:$U$884,6,FALSE)</f>
        <v xml:space="preserve">Certificado de Vigencia, folio Nº 500339247039, emitido con fecha 06 de agosto de 2020, por el Servicio de Registro Civil e Identificación.
</v>
      </c>
      <c r="G260" s="18" t="str">
        <f>VLOOKUP(A260,'BASE REGISTRO MAYO'!$A$1:$U$884,7,FALSE)</f>
        <v xml:space="preserve">Promover a través de la iniciativa privada, la defensa ecológica del menor de edad, principalmente en relación a los valores, conocimientos, aprendizaje, bienestar, seguridad, dignidad, justicia, equidad y espiritualidad. </v>
      </c>
      <c r="H260" s="18" t="str">
        <f>VLOOKUP(A260,'BASE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0" s="18" t="str">
        <f>VLOOKUP(A260,'BASE REGISTRO MAYO'!$A$1:$U$884,9,FALSE)</f>
        <v>1 año.</v>
      </c>
      <c r="J260" s="18" t="str">
        <f>VLOOKUP(A260,'BASE REGISTRO MAYO'!$A$1:$U$884,10,FALSE)</f>
        <v>01 de julio de 2020.</v>
      </c>
      <c r="K260" s="18" t="str">
        <f>VLOOKUP(A260,'BASE REGISTRO MAYO'!$A$1:$U$884,11,FALSE)</f>
        <v xml:space="preserve">Presidente 
Juan Eduardo Pary Mobarec, 
</v>
      </c>
      <c r="L260" s="18" t="str">
        <f>VLOOKUP(A260,'BASE REGISTRO MAYO'!$A$1:$U$884,12,FALSE)</f>
        <v xml:space="preserve">Marina de Gaete Nº 755, comuna de Santiago, Región Metropolitana.
</v>
      </c>
      <c r="M260" s="18" t="str">
        <f>VLOOKUP(A260,'BASE REGISTRO MAYO'!$A$1:$U$884,13,FALSE)</f>
        <v>XIII</v>
      </c>
      <c r="N260" s="18" t="str">
        <f>VLOOKUP(A260,'BASE REGISTRO MAYO'!$A$1:$U$884,14,FALSE)</f>
        <v>Santiago</v>
      </c>
      <c r="O260" s="18" t="str">
        <f>VLOOKUP(A260,'BASE REGISTRO MAYO'!$A$1:$U$884,15,FALSE)</f>
        <v>222150200 
+56971407762</v>
      </c>
      <c r="P260" s="18" t="str">
        <f>VLOOKUP(A260,'BASE REGISTRO MAYO'!$A$1:$U$884,16,FALSE)</f>
        <v>Sitio Web: http://www.fundaciondem.cl
E-Mail: info@fundaciondem.cl admninistracioncentral@fundaciondem.cl</v>
      </c>
      <c r="Q260" s="18">
        <f>VLOOKUP(A260,'BASE REGISTRO MAYO'!$A$1:$U$884,17,FALSE)</f>
        <v>0</v>
      </c>
      <c r="R260" s="18">
        <f>VLOOKUP(A260,'BASE REGISTRO MAYO'!$A$1:$U$884,18,FALSE)</f>
        <v>93401</v>
      </c>
      <c r="S260" s="18" t="str">
        <f>VLOOKUP(A260,'BASE REGISTRO MAYO'!$A$1:$U$884,19,FALSE)</f>
        <v>Se acompaña certificado financiero correspondiente al año 2019, aprobados por el Subdepartamento de Supervisión Financiera.</v>
      </c>
      <c r="T260" s="148">
        <f>VLOOKUP(A260,'BASE REGISTRO MAYO'!$A$1:$U$884,20,FALSE)</f>
        <v>37970</v>
      </c>
      <c r="U260" s="125">
        <v>6470</v>
      </c>
      <c r="V260" s="126">
        <v>101011228</v>
      </c>
      <c r="W260" s="126">
        <v>316610185</v>
      </c>
      <c r="X260" s="149">
        <v>44347</v>
      </c>
      <c r="Y260" s="133" t="s">
        <v>7732</v>
      </c>
      <c r="Z260" s="133" t="s">
        <v>7733</v>
      </c>
      <c r="AA260" s="125" t="s">
        <v>7795</v>
      </c>
    </row>
    <row r="261" spans="1:27" s="90" customFormat="1" ht="15.75" customHeight="1" x14ac:dyDescent="0.2">
      <c r="A261" s="125">
        <v>6470</v>
      </c>
      <c r="B261" s="18" t="str">
        <f>VLOOKUP(A261,'BASE REGISTRO MAYO'!$A$1:$U$884,2,FALSE)</f>
        <v>Fundación Nacional para la Defensa Ecológica del Menor de Edad-Fundación DEM</v>
      </c>
      <c r="C261" s="18">
        <f>VLOOKUP(A261,'BASE REGISTRO MAYO'!$A$1:$U$884,3,FALSE)</f>
        <v>716316009</v>
      </c>
      <c r="D261" s="18" t="str">
        <f>VLOOKUP(A261,'BASE REGISTRO MAYO'!$A$1:$U$884,4,FALSE)</f>
        <v>Fundación de Derecho Privado</v>
      </c>
      <c r="E261" s="18" t="str">
        <f>VLOOKUP(A261,'BASE REGISTRO MAYO'!$A$1:$U$884,5,FALSE)</f>
        <v>Otorgada por Decreto Supremo Nº 1314, de 28 de diciembre de 1987, del Ministerio de Justicia.</v>
      </c>
      <c r="F261" s="18" t="str">
        <f>VLOOKUP(A261,'BASE REGISTRO MAYO'!$A$1:$U$884,6,FALSE)</f>
        <v xml:space="preserve">Certificado de Vigencia, folio Nº 500339247039, emitido con fecha 06 de agosto de 2020, por el Servicio de Registro Civil e Identificación.
</v>
      </c>
      <c r="G261" s="18" t="str">
        <f>VLOOKUP(A261,'BASE REGISTRO MAYO'!$A$1:$U$884,7,FALSE)</f>
        <v xml:space="preserve">Promover a través de la iniciativa privada, la defensa ecológica del menor de edad, principalmente en relación a los valores, conocimientos, aprendizaje, bienestar, seguridad, dignidad, justicia, equidad y espiritualidad. </v>
      </c>
      <c r="H261" s="18" t="str">
        <f>VLOOKUP(A261,'BASE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1" s="18" t="str">
        <f>VLOOKUP(A261,'BASE REGISTRO MAYO'!$A$1:$U$884,9,FALSE)</f>
        <v>1 año.</v>
      </c>
      <c r="J261" s="18" t="str">
        <f>VLOOKUP(A261,'BASE REGISTRO MAYO'!$A$1:$U$884,10,FALSE)</f>
        <v>01 de julio de 2020.</v>
      </c>
      <c r="K261" s="18" t="str">
        <f>VLOOKUP(A261,'BASE REGISTRO MAYO'!$A$1:$U$884,11,FALSE)</f>
        <v xml:space="preserve">Presidente 
Juan Eduardo Pary Mobarec, 
</v>
      </c>
      <c r="L261" s="18" t="str">
        <f>VLOOKUP(A261,'BASE REGISTRO MAYO'!$A$1:$U$884,12,FALSE)</f>
        <v xml:space="preserve">Marina de Gaete Nº 755, comuna de Santiago, Región Metropolitana.
</v>
      </c>
      <c r="M261" s="18" t="str">
        <f>VLOOKUP(A261,'BASE REGISTRO MAYO'!$A$1:$U$884,13,FALSE)</f>
        <v>XIII</v>
      </c>
      <c r="N261" s="18" t="str">
        <f>VLOOKUP(A261,'BASE REGISTRO MAYO'!$A$1:$U$884,14,FALSE)</f>
        <v>Santiago</v>
      </c>
      <c r="O261" s="18" t="str">
        <f>VLOOKUP(A261,'BASE REGISTRO MAYO'!$A$1:$U$884,15,FALSE)</f>
        <v>222150200 
+56971407762</v>
      </c>
      <c r="P261" s="18" t="str">
        <f>VLOOKUP(A261,'BASE REGISTRO MAYO'!$A$1:$U$884,16,FALSE)</f>
        <v>Sitio Web: http://www.fundaciondem.cl
E-Mail: info@fundaciondem.cl admninistracioncentral@fundaciondem.cl</v>
      </c>
      <c r="Q261" s="18">
        <f>VLOOKUP(A261,'BASE REGISTRO MAYO'!$A$1:$U$884,17,FALSE)</f>
        <v>0</v>
      </c>
      <c r="R261" s="18">
        <f>VLOOKUP(A261,'BASE REGISTRO MAYO'!$A$1:$U$884,18,FALSE)</f>
        <v>93401</v>
      </c>
      <c r="S261" s="18" t="str">
        <f>VLOOKUP(A261,'BASE REGISTRO MAYO'!$A$1:$U$884,19,FALSE)</f>
        <v>Se acompaña certificado financiero correspondiente al año 2019, aprobados por el Subdepartamento de Supervisión Financiera.</v>
      </c>
      <c r="T261" s="148">
        <f>VLOOKUP(A261,'BASE REGISTRO MAYO'!$A$1:$U$884,20,FALSE)</f>
        <v>37970</v>
      </c>
      <c r="U261" s="125">
        <v>6470</v>
      </c>
      <c r="V261" s="126">
        <v>15536171</v>
      </c>
      <c r="W261" s="126">
        <v>74939176</v>
      </c>
      <c r="X261" s="149">
        <v>44347</v>
      </c>
      <c r="Y261" s="133" t="s">
        <v>7732</v>
      </c>
      <c r="Z261" s="133" t="s">
        <v>7733</v>
      </c>
      <c r="AA261" s="125" t="s">
        <v>7766</v>
      </c>
    </row>
    <row r="262" spans="1:27" s="90" customFormat="1" ht="15.75" customHeight="1" x14ac:dyDescent="0.2">
      <c r="A262" s="125">
        <v>6470</v>
      </c>
      <c r="B262" s="18" t="str">
        <f>VLOOKUP(A262,'BASE REGISTRO MAYO'!$A$1:$U$884,2,FALSE)</f>
        <v>Fundación Nacional para la Defensa Ecológica del Menor de Edad-Fundación DEM</v>
      </c>
      <c r="C262" s="18">
        <f>VLOOKUP(A262,'BASE REGISTRO MAYO'!$A$1:$U$884,3,FALSE)</f>
        <v>716316009</v>
      </c>
      <c r="D262" s="18" t="str">
        <f>VLOOKUP(A262,'BASE REGISTRO MAYO'!$A$1:$U$884,4,FALSE)</f>
        <v>Fundación de Derecho Privado</v>
      </c>
      <c r="E262" s="18" t="str">
        <f>VLOOKUP(A262,'BASE REGISTRO MAYO'!$A$1:$U$884,5,FALSE)</f>
        <v>Otorgada por Decreto Supremo Nº 1314, de 28 de diciembre de 1987, del Ministerio de Justicia.</v>
      </c>
      <c r="F262" s="18" t="str">
        <f>VLOOKUP(A262,'BASE REGISTRO MAYO'!$A$1:$U$884,6,FALSE)</f>
        <v xml:space="preserve">Certificado de Vigencia, folio Nº 500339247039, emitido con fecha 06 de agosto de 2020, por el Servicio de Registro Civil e Identificación.
</v>
      </c>
      <c r="G262" s="18" t="str">
        <f>VLOOKUP(A262,'BASE REGISTRO MAYO'!$A$1:$U$884,7,FALSE)</f>
        <v xml:space="preserve">Promover a través de la iniciativa privada, la defensa ecológica del menor de edad, principalmente en relación a los valores, conocimientos, aprendizaje, bienestar, seguridad, dignidad, justicia, equidad y espiritualidad. </v>
      </c>
      <c r="H262" s="18" t="str">
        <f>VLOOKUP(A262,'BASE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2" s="18" t="str">
        <f>VLOOKUP(A262,'BASE REGISTRO MAYO'!$A$1:$U$884,9,FALSE)</f>
        <v>1 año.</v>
      </c>
      <c r="J262" s="18" t="str">
        <f>VLOOKUP(A262,'BASE REGISTRO MAYO'!$A$1:$U$884,10,FALSE)</f>
        <v>01 de julio de 2020.</v>
      </c>
      <c r="K262" s="18" t="str">
        <f>VLOOKUP(A262,'BASE REGISTRO MAYO'!$A$1:$U$884,11,FALSE)</f>
        <v xml:space="preserve">Presidente 
Juan Eduardo Pary Mobarec, 
</v>
      </c>
      <c r="L262" s="18" t="str">
        <f>VLOOKUP(A262,'BASE REGISTRO MAYO'!$A$1:$U$884,12,FALSE)</f>
        <v xml:space="preserve">Marina de Gaete Nº 755, comuna de Santiago, Región Metropolitana.
</v>
      </c>
      <c r="M262" s="18" t="str">
        <f>VLOOKUP(A262,'BASE REGISTRO MAYO'!$A$1:$U$884,13,FALSE)</f>
        <v>XIII</v>
      </c>
      <c r="N262" s="18" t="str">
        <f>VLOOKUP(A262,'BASE REGISTRO MAYO'!$A$1:$U$884,14,FALSE)</f>
        <v>Santiago</v>
      </c>
      <c r="O262" s="18" t="str">
        <f>VLOOKUP(A262,'BASE REGISTRO MAYO'!$A$1:$U$884,15,FALSE)</f>
        <v>222150200 
+56971407762</v>
      </c>
      <c r="P262" s="18" t="str">
        <f>VLOOKUP(A262,'BASE REGISTRO MAYO'!$A$1:$U$884,16,FALSE)</f>
        <v>Sitio Web: http://www.fundaciondem.cl
E-Mail: info@fundaciondem.cl admninistracioncentral@fundaciondem.cl</v>
      </c>
      <c r="Q262" s="18">
        <f>VLOOKUP(A262,'BASE REGISTRO MAYO'!$A$1:$U$884,17,FALSE)</f>
        <v>0</v>
      </c>
      <c r="R262" s="18">
        <f>VLOOKUP(A262,'BASE REGISTRO MAYO'!$A$1:$U$884,18,FALSE)</f>
        <v>93401</v>
      </c>
      <c r="S262" s="18" t="str">
        <f>VLOOKUP(A262,'BASE REGISTRO MAYO'!$A$1:$U$884,19,FALSE)</f>
        <v>Se acompaña certificado financiero correspondiente al año 2019, aprobados por el Subdepartamento de Supervisión Financiera.</v>
      </c>
      <c r="T262" s="148">
        <f>VLOOKUP(A262,'BASE REGISTRO MAYO'!$A$1:$U$884,20,FALSE)</f>
        <v>37970</v>
      </c>
      <c r="U262" s="125">
        <v>6470</v>
      </c>
      <c r="V262" s="126">
        <v>50688186</v>
      </c>
      <c r="W262" s="126">
        <v>256144679</v>
      </c>
      <c r="X262" s="149">
        <v>44347</v>
      </c>
      <c r="Y262" s="133" t="s">
        <v>7732</v>
      </c>
      <c r="Z262" s="133" t="s">
        <v>7733</v>
      </c>
      <c r="AA262" s="125" t="s">
        <v>247</v>
      </c>
    </row>
    <row r="263" spans="1:27" s="90" customFormat="1" ht="15.75" customHeight="1" x14ac:dyDescent="0.2">
      <c r="A263" s="125">
        <v>6470</v>
      </c>
      <c r="B263" s="18" t="str">
        <f>VLOOKUP(A263,'BASE REGISTRO MAYO'!$A$1:$U$884,2,FALSE)</f>
        <v>Fundación Nacional para la Defensa Ecológica del Menor de Edad-Fundación DEM</v>
      </c>
      <c r="C263" s="18">
        <f>VLOOKUP(A263,'BASE REGISTRO MAYO'!$A$1:$U$884,3,FALSE)</f>
        <v>716316009</v>
      </c>
      <c r="D263" s="18" t="str">
        <f>VLOOKUP(A263,'BASE REGISTRO MAYO'!$A$1:$U$884,4,FALSE)</f>
        <v>Fundación de Derecho Privado</v>
      </c>
      <c r="E263" s="18" t="str">
        <f>VLOOKUP(A263,'BASE REGISTRO MAYO'!$A$1:$U$884,5,FALSE)</f>
        <v>Otorgada por Decreto Supremo Nº 1314, de 28 de diciembre de 1987, del Ministerio de Justicia.</v>
      </c>
      <c r="F263" s="18" t="str">
        <f>VLOOKUP(A263,'BASE REGISTRO MAYO'!$A$1:$U$884,6,FALSE)</f>
        <v xml:space="preserve">Certificado de Vigencia, folio Nº 500339247039, emitido con fecha 06 de agosto de 2020, por el Servicio de Registro Civil e Identificación.
</v>
      </c>
      <c r="G263" s="18" t="str">
        <f>VLOOKUP(A263,'BASE REGISTRO MAYO'!$A$1:$U$884,7,FALSE)</f>
        <v xml:space="preserve">Promover a través de la iniciativa privada, la defensa ecológica del menor de edad, principalmente en relación a los valores, conocimientos, aprendizaje, bienestar, seguridad, dignidad, justicia, equidad y espiritualidad. </v>
      </c>
      <c r="H263" s="18" t="str">
        <f>VLOOKUP(A263,'BASE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3" s="18" t="str">
        <f>VLOOKUP(A263,'BASE REGISTRO MAYO'!$A$1:$U$884,9,FALSE)</f>
        <v>1 año.</v>
      </c>
      <c r="J263" s="18" t="str">
        <f>VLOOKUP(A263,'BASE REGISTRO MAYO'!$A$1:$U$884,10,FALSE)</f>
        <v>01 de julio de 2020.</v>
      </c>
      <c r="K263" s="18" t="str">
        <f>VLOOKUP(A263,'BASE REGISTRO MAYO'!$A$1:$U$884,11,FALSE)</f>
        <v xml:space="preserve">Presidente 
Juan Eduardo Pary Mobarec, 
</v>
      </c>
      <c r="L263" s="18" t="str">
        <f>VLOOKUP(A263,'BASE REGISTRO MAYO'!$A$1:$U$884,12,FALSE)</f>
        <v xml:space="preserve">Marina de Gaete Nº 755, comuna de Santiago, Región Metropolitana.
</v>
      </c>
      <c r="M263" s="18" t="str">
        <f>VLOOKUP(A263,'BASE REGISTRO MAYO'!$A$1:$U$884,13,FALSE)</f>
        <v>XIII</v>
      </c>
      <c r="N263" s="18" t="str">
        <f>VLOOKUP(A263,'BASE REGISTRO MAYO'!$A$1:$U$884,14,FALSE)</f>
        <v>Santiago</v>
      </c>
      <c r="O263" s="18" t="str">
        <f>VLOOKUP(A263,'BASE REGISTRO MAYO'!$A$1:$U$884,15,FALSE)</f>
        <v>222150200 
+56971407762</v>
      </c>
      <c r="P263" s="18" t="str">
        <f>VLOOKUP(A263,'BASE REGISTRO MAYO'!$A$1:$U$884,16,FALSE)</f>
        <v>Sitio Web: http://www.fundaciondem.cl
E-Mail: info@fundaciondem.cl admninistracioncentral@fundaciondem.cl</v>
      </c>
      <c r="Q263" s="18">
        <f>VLOOKUP(A263,'BASE REGISTRO MAYO'!$A$1:$U$884,17,FALSE)</f>
        <v>0</v>
      </c>
      <c r="R263" s="18">
        <f>VLOOKUP(A263,'BASE REGISTRO MAYO'!$A$1:$U$884,18,FALSE)</f>
        <v>93401</v>
      </c>
      <c r="S263" s="18" t="str">
        <f>VLOOKUP(A263,'BASE REGISTRO MAYO'!$A$1:$U$884,19,FALSE)</f>
        <v>Se acompaña certificado financiero correspondiente al año 2019, aprobados por el Subdepartamento de Supervisión Financiera.</v>
      </c>
      <c r="T263" s="148">
        <f>VLOOKUP(A263,'BASE REGISTRO MAYO'!$A$1:$U$884,20,FALSE)</f>
        <v>37970</v>
      </c>
      <c r="U263" s="125">
        <v>6470</v>
      </c>
      <c r="V263" s="126">
        <v>32066400</v>
      </c>
      <c r="W263" s="126">
        <v>111110076</v>
      </c>
      <c r="X263" s="149">
        <v>44347</v>
      </c>
      <c r="Y263" s="133" t="s">
        <v>7732</v>
      </c>
      <c r="Z263" s="133" t="s">
        <v>7733</v>
      </c>
      <c r="AA263" s="125" t="s">
        <v>7831</v>
      </c>
    </row>
    <row r="264" spans="1:27" s="90" customFormat="1" ht="15.75" customHeight="1" x14ac:dyDescent="0.2">
      <c r="A264" s="125">
        <v>6470</v>
      </c>
      <c r="B264" s="18" t="str">
        <f>VLOOKUP(A264,'BASE REGISTRO MAYO'!$A$1:$U$884,2,FALSE)</f>
        <v>Fundación Nacional para la Defensa Ecológica del Menor de Edad-Fundación DEM</v>
      </c>
      <c r="C264" s="18">
        <f>VLOOKUP(A264,'BASE REGISTRO MAYO'!$A$1:$U$884,3,FALSE)</f>
        <v>716316009</v>
      </c>
      <c r="D264" s="18" t="str">
        <f>VLOOKUP(A264,'BASE REGISTRO MAYO'!$A$1:$U$884,4,FALSE)</f>
        <v>Fundación de Derecho Privado</v>
      </c>
      <c r="E264" s="18" t="str">
        <f>VLOOKUP(A264,'BASE REGISTRO MAYO'!$A$1:$U$884,5,FALSE)</f>
        <v>Otorgada por Decreto Supremo Nº 1314, de 28 de diciembre de 1987, del Ministerio de Justicia.</v>
      </c>
      <c r="F264" s="18" t="str">
        <f>VLOOKUP(A264,'BASE REGISTRO MAYO'!$A$1:$U$884,6,FALSE)</f>
        <v xml:space="preserve">Certificado de Vigencia, folio Nº 500339247039, emitido con fecha 06 de agosto de 2020, por el Servicio de Registro Civil e Identificación.
</v>
      </c>
      <c r="G264" s="18" t="str">
        <f>VLOOKUP(A264,'BASE REGISTRO MAYO'!$A$1:$U$884,7,FALSE)</f>
        <v xml:space="preserve">Promover a través de la iniciativa privada, la defensa ecológica del menor de edad, principalmente en relación a los valores, conocimientos, aprendizaje, bienestar, seguridad, dignidad, justicia, equidad y espiritualidad. </v>
      </c>
      <c r="H264" s="18" t="str">
        <f>VLOOKUP(A264,'BASE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4" s="18" t="str">
        <f>VLOOKUP(A264,'BASE REGISTRO MAYO'!$A$1:$U$884,9,FALSE)</f>
        <v>1 año.</v>
      </c>
      <c r="J264" s="18" t="str">
        <f>VLOOKUP(A264,'BASE REGISTRO MAYO'!$A$1:$U$884,10,FALSE)</f>
        <v>01 de julio de 2020.</v>
      </c>
      <c r="K264" s="18" t="str">
        <f>VLOOKUP(A264,'BASE REGISTRO MAYO'!$A$1:$U$884,11,FALSE)</f>
        <v xml:space="preserve">Presidente 
Juan Eduardo Pary Mobarec, 
</v>
      </c>
      <c r="L264" s="18" t="str">
        <f>VLOOKUP(A264,'BASE REGISTRO MAYO'!$A$1:$U$884,12,FALSE)</f>
        <v xml:space="preserve">Marina de Gaete Nº 755, comuna de Santiago, Región Metropolitana.
</v>
      </c>
      <c r="M264" s="18" t="str">
        <f>VLOOKUP(A264,'BASE REGISTRO MAYO'!$A$1:$U$884,13,FALSE)</f>
        <v>XIII</v>
      </c>
      <c r="N264" s="18" t="str">
        <f>VLOOKUP(A264,'BASE REGISTRO MAYO'!$A$1:$U$884,14,FALSE)</f>
        <v>Santiago</v>
      </c>
      <c r="O264" s="18" t="str">
        <f>VLOOKUP(A264,'BASE REGISTRO MAYO'!$A$1:$U$884,15,FALSE)</f>
        <v>222150200 
+56971407762</v>
      </c>
      <c r="P264" s="18" t="str">
        <f>VLOOKUP(A264,'BASE REGISTRO MAYO'!$A$1:$U$884,16,FALSE)</f>
        <v>Sitio Web: http://www.fundaciondem.cl
E-Mail: info@fundaciondem.cl admninistracioncentral@fundaciondem.cl</v>
      </c>
      <c r="Q264" s="18">
        <f>VLOOKUP(A264,'BASE REGISTRO MAYO'!$A$1:$U$884,17,FALSE)</f>
        <v>0</v>
      </c>
      <c r="R264" s="18">
        <f>VLOOKUP(A264,'BASE REGISTRO MAYO'!$A$1:$U$884,18,FALSE)</f>
        <v>93401</v>
      </c>
      <c r="S264" s="18" t="str">
        <f>VLOOKUP(A264,'BASE REGISTRO MAYO'!$A$1:$U$884,19,FALSE)</f>
        <v>Se acompaña certificado financiero correspondiente al año 2019, aprobados por el Subdepartamento de Supervisión Financiera.</v>
      </c>
      <c r="T264" s="148">
        <f>VLOOKUP(A264,'BASE REGISTRO MAYO'!$A$1:$U$884,20,FALSE)</f>
        <v>37970</v>
      </c>
      <c r="U264" s="125">
        <v>6470</v>
      </c>
      <c r="V264" s="126">
        <v>119478372</v>
      </c>
      <c r="W264" s="126">
        <v>312634470</v>
      </c>
      <c r="X264" s="149">
        <v>44347</v>
      </c>
      <c r="Y264" s="133" t="s">
        <v>7732</v>
      </c>
      <c r="Z264" s="133" t="s">
        <v>7733</v>
      </c>
      <c r="AA264" s="125" t="s">
        <v>7774</v>
      </c>
    </row>
    <row r="265" spans="1:27" s="90" customFormat="1" ht="15.75" customHeight="1" x14ac:dyDescent="0.2">
      <c r="A265" s="125">
        <v>6470</v>
      </c>
      <c r="B265" s="18" t="str">
        <f>VLOOKUP(A265,'BASE REGISTRO MAYO'!$A$1:$U$884,2,FALSE)</f>
        <v>Fundación Nacional para la Defensa Ecológica del Menor de Edad-Fundación DEM</v>
      </c>
      <c r="C265" s="18">
        <f>VLOOKUP(A265,'BASE REGISTRO MAYO'!$A$1:$U$884,3,FALSE)</f>
        <v>716316009</v>
      </c>
      <c r="D265" s="18" t="str">
        <f>VLOOKUP(A265,'BASE REGISTRO MAYO'!$A$1:$U$884,4,FALSE)</f>
        <v>Fundación de Derecho Privado</v>
      </c>
      <c r="E265" s="18" t="str">
        <f>VLOOKUP(A265,'BASE REGISTRO MAYO'!$A$1:$U$884,5,FALSE)</f>
        <v>Otorgada por Decreto Supremo Nº 1314, de 28 de diciembre de 1987, del Ministerio de Justicia.</v>
      </c>
      <c r="F265" s="18" t="str">
        <f>VLOOKUP(A265,'BASE REGISTRO MAYO'!$A$1:$U$884,6,FALSE)</f>
        <v xml:space="preserve">Certificado de Vigencia, folio Nº 500339247039, emitido con fecha 06 de agosto de 2020, por el Servicio de Registro Civil e Identificación.
</v>
      </c>
      <c r="G265" s="18" t="str">
        <f>VLOOKUP(A265,'BASE REGISTRO MAYO'!$A$1:$U$884,7,FALSE)</f>
        <v xml:space="preserve">Promover a través de la iniciativa privada, la defensa ecológica del menor de edad, principalmente en relación a los valores, conocimientos, aprendizaje, bienestar, seguridad, dignidad, justicia, equidad y espiritualidad. </v>
      </c>
      <c r="H265" s="18" t="str">
        <f>VLOOKUP(A265,'BASE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5" s="18" t="str">
        <f>VLOOKUP(A265,'BASE REGISTRO MAYO'!$A$1:$U$884,9,FALSE)</f>
        <v>1 año.</v>
      </c>
      <c r="J265" s="18" t="str">
        <f>VLOOKUP(A265,'BASE REGISTRO MAYO'!$A$1:$U$884,10,FALSE)</f>
        <v>01 de julio de 2020.</v>
      </c>
      <c r="K265" s="18" t="str">
        <f>VLOOKUP(A265,'BASE REGISTRO MAYO'!$A$1:$U$884,11,FALSE)</f>
        <v xml:space="preserve">Presidente 
Juan Eduardo Pary Mobarec, 
</v>
      </c>
      <c r="L265" s="18" t="str">
        <f>VLOOKUP(A265,'BASE REGISTRO MAYO'!$A$1:$U$884,12,FALSE)</f>
        <v xml:space="preserve">Marina de Gaete Nº 755, comuna de Santiago, Región Metropolitana.
</v>
      </c>
      <c r="M265" s="18" t="str">
        <f>VLOOKUP(A265,'BASE REGISTRO MAYO'!$A$1:$U$884,13,FALSE)</f>
        <v>XIII</v>
      </c>
      <c r="N265" s="18" t="str">
        <f>VLOOKUP(A265,'BASE REGISTRO MAYO'!$A$1:$U$884,14,FALSE)</f>
        <v>Santiago</v>
      </c>
      <c r="O265" s="18" t="str">
        <f>VLOOKUP(A265,'BASE REGISTRO MAYO'!$A$1:$U$884,15,FALSE)</f>
        <v>222150200 
+56971407762</v>
      </c>
      <c r="P265" s="18" t="str">
        <f>VLOOKUP(A265,'BASE REGISTRO MAYO'!$A$1:$U$884,16,FALSE)</f>
        <v>Sitio Web: http://www.fundaciondem.cl
E-Mail: info@fundaciondem.cl admninistracioncentral@fundaciondem.cl</v>
      </c>
      <c r="Q265" s="18">
        <f>VLOOKUP(A265,'BASE REGISTRO MAYO'!$A$1:$U$884,17,FALSE)</f>
        <v>0</v>
      </c>
      <c r="R265" s="18">
        <f>VLOOKUP(A265,'BASE REGISTRO MAYO'!$A$1:$U$884,18,FALSE)</f>
        <v>93401</v>
      </c>
      <c r="S265" s="18" t="str">
        <f>VLOOKUP(A265,'BASE REGISTRO MAYO'!$A$1:$U$884,19,FALSE)</f>
        <v>Se acompaña certificado financiero correspondiente al año 2019, aprobados por el Subdepartamento de Supervisión Financiera.</v>
      </c>
      <c r="T265" s="148">
        <f>VLOOKUP(A265,'BASE REGISTRO MAYO'!$A$1:$U$884,20,FALSE)</f>
        <v>37970</v>
      </c>
      <c r="U265" s="125">
        <v>6470</v>
      </c>
      <c r="V265" s="126">
        <v>17662188</v>
      </c>
      <c r="W265" s="126">
        <v>72349443</v>
      </c>
      <c r="X265" s="149">
        <v>44347</v>
      </c>
      <c r="Y265" s="133" t="s">
        <v>7732</v>
      </c>
      <c r="Z265" s="133" t="s">
        <v>7733</v>
      </c>
      <c r="AA265" s="125" t="s">
        <v>7864</v>
      </c>
    </row>
    <row r="266" spans="1:27" s="90" customFormat="1" ht="15.75" customHeight="1" x14ac:dyDescent="0.2">
      <c r="A266" s="125">
        <v>6470</v>
      </c>
      <c r="B266" s="18" t="str">
        <f>VLOOKUP(A266,'BASE REGISTRO MAYO'!$A$1:$U$884,2,FALSE)</f>
        <v>Fundación Nacional para la Defensa Ecológica del Menor de Edad-Fundación DEM</v>
      </c>
      <c r="C266" s="18">
        <f>VLOOKUP(A266,'BASE REGISTRO MAYO'!$A$1:$U$884,3,FALSE)</f>
        <v>716316009</v>
      </c>
      <c r="D266" s="18" t="str">
        <f>VLOOKUP(A266,'BASE REGISTRO MAYO'!$A$1:$U$884,4,FALSE)</f>
        <v>Fundación de Derecho Privado</v>
      </c>
      <c r="E266" s="18" t="str">
        <f>VLOOKUP(A266,'BASE REGISTRO MAYO'!$A$1:$U$884,5,FALSE)</f>
        <v>Otorgada por Decreto Supremo Nº 1314, de 28 de diciembre de 1987, del Ministerio de Justicia.</v>
      </c>
      <c r="F266" s="18" t="str">
        <f>VLOOKUP(A266,'BASE REGISTRO MAYO'!$A$1:$U$884,6,FALSE)</f>
        <v xml:space="preserve">Certificado de Vigencia, folio Nº 500339247039, emitido con fecha 06 de agosto de 2020, por el Servicio de Registro Civil e Identificación.
</v>
      </c>
      <c r="G266" s="18" t="str">
        <f>VLOOKUP(A266,'BASE REGISTRO MAYO'!$A$1:$U$884,7,FALSE)</f>
        <v xml:space="preserve">Promover a través de la iniciativa privada, la defensa ecológica del menor de edad, principalmente en relación a los valores, conocimientos, aprendizaje, bienestar, seguridad, dignidad, justicia, equidad y espiritualidad. </v>
      </c>
      <c r="H266" s="18" t="str">
        <f>VLOOKUP(A266,'BASE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6" s="18" t="str">
        <f>VLOOKUP(A266,'BASE REGISTRO MAYO'!$A$1:$U$884,9,FALSE)</f>
        <v>1 año.</v>
      </c>
      <c r="J266" s="18" t="str">
        <f>VLOOKUP(A266,'BASE REGISTRO MAYO'!$A$1:$U$884,10,FALSE)</f>
        <v>01 de julio de 2020.</v>
      </c>
      <c r="K266" s="18" t="str">
        <f>VLOOKUP(A266,'BASE REGISTRO MAYO'!$A$1:$U$884,11,FALSE)</f>
        <v xml:space="preserve">Presidente 
Juan Eduardo Pary Mobarec, 
</v>
      </c>
      <c r="L266" s="18" t="str">
        <f>VLOOKUP(A266,'BASE REGISTRO MAYO'!$A$1:$U$884,12,FALSE)</f>
        <v xml:space="preserve">Marina de Gaete Nº 755, comuna de Santiago, Región Metropolitana.
</v>
      </c>
      <c r="M266" s="18" t="str">
        <f>VLOOKUP(A266,'BASE REGISTRO MAYO'!$A$1:$U$884,13,FALSE)</f>
        <v>XIII</v>
      </c>
      <c r="N266" s="18" t="str">
        <f>VLOOKUP(A266,'BASE REGISTRO MAYO'!$A$1:$U$884,14,FALSE)</f>
        <v>Santiago</v>
      </c>
      <c r="O266" s="18" t="str">
        <f>VLOOKUP(A266,'BASE REGISTRO MAYO'!$A$1:$U$884,15,FALSE)</f>
        <v>222150200 
+56971407762</v>
      </c>
      <c r="P266" s="18" t="str">
        <f>VLOOKUP(A266,'BASE REGISTRO MAYO'!$A$1:$U$884,16,FALSE)</f>
        <v>Sitio Web: http://www.fundaciondem.cl
E-Mail: info@fundaciondem.cl admninistracioncentral@fundaciondem.cl</v>
      </c>
      <c r="Q266" s="18">
        <f>VLOOKUP(A266,'BASE REGISTRO MAYO'!$A$1:$U$884,17,FALSE)</f>
        <v>0</v>
      </c>
      <c r="R266" s="18">
        <f>VLOOKUP(A266,'BASE REGISTRO MAYO'!$A$1:$U$884,18,FALSE)</f>
        <v>93401</v>
      </c>
      <c r="S266" s="18" t="str">
        <f>VLOOKUP(A266,'BASE REGISTRO MAYO'!$A$1:$U$884,19,FALSE)</f>
        <v>Se acompaña certificado financiero correspondiente al año 2019, aprobados por el Subdepartamento de Supervisión Financiera.</v>
      </c>
      <c r="T266" s="148">
        <f>VLOOKUP(A266,'BASE REGISTRO MAYO'!$A$1:$U$884,20,FALSE)</f>
        <v>37970</v>
      </c>
      <c r="U266" s="125">
        <v>6470</v>
      </c>
      <c r="V266" s="126">
        <v>127942350</v>
      </c>
      <c r="W266" s="126">
        <v>488027334</v>
      </c>
      <c r="X266" s="149">
        <v>44347</v>
      </c>
      <c r="Y266" s="133" t="s">
        <v>7732</v>
      </c>
      <c r="Z266" s="133" t="s">
        <v>7733</v>
      </c>
      <c r="AA266" s="125" t="s">
        <v>7780</v>
      </c>
    </row>
    <row r="267" spans="1:27" s="90" customFormat="1" ht="15.75" customHeight="1" x14ac:dyDescent="0.2">
      <c r="A267" s="125">
        <v>6470</v>
      </c>
      <c r="B267" s="18" t="str">
        <f>VLOOKUP(A267,'BASE REGISTRO MAYO'!$A$1:$U$884,2,FALSE)</f>
        <v>Fundación Nacional para la Defensa Ecológica del Menor de Edad-Fundación DEM</v>
      </c>
      <c r="C267" s="18">
        <f>VLOOKUP(A267,'BASE REGISTRO MAYO'!$A$1:$U$884,3,FALSE)</f>
        <v>716316009</v>
      </c>
      <c r="D267" s="18" t="str">
        <f>VLOOKUP(A267,'BASE REGISTRO MAYO'!$A$1:$U$884,4,FALSE)</f>
        <v>Fundación de Derecho Privado</v>
      </c>
      <c r="E267" s="18" t="str">
        <f>VLOOKUP(A267,'BASE REGISTRO MAYO'!$A$1:$U$884,5,FALSE)</f>
        <v>Otorgada por Decreto Supremo Nº 1314, de 28 de diciembre de 1987, del Ministerio de Justicia.</v>
      </c>
      <c r="F267" s="18" t="str">
        <f>VLOOKUP(A267,'BASE REGISTRO MAYO'!$A$1:$U$884,6,FALSE)</f>
        <v xml:space="preserve">Certificado de Vigencia, folio Nº 500339247039, emitido con fecha 06 de agosto de 2020, por el Servicio de Registro Civil e Identificación.
</v>
      </c>
      <c r="G267" s="18" t="str">
        <f>VLOOKUP(A267,'BASE REGISTRO MAYO'!$A$1:$U$884,7,FALSE)</f>
        <v xml:space="preserve">Promover a través de la iniciativa privada, la defensa ecológica del menor de edad, principalmente en relación a los valores, conocimientos, aprendizaje, bienestar, seguridad, dignidad, justicia, equidad y espiritualidad. </v>
      </c>
      <c r="H267" s="18" t="str">
        <f>VLOOKUP(A267,'BASE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7" s="18" t="str">
        <f>VLOOKUP(A267,'BASE REGISTRO MAYO'!$A$1:$U$884,9,FALSE)</f>
        <v>1 año.</v>
      </c>
      <c r="J267" s="18" t="str">
        <f>VLOOKUP(A267,'BASE REGISTRO MAYO'!$A$1:$U$884,10,FALSE)</f>
        <v>01 de julio de 2020.</v>
      </c>
      <c r="K267" s="18" t="str">
        <f>VLOOKUP(A267,'BASE REGISTRO MAYO'!$A$1:$U$884,11,FALSE)</f>
        <v xml:space="preserve">Presidente 
Juan Eduardo Pary Mobarec, 
</v>
      </c>
      <c r="L267" s="18" t="str">
        <f>VLOOKUP(A267,'BASE REGISTRO MAYO'!$A$1:$U$884,12,FALSE)</f>
        <v xml:space="preserve">Marina de Gaete Nº 755, comuna de Santiago, Región Metropolitana.
</v>
      </c>
      <c r="M267" s="18" t="str">
        <f>VLOOKUP(A267,'BASE REGISTRO MAYO'!$A$1:$U$884,13,FALSE)</f>
        <v>XIII</v>
      </c>
      <c r="N267" s="18" t="str">
        <f>VLOOKUP(A267,'BASE REGISTRO MAYO'!$A$1:$U$884,14,FALSE)</f>
        <v>Santiago</v>
      </c>
      <c r="O267" s="18" t="str">
        <f>VLOOKUP(A267,'BASE REGISTRO MAYO'!$A$1:$U$884,15,FALSE)</f>
        <v>222150200 
+56971407762</v>
      </c>
      <c r="P267" s="18" t="str">
        <f>VLOOKUP(A267,'BASE REGISTRO MAYO'!$A$1:$U$884,16,FALSE)</f>
        <v>Sitio Web: http://www.fundaciondem.cl
E-Mail: info@fundaciondem.cl admninistracioncentral@fundaciondem.cl</v>
      </c>
      <c r="Q267" s="18">
        <f>VLOOKUP(A267,'BASE REGISTRO MAYO'!$A$1:$U$884,17,FALSE)</f>
        <v>0</v>
      </c>
      <c r="R267" s="18">
        <f>VLOOKUP(A267,'BASE REGISTRO MAYO'!$A$1:$U$884,18,FALSE)</f>
        <v>93401</v>
      </c>
      <c r="S267" s="18" t="str">
        <f>VLOOKUP(A267,'BASE REGISTRO MAYO'!$A$1:$U$884,19,FALSE)</f>
        <v>Se acompaña certificado financiero correspondiente al año 2019, aprobados por el Subdepartamento de Supervisión Financiera.</v>
      </c>
      <c r="T267" s="148">
        <f>VLOOKUP(A267,'BASE REGISTRO MAYO'!$A$1:$U$884,20,FALSE)</f>
        <v>37970</v>
      </c>
      <c r="U267" s="125">
        <v>6470</v>
      </c>
      <c r="V267" s="126">
        <v>15524620</v>
      </c>
      <c r="W267" s="126">
        <v>78236153</v>
      </c>
      <c r="X267" s="149">
        <v>44347</v>
      </c>
      <c r="Y267" s="133" t="s">
        <v>7732</v>
      </c>
      <c r="Z267" s="133" t="s">
        <v>7733</v>
      </c>
      <c r="AA267" s="125" t="s">
        <v>7820</v>
      </c>
    </row>
    <row r="268" spans="1:27" s="90" customFormat="1" ht="15.75" customHeight="1" x14ac:dyDescent="0.2">
      <c r="A268" s="125">
        <v>6470</v>
      </c>
      <c r="B268" s="18" t="str">
        <f>VLOOKUP(A268,'BASE REGISTRO MAYO'!$A$1:$U$884,2,FALSE)</f>
        <v>Fundación Nacional para la Defensa Ecológica del Menor de Edad-Fundación DEM</v>
      </c>
      <c r="C268" s="18">
        <f>VLOOKUP(A268,'BASE REGISTRO MAYO'!$A$1:$U$884,3,FALSE)</f>
        <v>716316009</v>
      </c>
      <c r="D268" s="18" t="str">
        <f>VLOOKUP(A268,'BASE REGISTRO MAYO'!$A$1:$U$884,4,FALSE)</f>
        <v>Fundación de Derecho Privado</v>
      </c>
      <c r="E268" s="18" t="str">
        <f>VLOOKUP(A268,'BASE REGISTRO MAYO'!$A$1:$U$884,5,FALSE)</f>
        <v>Otorgada por Decreto Supremo Nº 1314, de 28 de diciembre de 1987, del Ministerio de Justicia.</v>
      </c>
      <c r="F268" s="18" t="str">
        <f>VLOOKUP(A268,'BASE REGISTRO MAYO'!$A$1:$U$884,6,FALSE)</f>
        <v xml:space="preserve">Certificado de Vigencia, folio Nº 500339247039, emitido con fecha 06 de agosto de 2020, por el Servicio de Registro Civil e Identificación.
</v>
      </c>
      <c r="G268" s="18" t="str">
        <f>VLOOKUP(A268,'BASE REGISTRO MAYO'!$A$1:$U$884,7,FALSE)</f>
        <v xml:space="preserve">Promover a través de la iniciativa privada, la defensa ecológica del menor de edad, principalmente en relación a los valores, conocimientos, aprendizaje, bienestar, seguridad, dignidad, justicia, equidad y espiritualidad. </v>
      </c>
      <c r="H268" s="18" t="str">
        <f>VLOOKUP(A268,'BASE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8" s="18" t="str">
        <f>VLOOKUP(A268,'BASE REGISTRO MAYO'!$A$1:$U$884,9,FALSE)</f>
        <v>1 año.</v>
      </c>
      <c r="J268" s="18" t="str">
        <f>VLOOKUP(A268,'BASE REGISTRO MAYO'!$A$1:$U$884,10,FALSE)</f>
        <v>01 de julio de 2020.</v>
      </c>
      <c r="K268" s="18" t="str">
        <f>VLOOKUP(A268,'BASE REGISTRO MAYO'!$A$1:$U$884,11,FALSE)</f>
        <v xml:space="preserve">Presidente 
Juan Eduardo Pary Mobarec, 
</v>
      </c>
      <c r="L268" s="18" t="str">
        <f>VLOOKUP(A268,'BASE REGISTRO MAYO'!$A$1:$U$884,12,FALSE)</f>
        <v xml:space="preserve">Marina de Gaete Nº 755, comuna de Santiago, Región Metropolitana.
</v>
      </c>
      <c r="M268" s="18" t="str">
        <f>VLOOKUP(A268,'BASE REGISTRO MAYO'!$A$1:$U$884,13,FALSE)</f>
        <v>XIII</v>
      </c>
      <c r="N268" s="18" t="str">
        <f>VLOOKUP(A268,'BASE REGISTRO MAYO'!$A$1:$U$884,14,FALSE)</f>
        <v>Santiago</v>
      </c>
      <c r="O268" s="18" t="str">
        <f>VLOOKUP(A268,'BASE REGISTRO MAYO'!$A$1:$U$884,15,FALSE)</f>
        <v>222150200 
+56971407762</v>
      </c>
      <c r="P268" s="18" t="str">
        <f>VLOOKUP(A268,'BASE REGISTRO MAYO'!$A$1:$U$884,16,FALSE)</f>
        <v>Sitio Web: http://www.fundaciondem.cl
E-Mail: info@fundaciondem.cl admninistracioncentral@fundaciondem.cl</v>
      </c>
      <c r="Q268" s="18">
        <f>VLOOKUP(A268,'BASE REGISTRO MAYO'!$A$1:$U$884,17,FALSE)</f>
        <v>0</v>
      </c>
      <c r="R268" s="18">
        <f>VLOOKUP(A268,'BASE REGISTRO MAYO'!$A$1:$U$884,18,FALSE)</f>
        <v>93401</v>
      </c>
      <c r="S268" s="18" t="str">
        <f>VLOOKUP(A268,'BASE REGISTRO MAYO'!$A$1:$U$884,19,FALSE)</f>
        <v>Se acompaña certificado financiero correspondiente al año 2019, aprobados por el Subdepartamento de Supervisión Financiera.</v>
      </c>
      <c r="T268" s="148">
        <f>VLOOKUP(A268,'BASE REGISTRO MAYO'!$A$1:$U$884,20,FALSE)</f>
        <v>37970</v>
      </c>
      <c r="U268" s="125">
        <v>6470</v>
      </c>
      <c r="V268" s="126">
        <v>54437886</v>
      </c>
      <c r="W268" s="126">
        <v>137642436</v>
      </c>
      <c r="X268" s="149">
        <v>44347</v>
      </c>
      <c r="Y268" s="133" t="s">
        <v>7732</v>
      </c>
      <c r="Z268" s="133" t="s">
        <v>7733</v>
      </c>
      <c r="AA268" s="125" t="s">
        <v>7821</v>
      </c>
    </row>
    <row r="269" spans="1:27" s="90" customFormat="1" ht="15.75" customHeight="1" x14ac:dyDescent="0.2">
      <c r="A269" s="125">
        <v>6470</v>
      </c>
      <c r="B269" s="18" t="str">
        <f>VLOOKUP(A269,'BASE REGISTRO MAYO'!$A$1:$U$884,2,FALSE)</f>
        <v>Fundación Nacional para la Defensa Ecológica del Menor de Edad-Fundación DEM</v>
      </c>
      <c r="C269" s="18">
        <f>VLOOKUP(A269,'BASE REGISTRO MAYO'!$A$1:$U$884,3,FALSE)</f>
        <v>716316009</v>
      </c>
      <c r="D269" s="18" t="str">
        <f>VLOOKUP(A269,'BASE REGISTRO MAYO'!$A$1:$U$884,4,FALSE)</f>
        <v>Fundación de Derecho Privado</v>
      </c>
      <c r="E269" s="18" t="str">
        <f>VLOOKUP(A269,'BASE REGISTRO MAYO'!$A$1:$U$884,5,FALSE)</f>
        <v>Otorgada por Decreto Supremo Nº 1314, de 28 de diciembre de 1987, del Ministerio de Justicia.</v>
      </c>
      <c r="F269" s="18" t="str">
        <f>VLOOKUP(A269,'BASE REGISTRO MAYO'!$A$1:$U$884,6,FALSE)</f>
        <v xml:space="preserve">Certificado de Vigencia, folio Nº 500339247039, emitido con fecha 06 de agosto de 2020, por el Servicio de Registro Civil e Identificación.
</v>
      </c>
      <c r="G269" s="18" t="str">
        <f>VLOOKUP(A269,'BASE REGISTRO MAYO'!$A$1:$U$884,7,FALSE)</f>
        <v xml:space="preserve">Promover a través de la iniciativa privada, la defensa ecológica del menor de edad, principalmente en relación a los valores, conocimientos, aprendizaje, bienestar, seguridad, dignidad, justicia, equidad y espiritualidad. </v>
      </c>
      <c r="H269" s="18" t="str">
        <f>VLOOKUP(A269,'BASE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69" s="18" t="str">
        <f>VLOOKUP(A269,'BASE REGISTRO MAYO'!$A$1:$U$884,9,FALSE)</f>
        <v>1 año.</v>
      </c>
      <c r="J269" s="18" t="str">
        <f>VLOOKUP(A269,'BASE REGISTRO MAYO'!$A$1:$U$884,10,FALSE)</f>
        <v>01 de julio de 2020.</v>
      </c>
      <c r="K269" s="18" t="str">
        <f>VLOOKUP(A269,'BASE REGISTRO MAYO'!$A$1:$U$884,11,FALSE)</f>
        <v xml:space="preserve">Presidente 
Juan Eduardo Pary Mobarec, 
</v>
      </c>
      <c r="L269" s="18" t="str">
        <f>VLOOKUP(A269,'BASE REGISTRO MAYO'!$A$1:$U$884,12,FALSE)</f>
        <v xml:space="preserve">Marina de Gaete Nº 755, comuna de Santiago, Región Metropolitana.
</v>
      </c>
      <c r="M269" s="18" t="str">
        <f>VLOOKUP(A269,'BASE REGISTRO MAYO'!$A$1:$U$884,13,FALSE)</f>
        <v>XIII</v>
      </c>
      <c r="N269" s="18" t="str">
        <f>VLOOKUP(A269,'BASE REGISTRO MAYO'!$A$1:$U$884,14,FALSE)</f>
        <v>Santiago</v>
      </c>
      <c r="O269" s="18" t="str">
        <f>VLOOKUP(A269,'BASE REGISTRO MAYO'!$A$1:$U$884,15,FALSE)</f>
        <v>222150200 
+56971407762</v>
      </c>
      <c r="P269" s="18" t="str">
        <f>VLOOKUP(A269,'BASE REGISTRO MAYO'!$A$1:$U$884,16,FALSE)</f>
        <v>Sitio Web: http://www.fundaciondem.cl
E-Mail: info@fundaciondem.cl admninistracioncentral@fundaciondem.cl</v>
      </c>
      <c r="Q269" s="18">
        <f>VLOOKUP(A269,'BASE REGISTRO MAYO'!$A$1:$U$884,17,FALSE)</f>
        <v>0</v>
      </c>
      <c r="R269" s="18">
        <f>VLOOKUP(A269,'BASE REGISTRO MAYO'!$A$1:$U$884,18,FALSE)</f>
        <v>93401</v>
      </c>
      <c r="S269" s="18" t="str">
        <f>VLOOKUP(A269,'BASE REGISTRO MAYO'!$A$1:$U$884,19,FALSE)</f>
        <v>Se acompaña certificado financiero correspondiente al año 2019, aprobados por el Subdepartamento de Supervisión Financiera.</v>
      </c>
      <c r="T269" s="148">
        <f>VLOOKUP(A269,'BASE REGISTRO MAYO'!$A$1:$U$884,20,FALSE)</f>
        <v>37970</v>
      </c>
      <c r="U269" s="125">
        <v>6470</v>
      </c>
      <c r="V269" s="126">
        <v>240077066</v>
      </c>
      <c r="W269" s="126">
        <v>428458822</v>
      </c>
      <c r="X269" s="149">
        <v>44347</v>
      </c>
      <c r="Y269" s="133" t="s">
        <v>7732</v>
      </c>
      <c r="Z269" s="133" t="s">
        <v>7733</v>
      </c>
      <c r="AA269" s="125" t="s">
        <v>7822</v>
      </c>
    </row>
    <row r="270" spans="1:27" s="90" customFormat="1" ht="15.75" customHeight="1" x14ac:dyDescent="0.2">
      <c r="A270" s="125">
        <v>6470</v>
      </c>
      <c r="B270" s="18" t="str">
        <f>VLOOKUP(A270,'BASE REGISTRO MAYO'!$A$1:$U$884,2,FALSE)</f>
        <v>Fundación Nacional para la Defensa Ecológica del Menor de Edad-Fundación DEM</v>
      </c>
      <c r="C270" s="18">
        <f>VLOOKUP(A270,'BASE REGISTRO MAYO'!$A$1:$U$884,3,FALSE)</f>
        <v>716316009</v>
      </c>
      <c r="D270" s="18" t="str">
        <f>VLOOKUP(A270,'BASE REGISTRO MAYO'!$A$1:$U$884,4,FALSE)</f>
        <v>Fundación de Derecho Privado</v>
      </c>
      <c r="E270" s="18" t="str">
        <f>VLOOKUP(A270,'BASE REGISTRO MAYO'!$A$1:$U$884,5,FALSE)</f>
        <v>Otorgada por Decreto Supremo Nº 1314, de 28 de diciembre de 1987, del Ministerio de Justicia.</v>
      </c>
      <c r="F270" s="18" t="str">
        <f>VLOOKUP(A270,'BASE REGISTRO MAYO'!$A$1:$U$884,6,FALSE)</f>
        <v xml:space="preserve">Certificado de Vigencia, folio Nº 500339247039, emitido con fecha 06 de agosto de 2020, por el Servicio de Registro Civil e Identificación.
</v>
      </c>
      <c r="G270" s="18" t="str">
        <f>VLOOKUP(A270,'BASE REGISTRO MAYO'!$A$1:$U$884,7,FALSE)</f>
        <v xml:space="preserve">Promover a través de la iniciativa privada, la defensa ecológica del menor de edad, principalmente en relación a los valores, conocimientos, aprendizaje, bienestar, seguridad, dignidad, justicia, equidad y espiritualidad. </v>
      </c>
      <c r="H270" s="18" t="str">
        <f>VLOOKUP(A270,'BASE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0" s="18" t="str">
        <f>VLOOKUP(A270,'BASE REGISTRO MAYO'!$A$1:$U$884,9,FALSE)</f>
        <v>1 año.</v>
      </c>
      <c r="J270" s="18" t="str">
        <f>VLOOKUP(A270,'BASE REGISTRO MAYO'!$A$1:$U$884,10,FALSE)</f>
        <v>01 de julio de 2020.</v>
      </c>
      <c r="K270" s="18" t="str">
        <f>VLOOKUP(A270,'BASE REGISTRO MAYO'!$A$1:$U$884,11,FALSE)</f>
        <v xml:space="preserve">Presidente 
Juan Eduardo Pary Mobarec, 
</v>
      </c>
      <c r="L270" s="18" t="str">
        <f>VLOOKUP(A270,'BASE REGISTRO MAYO'!$A$1:$U$884,12,FALSE)</f>
        <v xml:space="preserve">Marina de Gaete Nº 755, comuna de Santiago, Región Metropolitana.
</v>
      </c>
      <c r="M270" s="18" t="str">
        <f>VLOOKUP(A270,'BASE REGISTRO MAYO'!$A$1:$U$884,13,FALSE)</f>
        <v>XIII</v>
      </c>
      <c r="N270" s="18" t="str">
        <f>VLOOKUP(A270,'BASE REGISTRO MAYO'!$A$1:$U$884,14,FALSE)</f>
        <v>Santiago</v>
      </c>
      <c r="O270" s="18" t="str">
        <f>VLOOKUP(A270,'BASE REGISTRO MAYO'!$A$1:$U$884,15,FALSE)</f>
        <v>222150200 
+56971407762</v>
      </c>
      <c r="P270" s="18" t="str">
        <f>VLOOKUP(A270,'BASE REGISTRO MAYO'!$A$1:$U$884,16,FALSE)</f>
        <v>Sitio Web: http://www.fundaciondem.cl
E-Mail: info@fundaciondem.cl admninistracioncentral@fundaciondem.cl</v>
      </c>
      <c r="Q270" s="18">
        <f>VLOOKUP(A270,'BASE REGISTRO MAYO'!$A$1:$U$884,17,FALSE)</f>
        <v>0</v>
      </c>
      <c r="R270" s="18">
        <f>VLOOKUP(A270,'BASE REGISTRO MAYO'!$A$1:$U$884,18,FALSE)</f>
        <v>93401</v>
      </c>
      <c r="S270" s="18" t="str">
        <f>VLOOKUP(A270,'BASE REGISTRO MAYO'!$A$1:$U$884,19,FALSE)</f>
        <v>Se acompaña certificado financiero correspondiente al año 2019, aprobados por el Subdepartamento de Supervisión Financiera.</v>
      </c>
      <c r="T270" s="148">
        <f>VLOOKUP(A270,'BASE REGISTRO MAYO'!$A$1:$U$884,20,FALSE)</f>
        <v>37970</v>
      </c>
      <c r="U270" s="125">
        <v>6470</v>
      </c>
      <c r="V270" s="126">
        <v>25816038</v>
      </c>
      <c r="W270" s="126">
        <v>93072999</v>
      </c>
      <c r="X270" s="149">
        <v>44347</v>
      </c>
      <c r="Y270" s="133" t="s">
        <v>7732</v>
      </c>
      <c r="Z270" s="133" t="s">
        <v>7733</v>
      </c>
      <c r="AA270" s="125" t="s">
        <v>7787</v>
      </c>
    </row>
    <row r="271" spans="1:27" s="90" customFormat="1" ht="15.75" customHeight="1" x14ac:dyDescent="0.2">
      <c r="A271" s="125">
        <v>6470</v>
      </c>
      <c r="B271" s="18" t="str">
        <f>VLOOKUP(A271,'BASE REGISTRO MAYO'!$A$1:$U$884,2,FALSE)</f>
        <v>Fundación Nacional para la Defensa Ecológica del Menor de Edad-Fundación DEM</v>
      </c>
      <c r="C271" s="18">
        <f>VLOOKUP(A271,'BASE REGISTRO MAYO'!$A$1:$U$884,3,FALSE)</f>
        <v>716316009</v>
      </c>
      <c r="D271" s="18" t="str">
        <f>VLOOKUP(A271,'BASE REGISTRO MAYO'!$A$1:$U$884,4,FALSE)</f>
        <v>Fundación de Derecho Privado</v>
      </c>
      <c r="E271" s="18" t="str">
        <f>VLOOKUP(A271,'BASE REGISTRO MAYO'!$A$1:$U$884,5,FALSE)</f>
        <v>Otorgada por Decreto Supremo Nº 1314, de 28 de diciembre de 1987, del Ministerio de Justicia.</v>
      </c>
      <c r="F271" s="18" t="str">
        <f>VLOOKUP(A271,'BASE REGISTRO MAYO'!$A$1:$U$884,6,FALSE)</f>
        <v xml:space="preserve">Certificado de Vigencia, folio Nº 500339247039, emitido con fecha 06 de agosto de 2020, por el Servicio de Registro Civil e Identificación.
</v>
      </c>
      <c r="G271" s="18" t="str">
        <f>VLOOKUP(A271,'BASE REGISTRO MAYO'!$A$1:$U$884,7,FALSE)</f>
        <v xml:space="preserve">Promover a través de la iniciativa privada, la defensa ecológica del menor de edad, principalmente en relación a los valores, conocimientos, aprendizaje, bienestar, seguridad, dignidad, justicia, equidad y espiritualidad. </v>
      </c>
      <c r="H271" s="18" t="str">
        <f>VLOOKUP(A271,'BASE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1" s="18" t="str">
        <f>VLOOKUP(A271,'BASE REGISTRO MAYO'!$A$1:$U$884,9,FALSE)</f>
        <v>1 año.</v>
      </c>
      <c r="J271" s="18" t="str">
        <f>VLOOKUP(A271,'BASE REGISTRO MAYO'!$A$1:$U$884,10,FALSE)</f>
        <v>01 de julio de 2020.</v>
      </c>
      <c r="K271" s="18" t="str">
        <f>VLOOKUP(A271,'BASE REGISTRO MAYO'!$A$1:$U$884,11,FALSE)</f>
        <v xml:space="preserve">Presidente 
Juan Eduardo Pary Mobarec, 
</v>
      </c>
      <c r="L271" s="18" t="str">
        <f>VLOOKUP(A271,'BASE REGISTRO MAYO'!$A$1:$U$884,12,FALSE)</f>
        <v xml:space="preserve">Marina de Gaete Nº 755, comuna de Santiago, Región Metropolitana.
</v>
      </c>
      <c r="M271" s="18" t="str">
        <f>VLOOKUP(A271,'BASE REGISTRO MAYO'!$A$1:$U$884,13,FALSE)</f>
        <v>XIII</v>
      </c>
      <c r="N271" s="18" t="str">
        <f>VLOOKUP(A271,'BASE REGISTRO MAYO'!$A$1:$U$884,14,FALSE)</f>
        <v>Santiago</v>
      </c>
      <c r="O271" s="18" t="str">
        <f>VLOOKUP(A271,'BASE REGISTRO MAYO'!$A$1:$U$884,15,FALSE)</f>
        <v>222150200 
+56971407762</v>
      </c>
      <c r="P271" s="18" t="str">
        <f>VLOOKUP(A271,'BASE REGISTRO MAYO'!$A$1:$U$884,16,FALSE)</f>
        <v>Sitio Web: http://www.fundaciondem.cl
E-Mail: info@fundaciondem.cl admninistracioncentral@fundaciondem.cl</v>
      </c>
      <c r="Q271" s="18">
        <f>VLOOKUP(A271,'BASE REGISTRO MAYO'!$A$1:$U$884,17,FALSE)</f>
        <v>0</v>
      </c>
      <c r="R271" s="18">
        <f>VLOOKUP(A271,'BASE REGISTRO MAYO'!$A$1:$U$884,18,FALSE)</f>
        <v>93401</v>
      </c>
      <c r="S271" s="18" t="str">
        <f>VLOOKUP(A271,'BASE REGISTRO MAYO'!$A$1:$U$884,19,FALSE)</f>
        <v>Se acompaña certificado financiero correspondiente al año 2019, aprobados por el Subdepartamento de Supervisión Financiera.</v>
      </c>
      <c r="T271" s="148">
        <f>VLOOKUP(A271,'BASE REGISTRO MAYO'!$A$1:$U$884,20,FALSE)</f>
        <v>37970</v>
      </c>
      <c r="U271" s="125">
        <v>6470</v>
      </c>
      <c r="V271" s="126">
        <v>7786756</v>
      </c>
      <c r="W271" s="126">
        <v>38933782</v>
      </c>
      <c r="X271" s="149">
        <v>44347</v>
      </c>
      <c r="Y271" s="133" t="s">
        <v>7732</v>
      </c>
      <c r="Z271" s="133" t="s">
        <v>7733</v>
      </c>
      <c r="AA271" s="125" t="s">
        <v>7788</v>
      </c>
    </row>
    <row r="272" spans="1:27" s="90" customFormat="1" ht="15.75" customHeight="1" x14ac:dyDescent="0.2">
      <c r="A272" s="125">
        <v>6470</v>
      </c>
      <c r="B272" s="18" t="str">
        <f>VLOOKUP(A272,'BASE REGISTRO MAYO'!$A$1:$U$884,2,FALSE)</f>
        <v>Fundación Nacional para la Defensa Ecológica del Menor de Edad-Fundación DEM</v>
      </c>
      <c r="C272" s="18">
        <f>VLOOKUP(A272,'BASE REGISTRO MAYO'!$A$1:$U$884,3,FALSE)</f>
        <v>716316009</v>
      </c>
      <c r="D272" s="18" t="str">
        <f>VLOOKUP(A272,'BASE REGISTRO MAYO'!$A$1:$U$884,4,FALSE)</f>
        <v>Fundación de Derecho Privado</v>
      </c>
      <c r="E272" s="18" t="str">
        <f>VLOOKUP(A272,'BASE REGISTRO MAYO'!$A$1:$U$884,5,FALSE)</f>
        <v>Otorgada por Decreto Supremo Nº 1314, de 28 de diciembre de 1987, del Ministerio de Justicia.</v>
      </c>
      <c r="F272" s="18" t="str">
        <f>VLOOKUP(A272,'BASE REGISTRO MAYO'!$A$1:$U$884,6,FALSE)</f>
        <v xml:space="preserve">Certificado de Vigencia, folio Nº 500339247039, emitido con fecha 06 de agosto de 2020, por el Servicio de Registro Civil e Identificación.
</v>
      </c>
      <c r="G272" s="18" t="str">
        <f>VLOOKUP(A272,'BASE REGISTRO MAYO'!$A$1:$U$884,7,FALSE)</f>
        <v xml:space="preserve">Promover a través de la iniciativa privada, la defensa ecológica del menor de edad, principalmente en relación a los valores, conocimientos, aprendizaje, bienestar, seguridad, dignidad, justicia, equidad y espiritualidad. </v>
      </c>
      <c r="H272" s="18" t="str">
        <f>VLOOKUP(A272,'BASE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2" s="18" t="str">
        <f>VLOOKUP(A272,'BASE REGISTRO MAYO'!$A$1:$U$884,9,FALSE)</f>
        <v>1 año.</v>
      </c>
      <c r="J272" s="18" t="str">
        <f>VLOOKUP(A272,'BASE REGISTRO MAYO'!$A$1:$U$884,10,FALSE)</f>
        <v>01 de julio de 2020.</v>
      </c>
      <c r="K272" s="18" t="str">
        <f>VLOOKUP(A272,'BASE REGISTRO MAYO'!$A$1:$U$884,11,FALSE)</f>
        <v xml:space="preserve">Presidente 
Juan Eduardo Pary Mobarec, 
</v>
      </c>
      <c r="L272" s="18" t="str">
        <f>VLOOKUP(A272,'BASE REGISTRO MAYO'!$A$1:$U$884,12,FALSE)</f>
        <v xml:space="preserve">Marina de Gaete Nº 755, comuna de Santiago, Región Metropolitana.
</v>
      </c>
      <c r="M272" s="18" t="str">
        <f>VLOOKUP(A272,'BASE REGISTRO MAYO'!$A$1:$U$884,13,FALSE)</f>
        <v>XIII</v>
      </c>
      <c r="N272" s="18" t="str">
        <f>VLOOKUP(A272,'BASE REGISTRO MAYO'!$A$1:$U$884,14,FALSE)</f>
        <v>Santiago</v>
      </c>
      <c r="O272" s="18" t="str">
        <f>VLOOKUP(A272,'BASE REGISTRO MAYO'!$A$1:$U$884,15,FALSE)</f>
        <v>222150200 
+56971407762</v>
      </c>
      <c r="P272" s="18" t="str">
        <f>VLOOKUP(A272,'BASE REGISTRO MAYO'!$A$1:$U$884,16,FALSE)</f>
        <v>Sitio Web: http://www.fundaciondem.cl
E-Mail: info@fundaciondem.cl admninistracioncentral@fundaciondem.cl</v>
      </c>
      <c r="Q272" s="18">
        <f>VLOOKUP(A272,'BASE REGISTRO MAYO'!$A$1:$U$884,17,FALSE)</f>
        <v>0</v>
      </c>
      <c r="R272" s="18">
        <f>VLOOKUP(A272,'BASE REGISTRO MAYO'!$A$1:$U$884,18,FALSE)</f>
        <v>93401</v>
      </c>
      <c r="S272" s="18" t="str">
        <f>VLOOKUP(A272,'BASE REGISTRO MAYO'!$A$1:$U$884,19,FALSE)</f>
        <v>Se acompaña certificado financiero correspondiente al año 2019, aprobados por el Subdepartamento de Supervisión Financiera.</v>
      </c>
      <c r="T272" s="148">
        <f>VLOOKUP(A272,'BASE REGISTRO MAYO'!$A$1:$U$884,20,FALSE)</f>
        <v>37970</v>
      </c>
      <c r="U272" s="125">
        <v>6470</v>
      </c>
      <c r="V272" s="126">
        <v>9940584</v>
      </c>
      <c r="W272" s="126">
        <v>49221924</v>
      </c>
      <c r="X272" s="149">
        <v>44347</v>
      </c>
      <c r="Y272" s="133" t="s">
        <v>7732</v>
      </c>
      <c r="Z272" s="133" t="s">
        <v>7733</v>
      </c>
      <c r="AA272" s="125" t="s">
        <v>7835</v>
      </c>
    </row>
    <row r="273" spans="1:27" s="90" customFormat="1" ht="15.75" customHeight="1" x14ac:dyDescent="0.2">
      <c r="A273" s="125">
        <v>6470</v>
      </c>
      <c r="B273" s="18" t="str">
        <f>VLOOKUP(A273,'BASE REGISTRO MAYO'!$A$1:$U$884,2,FALSE)</f>
        <v>Fundación Nacional para la Defensa Ecológica del Menor de Edad-Fundación DEM</v>
      </c>
      <c r="C273" s="18">
        <f>VLOOKUP(A273,'BASE REGISTRO MAYO'!$A$1:$U$884,3,FALSE)</f>
        <v>716316009</v>
      </c>
      <c r="D273" s="18" t="str">
        <f>VLOOKUP(A273,'BASE REGISTRO MAYO'!$A$1:$U$884,4,FALSE)</f>
        <v>Fundación de Derecho Privado</v>
      </c>
      <c r="E273" s="18" t="str">
        <f>VLOOKUP(A273,'BASE REGISTRO MAYO'!$A$1:$U$884,5,FALSE)</f>
        <v>Otorgada por Decreto Supremo Nº 1314, de 28 de diciembre de 1987, del Ministerio de Justicia.</v>
      </c>
      <c r="F273" s="18" t="str">
        <f>VLOOKUP(A273,'BASE REGISTRO MAYO'!$A$1:$U$884,6,FALSE)</f>
        <v xml:space="preserve">Certificado de Vigencia, folio Nº 500339247039, emitido con fecha 06 de agosto de 2020, por el Servicio de Registro Civil e Identificación.
</v>
      </c>
      <c r="G273" s="18" t="str">
        <f>VLOOKUP(A273,'BASE REGISTRO MAYO'!$A$1:$U$884,7,FALSE)</f>
        <v xml:space="preserve">Promover a través de la iniciativa privada, la defensa ecológica del menor de edad, principalmente en relación a los valores, conocimientos, aprendizaje, bienestar, seguridad, dignidad, justicia, equidad y espiritualidad. </v>
      </c>
      <c r="H273" s="18" t="str">
        <f>VLOOKUP(A273,'BASE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3" s="18" t="str">
        <f>VLOOKUP(A273,'BASE REGISTRO MAYO'!$A$1:$U$884,9,FALSE)</f>
        <v>1 año.</v>
      </c>
      <c r="J273" s="18" t="str">
        <f>VLOOKUP(A273,'BASE REGISTRO MAYO'!$A$1:$U$884,10,FALSE)</f>
        <v>01 de julio de 2020.</v>
      </c>
      <c r="K273" s="18" t="str">
        <f>VLOOKUP(A273,'BASE REGISTRO MAYO'!$A$1:$U$884,11,FALSE)</f>
        <v xml:space="preserve">Presidente 
Juan Eduardo Pary Mobarec, 
</v>
      </c>
      <c r="L273" s="18" t="str">
        <f>VLOOKUP(A273,'BASE REGISTRO MAYO'!$A$1:$U$884,12,FALSE)</f>
        <v xml:space="preserve">Marina de Gaete Nº 755, comuna de Santiago, Región Metropolitana.
</v>
      </c>
      <c r="M273" s="18" t="str">
        <f>VLOOKUP(A273,'BASE REGISTRO MAYO'!$A$1:$U$884,13,FALSE)</f>
        <v>XIII</v>
      </c>
      <c r="N273" s="18" t="str">
        <f>VLOOKUP(A273,'BASE REGISTRO MAYO'!$A$1:$U$884,14,FALSE)</f>
        <v>Santiago</v>
      </c>
      <c r="O273" s="18" t="str">
        <f>VLOOKUP(A273,'BASE REGISTRO MAYO'!$A$1:$U$884,15,FALSE)</f>
        <v>222150200 
+56971407762</v>
      </c>
      <c r="P273" s="18" t="str">
        <f>VLOOKUP(A273,'BASE REGISTRO MAYO'!$A$1:$U$884,16,FALSE)</f>
        <v>Sitio Web: http://www.fundaciondem.cl
E-Mail: info@fundaciondem.cl admninistracioncentral@fundaciondem.cl</v>
      </c>
      <c r="Q273" s="18">
        <f>VLOOKUP(A273,'BASE REGISTRO MAYO'!$A$1:$U$884,17,FALSE)</f>
        <v>0</v>
      </c>
      <c r="R273" s="18">
        <f>VLOOKUP(A273,'BASE REGISTRO MAYO'!$A$1:$U$884,18,FALSE)</f>
        <v>93401</v>
      </c>
      <c r="S273" s="18" t="str">
        <f>VLOOKUP(A273,'BASE REGISTRO MAYO'!$A$1:$U$884,19,FALSE)</f>
        <v>Se acompaña certificado financiero correspondiente al año 2019, aprobados por el Subdepartamento de Supervisión Financiera.</v>
      </c>
      <c r="T273" s="148">
        <f>VLOOKUP(A273,'BASE REGISTRO MAYO'!$A$1:$U$884,20,FALSE)</f>
        <v>37970</v>
      </c>
      <c r="U273" s="125">
        <v>6470</v>
      </c>
      <c r="V273" s="126">
        <v>15231540</v>
      </c>
      <c r="W273" s="126">
        <v>67339440</v>
      </c>
      <c r="X273" s="149">
        <v>44347</v>
      </c>
      <c r="Y273" s="133" t="s">
        <v>7732</v>
      </c>
      <c r="Z273" s="133" t="s">
        <v>7733</v>
      </c>
      <c r="AA273" s="125" t="s">
        <v>7842</v>
      </c>
    </row>
    <row r="274" spans="1:27" s="90" customFormat="1" ht="15.75" customHeight="1" x14ac:dyDescent="0.2">
      <c r="A274" s="125">
        <v>6470</v>
      </c>
      <c r="B274" s="18" t="str">
        <f>VLOOKUP(A274,'BASE REGISTRO MAYO'!$A$1:$U$884,2,FALSE)</f>
        <v>Fundación Nacional para la Defensa Ecológica del Menor de Edad-Fundación DEM</v>
      </c>
      <c r="C274" s="18">
        <f>VLOOKUP(A274,'BASE REGISTRO MAYO'!$A$1:$U$884,3,FALSE)</f>
        <v>716316009</v>
      </c>
      <c r="D274" s="18" t="str">
        <f>VLOOKUP(A274,'BASE REGISTRO MAYO'!$A$1:$U$884,4,FALSE)</f>
        <v>Fundación de Derecho Privado</v>
      </c>
      <c r="E274" s="18" t="str">
        <f>VLOOKUP(A274,'BASE REGISTRO MAYO'!$A$1:$U$884,5,FALSE)</f>
        <v>Otorgada por Decreto Supremo Nº 1314, de 28 de diciembre de 1987, del Ministerio de Justicia.</v>
      </c>
      <c r="F274" s="18" t="str">
        <f>VLOOKUP(A274,'BASE REGISTRO MAYO'!$A$1:$U$884,6,FALSE)</f>
        <v xml:space="preserve">Certificado de Vigencia, folio Nº 500339247039, emitido con fecha 06 de agosto de 2020, por el Servicio de Registro Civil e Identificación.
</v>
      </c>
      <c r="G274" s="18" t="str">
        <f>VLOOKUP(A274,'BASE REGISTRO MAYO'!$A$1:$U$884,7,FALSE)</f>
        <v xml:space="preserve">Promover a través de la iniciativa privada, la defensa ecológica del menor de edad, principalmente en relación a los valores, conocimientos, aprendizaje, bienestar, seguridad, dignidad, justicia, equidad y espiritualidad. </v>
      </c>
      <c r="H274" s="18" t="str">
        <f>VLOOKUP(A274,'BASE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4" s="18" t="str">
        <f>VLOOKUP(A274,'BASE REGISTRO MAYO'!$A$1:$U$884,9,FALSE)</f>
        <v>1 año.</v>
      </c>
      <c r="J274" s="18" t="str">
        <f>VLOOKUP(A274,'BASE REGISTRO MAYO'!$A$1:$U$884,10,FALSE)</f>
        <v>01 de julio de 2020.</v>
      </c>
      <c r="K274" s="18" t="str">
        <f>VLOOKUP(A274,'BASE REGISTRO MAYO'!$A$1:$U$884,11,FALSE)</f>
        <v xml:space="preserve">Presidente 
Juan Eduardo Pary Mobarec, 
</v>
      </c>
      <c r="L274" s="18" t="str">
        <f>VLOOKUP(A274,'BASE REGISTRO MAYO'!$A$1:$U$884,12,FALSE)</f>
        <v xml:space="preserve">Marina de Gaete Nº 755, comuna de Santiago, Región Metropolitana.
</v>
      </c>
      <c r="M274" s="18" t="str">
        <f>VLOOKUP(A274,'BASE REGISTRO MAYO'!$A$1:$U$884,13,FALSE)</f>
        <v>XIII</v>
      </c>
      <c r="N274" s="18" t="str">
        <f>VLOOKUP(A274,'BASE REGISTRO MAYO'!$A$1:$U$884,14,FALSE)</f>
        <v>Santiago</v>
      </c>
      <c r="O274" s="18" t="str">
        <f>VLOOKUP(A274,'BASE REGISTRO MAYO'!$A$1:$U$884,15,FALSE)</f>
        <v>222150200 
+56971407762</v>
      </c>
      <c r="P274" s="18" t="str">
        <f>VLOOKUP(A274,'BASE REGISTRO MAYO'!$A$1:$U$884,16,FALSE)</f>
        <v>Sitio Web: http://www.fundaciondem.cl
E-Mail: info@fundaciondem.cl admninistracioncentral@fundaciondem.cl</v>
      </c>
      <c r="Q274" s="18">
        <f>VLOOKUP(A274,'BASE REGISTRO MAYO'!$A$1:$U$884,17,FALSE)</f>
        <v>0</v>
      </c>
      <c r="R274" s="18">
        <f>VLOOKUP(A274,'BASE REGISTRO MAYO'!$A$1:$U$884,18,FALSE)</f>
        <v>93401</v>
      </c>
      <c r="S274" s="18" t="str">
        <f>VLOOKUP(A274,'BASE REGISTRO MAYO'!$A$1:$U$884,19,FALSE)</f>
        <v>Se acompaña certificado financiero correspondiente al año 2019, aprobados por el Subdepartamento de Supervisión Financiera.</v>
      </c>
      <c r="T274" s="148">
        <f>VLOOKUP(A274,'BASE REGISTRO MAYO'!$A$1:$U$884,20,FALSE)</f>
        <v>37970</v>
      </c>
      <c r="U274" s="125">
        <v>6470</v>
      </c>
      <c r="V274" s="126">
        <v>64624140</v>
      </c>
      <c r="W274" s="126">
        <v>136110228</v>
      </c>
      <c r="X274" s="149">
        <v>44347</v>
      </c>
      <c r="Y274" s="133" t="s">
        <v>7732</v>
      </c>
      <c r="Z274" s="133" t="s">
        <v>7733</v>
      </c>
      <c r="AA274" s="125" t="s">
        <v>7789</v>
      </c>
    </row>
    <row r="275" spans="1:27" s="90" customFormat="1" ht="15.75" customHeight="1" x14ac:dyDescent="0.2">
      <c r="A275" s="125">
        <v>6470</v>
      </c>
      <c r="B275" s="18" t="str">
        <f>VLOOKUP(A275,'BASE REGISTRO MAYO'!$A$1:$U$884,2,FALSE)</f>
        <v>Fundación Nacional para la Defensa Ecológica del Menor de Edad-Fundación DEM</v>
      </c>
      <c r="C275" s="18">
        <f>VLOOKUP(A275,'BASE REGISTRO MAYO'!$A$1:$U$884,3,FALSE)</f>
        <v>716316009</v>
      </c>
      <c r="D275" s="18" t="str">
        <f>VLOOKUP(A275,'BASE REGISTRO MAYO'!$A$1:$U$884,4,FALSE)</f>
        <v>Fundación de Derecho Privado</v>
      </c>
      <c r="E275" s="18" t="str">
        <f>VLOOKUP(A275,'BASE REGISTRO MAYO'!$A$1:$U$884,5,FALSE)</f>
        <v>Otorgada por Decreto Supremo Nº 1314, de 28 de diciembre de 1987, del Ministerio de Justicia.</v>
      </c>
      <c r="F275" s="18" t="str">
        <f>VLOOKUP(A275,'BASE REGISTRO MAYO'!$A$1:$U$884,6,FALSE)</f>
        <v xml:space="preserve">Certificado de Vigencia, folio Nº 500339247039, emitido con fecha 06 de agosto de 2020, por el Servicio de Registro Civil e Identificación.
</v>
      </c>
      <c r="G275" s="18" t="str">
        <f>VLOOKUP(A275,'BASE REGISTRO MAYO'!$A$1:$U$884,7,FALSE)</f>
        <v xml:space="preserve">Promover a través de la iniciativa privada, la defensa ecológica del menor de edad, principalmente en relación a los valores, conocimientos, aprendizaje, bienestar, seguridad, dignidad, justicia, equidad y espiritualidad. </v>
      </c>
      <c r="H275" s="18" t="str">
        <f>VLOOKUP(A275,'BASE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5" s="18" t="str">
        <f>VLOOKUP(A275,'BASE REGISTRO MAYO'!$A$1:$U$884,9,FALSE)</f>
        <v>1 año.</v>
      </c>
      <c r="J275" s="18" t="str">
        <f>VLOOKUP(A275,'BASE REGISTRO MAYO'!$A$1:$U$884,10,FALSE)</f>
        <v>01 de julio de 2020.</v>
      </c>
      <c r="K275" s="18" t="str">
        <f>VLOOKUP(A275,'BASE REGISTRO MAYO'!$A$1:$U$884,11,FALSE)</f>
        <v xml:space="preserve">Presidente 
Juan Eduardo Pary Mobarec, 
</v>
      </c>
      <c r="L275" s="18" t="str">
        <f>VLOOKUP(A275,'BASE REGISTRO MAYO'!$A$1:$U$884,12,FALSE)</f>
        <v xml:space="preserve">Marina de Gaete Nº 755, comuna de Santiago, Región Metropolitana.
</v>
      </c>
      <c r="M275" s="18" t="str">
        <f>VLOOKUP(A275,'BASE REGISTRO MAYO'!$A$1:$U$884,13,FALSE)</f>
        <v>XIII</v>
      </c>
      <c r="N275" s="18" t="str">
        <f>VLOOKUP(A275,'BASE REGISTRO MAYO'!$A$1:$U$884,14,FALSE)</f>
        <v>Santiago</v>
      </c>
      <c r="O275" s="18" t="str">
        <f>VLOOKUP(A275,'BASE REGISTRO MAYO'!$A$1:$U$884,15,FALSE)</f>
        <v>222150200 
+56971407762</v>
      </c>
      <c r="P275" s="18" t="str">
        <f>VLOOKUP(A275,'BASE REGISTRO MAYO'!$A$1:$U$884,16,FALSE)</f>
        <v>Sitio Web: http://www.fundaciondem.cl
E-Mail: info@fundaciondem.cl admninistracioncentral@fundaciondem.cl</v>
      </c>
      <c r="Q275" s="18">
        <f>VLOOKUP(A275,'BASE REGISTRO MAYO'!$A$1:$U$884,17,FALSE)</f>
        <v>0</v>
      </c>
      <c r="R275" s="18">
        <f>VLOOKUP(A275,'BASE REGISTRO MAYO'!$A$1:$U$884,18,FALSE)</f>
        <v>93401</v>
      </c>
      <c r="S275" s="18" t="str">
        <f>VLOOKUP(A275,'BASE REGISTRO MAYO'!$A$1:$U$884,19,FALSE)</f>
        <v>Se acompaña certificado financiero correspondiente al año 2019, aprobados por el Subdepartamento de Supervisión Financiera.</v>
      </c>
      <c r="T275" s="148">
        <f>VLOOKUP(A275,'BASE REGISTRO MAYO'!$A$1:$U$884,20,FALSE)</f>
        <v>37970</v>
      </c>
      <c r="U275" s="125">
        <v>6470</v>
      </c>
      <c r="V275" s="126">
        <v>60908058</v>
      </c>
      <c r="W275" s="126">
        <v>191894130</v>
      </c>
      <c r="X275" s="149">
        <v>44347</v>
      </c>
      <c r="Y275" s="133" t="s">
        <v>7732</v>
      </c>
      <c r="Z275" s="133" t="s">
        <v>7733</v>
      </c>
      <c r="AA275" s="125" t="s">
        <v>7790</v>
      </c>
    </row>
    <row r="276" spans="1:27" s="90" customFormat="1" ht="15.75" customHeight="1" x14ac:dyDescent="0.2">
      <c r="A276" s="125">
        <v>6470</v>
      </c>
      <c r="B276" s="18" t="str">
        <f>VLOOKUP(A276,'BASE REGISTRO MAYO'!$A$1:$U$884,2,FALSE)</f>
        <v>Fundación Nacional para la Defensa Ecológica del Menor de Edad-Fundación DEM</v>
      </c>
      <c r="C276" s="18">
        <f>VLOOKUP(A276,'BASE REGISTRO MAYO'!$A$1:$U$884,3,FALSE)</f>
        <v>716316009</v>
      </c>
      <c r="D276" s="18" t="str">
        <f>VLOOKUP(A276,'BASE REGISTRO MAYO'!$A$1:$U$884,4,FALSE)</f>
        <v>Fundación de Derecho Privado</v>
      </c>
      <c r="E276" s="18" t="str">
        <f>VLOOKUP(A276,'BASE REGISTRO MAYO'!$A$1:$U$884,5,FALSE)</f>
        <v>Otorgada por Decreto Supremo Nº 1314, de 28 de diciembre de 1987, del Ministerio de Justicia.</v>
      </c>
      <c r="F276" s="18" t="str">
        <f>VLOOKUP(A276,'BASE REGISTRO MAYO'!$A$1:$U$884,6,FALSE)</f>
        <v xml:space="preserve">Certificado de Vigencia, folio Nº 500339247039, emitido con fecha 06 de agosto de 2020, por el Servicio de Registro Civil e Identificación.
</v>
      </c>
      <c r="G276" s="18" t="str">
        <f>VLOOKUP(A276,'BASE REGISTRO MAYO'!$A$1:$U$884,7,FALSE)</f>
        <v xml:space="preserve">Promover a través de la iniciativa privada, la defensa ecológica del menor de edad, principalmente en relación a los valores, conocimientos, aprendizaje, bienestar, seguridad, dignidad, justicia, equidad y espiritualidad. </v>
      </c>
      <c r="H276" s="18" t="str">
        <f>VLOOKUP(A276,'BASE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6" s="18" t="str">
        <f>VLOOKUP(A276,'BASE REGISTRO MAYO'!$A$1:$U$884,9,FALSE)</f>
        <v>1 año.</v>
      </c>
      <c r="J276" s="18" t="str">
        <f>VLOOKUP(A276,'BASE REGISTRO MAYO'!$A$1:$U$884,10,FALSE)</f>
        <v>01 de julio de 2020.</v>
      </c>
      <c r="K276" s="18" t="str">
        <f>VLOOKUP(A276,'BASE REGISTRO MAYO'!$A$1:$U$884,11,FALSE)</f>
        <v xml:space="preserve">Presidente 
Juan Eduardo Pary Mobarec, 
</v>
      </c>
      <c r="L276" s="18" t="str">
        <f>VLOOKUP(A276,'BASE REGISTRO MAYO'!$A$1:$U$884,12,FALSE)</f>
        <v xml:space="preserve">Marina de Gaete Nº 755, comuna de Santiago, Región Metropolitana.
</v>
      </c>
      <c r="M276" s="18" t="str">
        <f>VLOOKUP(A276,'BASE REGISTRO MAYO'!$A$1:$U$884,13,FALSE)</f>
        <v>XIII</v>
      </c>
      <c r="N276" s="18" t="str">
        <f>VLOOKUP(A276,'BASE REGISTRO MAYO'!$A$1:$U$884,14,FALSE)</f>
        <v>Santiago</v>
      </c>
      <c r="O276" s="18" t="str">
        <f>VLOOKUP(A276,'BASE REGISTRO MAYO'!$A$1:$U$884,15,FALSE)</f>
        <v>222150200 
+56971407762</v>
      </c>
      <c r="P276" s="18" t="str">
        <f>VLOOKUP(A276,'BASE REGISTRO MAYO'!$A$1:$U$884,16,FALSE)</f>
        <v>Sitio Web: http://www.fundaciondem.cl
E-Mail: info@fundaciondem.cl admninistracioncentral@fundaciondem.cl</v>
      </c>
      <c r="Q276" s="18">
        <f>VLOOKUP(A276,'BASE REGISTRO MAYO'!$A$1:$U$884,17,FALSE)</f>
        <v>0</v>
      </c>
      <c r="R276" s="18">
        <f>VLOOKUP(A276,'BASE REGISTRO MAYO'!$A$1:$U$884,18,FALSE)</f>
        <v>93401</v>
      </c>
      <c r="S276" s="18" t="str">
        <f>VLOOKUP(A276,'BASE REGISTRO MAYO'!$A$1:$U$884,19,FALSE)</f>
        <v>Se acompaña certificado financiero correspondiente al año 2019, aprobados por el Subdepartamento de Supervisión Financiera.</v>
      </c>
      <c r="T276" s="148">
        <f>VLOOKUP(A276,'BASE REGISTRO MAYO'!$A$1:$U$884,20,FALSE)</f>
        <v>37970</v>
      </c>
      <c r="U276" s="125">
        <v>6470</v>
      </c>
      <c r="V276" s="126">
        <v>56844106</v>
      </c>
      <c r="W276" s="126">
        <v>228852278</v>
      </c>
      <c r="X276" s="149">
        <v>44347</v>
      </c>
      <c r="Y276" s="133" t="s">
        <v>7732</v>
      </c>
      <c r="Z276" s="133" t="s">
        <v>7733</v>
      </c>
      <c r="AA276" s="125" t="s">
        <v>7759</v>
      </c>
    </row>
    <row r="277" spans="1:27" s="90" customFormat="1" ht="15.75" customHeight="1" x14ac:dyDescent="0.2">
      <c r="A277" s="125">
        <v>6470</v>
      </c>
      <c r="B277" s="18" t="str">
        <f>VLOOKUP(A277,'BASE REGISTRO MAYO'!$A$1:$U$884,2,FALSE)</f>
        <v>Fundación Nacional para la Defensa Ecológica del Menor de Edad-Fundación DEM</v>
      </c>
      <c r="C277" s="18">
        <f>VLOOKUP(A277,'BASE REGISTRO MAYO'!$A$1:$U$884,3,FALSE)</f>
        <v>716316009</v>
      </c>
      <c r="D277" s="18" t="str">
        <f>VLOOKUP(A277,'BASE REGISTRO MAYO'!$A$1:$U$884,4,FALSE)</f>
        <v>Fundación de Derecho Privado</v>
      </c>
      <c r="E277" s="18" t="str">
        <f>VLOOKUP(A277,'BASE REGISTRO MAYO'!$A$1:$U$884,5,FALSE)</f>
        <v>Otorgada por Decreto Supremo Nº 1314, de 28 de diciembre de 1987, del Ministerio de Justicia.</v>
      </c>
      <c r="F277" s="18" t="str">
        <f>VLOOKUP(A277,'BASE REGISTRO MAYO'!$A$1:$U$884,6,FALSE)</f>
        <v xml:space="preserve">Certificado de Vigencia, folio Nº 500339247039, emitido con fecha 06 de agosto de 2020, por el Servicio de Registro Civil e Identificación.
</v>
      </c>
      <c r="G277" s="18" t="str">
        <f>VLOOKUP(A277,'BASE REGISTRO MAYO'!$A$1:$U$884,7,FALSE)</f>
        <v xml:space="preserve">Promover a través de la iniciativa privada, la defensa ecológica del menor de edad, principalmente en relación a los valores, conocimientos, aprendizaje, bienestar, seguridad, dignidad, justicia, equidad y espiritualidad. </v>
      </c>
      <c r="H277" s="18" t="str">
        <f>VLOOKUP(A277,'BASE REGISTRO MAYO'!$A$1:$U$884,8,FALSE)</f>
        <v>Presidente:   
Juan Eduardo Parry Mobarec
Vicepresidente:
Daniela Yáñez Meneses
Tesorero:
Rodrigo Sepúlveda Prado
Secretaria:
Alicia Ibarra Medina,
Directoras/es:
Carlos Cifuentes Fernández
María Cristina Concha Wagenknecht
María Eliana Sandoval Díaz</v>
      </c>
      <c r="I277" s="18" t="str">
        <f>VLOOKUP(A277,'BASE REGISTRO MAYO'!$A$1:$U$884,9,FALSE)</f>
        <v>1 año.</v>
      </c>
      <c r="J277" s="18" t="str">
        <f>VLOOKUP(A277,'BASE REGISTRO MAYO'!$A$1:$U$884,10,FALSE)</f>
        <v>01 de julio de 2020.</v>
      </c>
      <c r="K277" s="18" t="str">
        <f>VLOOKUP(A277,'BASE REGISTRO MAYO'!$A$1:$U$884,11,FALSE)</f>
        <v xml:space="preserve">Presidente 
Juan Eduardo Pary Mobarec, 
</v>
      </c>
      <c r="L277" s="18" t="str">
        <f>VLOOKUP(A277,'BASE REGISTRO MAYO'!$A$1:$U$884,12,FALSE)</f>
        <v xml:space="preserve">Marina de Gaete Nº 755, comuna de Santiago, Región Metropolitana.
</v>
      </c>
      <c r="M277" s="18" t="str">
        <f>VLOOKUP(A277,'BASE REGISTRO MAYO'!$A$1:$U$884,13,FALSE)</f>
        <v>XIII</v>
      </c>
      <c r="N277" s="18" t="str">
        <f>VLOOKUP(A277,'BASE REGISTRO MAYO'!$A$1:$U$884,14,FALSE)</f>
        <v>Santiago</v>
      </c>
      <c r="O277" s="18" t="str">
        <f>VLOOKUP(A277,'BASE REGISTRO MAYO'!$A$1:$U$884,15,FALSE)</f>
        <v>222150200 
+56971407762</v>
      </c>
      <c r="P277" s="18" t="str">
        <f>VLOOKUP(A277,'BASE REGISTRO MAYO'!$A$1:$U$884,16,FALSE)</f>
        <v>Sitio Web: http://www.fundaciondem.cl
E-Mail: info@fundaciondem.cl admninistracioncentral@fundaciondem.cl</v>
      </c>
      <c r="Q277" s="18">
        <f>VLOOKUP(A277,'BASE REGISTRO MAYO'!$A$1:$U$884,17,FALSE)</f>
        <v>0</v>
      </c>
      <c r="R277" s="18">
        <f>VLOOKUP(A277,'BASE REGISTRO MAYO'!$A$1:$U$884,18,FALSE)</f>
        <v>93401</v>
      </c>
      <c r="S277" s="18" t="str">
        <f>VLOOKUP(A277,'BASE REGISTRO MAYO'!$A$1:$U$884,19,FALSE)</f>
        <v>Se acompaña certificado financiero correspondiente al año 2019, aprobados por el Subdepartamento de Supervisión Financiera.</v>
      </c>
      <c r="T277" s="148">
        <f>VLOOKUP(A277,'BASE REGISTRO MAYO'!$A$1:$U$884,20,FALSE)</f>
        <v>37970</v>
      </c>
      <c r="U277" s="125">
        <v>6470</v>
      </c>
      <c r="V277" s="126">
        <v>8016600</v>
      </c>
      <c r="W277" s="126">
        <v>37036692</v>
      </c>
      <c r="X277" s="149">
        <v>44347</v>
      </c>
      <c r="Y277" s="133" t="s">
        <v>7732</v>
      </c>
      <c r="Z277" s="133" t="s">
        <v>7733</v>
      </c>
      <c r="AA277" s="125" t="s">
        <v>7741</v>
      </c>
    </row>
    <row r="278" spans="1:27" s="90" customFormat="1" ht="15.75" customHeight="1" x14ac:dyDescent="0.2">
      <c r="A278" s="125">
        <v>6560</v>
      </c>
      <c r="B278" s="18" t="str">
        <f>VLOOKUP(A278,'BASE REGISTRO MAYO'!$A$1:$U$884,2,FALSE)</f>
        <v xml:space="preserve">
Fundación Mis Amigos
</v>
      </c>
      <c r="C278" s="18">
        <f>VLOOKUP(A278,'BASE REGISTRO MAYO'!$A$1:$U$884,3,FALSE)</f>
        <v>716569004</v>
      </c>
      <c r="D278" s="18" t="str">
        <f>VLOOKUP(A278,'BASE REGISTRO MAYO'!$A$1:$U$884,4,FALSE)</f>
        <v>Fundación de Derecho Privado</v>
      </c>
      <c r="E278" s="18" t="str">
        <f>VLOOKUP(A278,'BASE REGISTRO MAYO'!$A$1:$U$884,5,FALSE)</f>
        <v>Otorgado por Decreto Supremo Nº 258, de fecha 7 de febrero de 1990, del Ministerio de Justicia.</v>
      </c>
      <c r="F278" s="18" t="str">
        <f>VLOOKUP(A278,'BASE REGISTRO MAYO'!$A$1:$U$884,6,FALSE)</f>
        <v>Certificado de Vigencia, folio Nº 500340924657, emitido por el Servicio de Registro Civil e Identificación, con fecha 17 de agosto de 2020.</v>
      </c>
      <c r="G278" s="18" t="str">
        <f>VLOOKUP(A278,'BASE REGISTRO MAYO'!$A$1:$U$884,7,FALSE)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78" s="18" t="str">
        <f>VLOOKUP(A278,'BASE REGISTRO MAYO'!$A$1:$U$884,8,FALSE)</f>
        <v xml:space="preserve">Presidente: Clemente Muñiz Trigo   
Vicepdte: María Teresa Herrera Azocar
Tesorero: Félix Vergara Ruiz         
Secretaria: María Luisa Leuthner Wanner
Director: Gaspar Handgraaf Schaaper  </v>
      </c>
      <c r="I278" s="18" t="str">
        <f>VLOOKUP(A278,'BASE REGISTRO MAYO'!$A$1:$U$884,9,FALSE)</f>
        <v>: Durarán en sus cargos cuatro años, y se renovarán por parcialidades</v>
      </c>
      <c r="J278" s="18" t="str">
        <f>VLOOKUP(A278,'BASE REGISTRO MAYO'!$A$1:$U$884,10,FALSE)</f>
        <v>El 09 de marzo de 2019, según Certificado de Directorio de Persona Jurídica Sin Fines de Lucro, Folio N° 500340924676, emitido por el Servicio de Registro Civil de Identificación, de fecha 17 de agosto de 2020.</v>
      </c>
      <c r="K278" s="18" t="str">
        <f>VLOOKUP(A278,'BASE REGISTRO MAYO'!$A$1:$U$884,11,FALSE)</f>
        <v xml:space="preserve">Clemente Muñiz Trigo      </v>
      </c>
      <c r="L278" s="18" t="str">
        <f>VLOOKUP(A278,'BASE REGISTRO MAYO'!$A$1:$U$884,12,FALSE)</f>
        <v>Avenida Vicuña Mackenna Nº 3153, Peñaflor</v>
      </c>
      <c r="M278" s="18" t="str">
        <f>VLOOKUP(A278,'BASE REGISTRO MAYO'!$A$1:$U$884,13,FALSE)</f>
        <v>XIII</v>
      </c>
      <c r="N278" s="18" t="str">
        <f>VLOOKUP(A278,'BASE REGISTRO MAYO'!$A$1:$U$884,14,FALSE)</f>
        <v>Peñaflor</v>
      </c>
      <c r="O278" s="18" t="str">
        <f>VLOOKUP(A278,'BASE REGISTRO MAYO'!$A$1:$U$884,15,FALSE)</f>
        <v>Fono 228120757 – 228115687</v>
      </c>
      <c r="P278" s="18" t="str">
        <f>VLOOKUP(A278,'BASE REGISTRO MAYO'!$A$1:$U$884,16,FALSE)</f>
        <v>aldeamisamigos@yahoo.es</v>
      </c>
      <c r="Q278" s="18">
        <f>VLOOKUP(A278,'BASE REGISTRO MAYO'!$A$1:$U$884,17,FALSE)</f>
        <v>0</v>
      </c>
      <c r="R278" s="18">
        <f>VLOOKUP(A278,'BASE REGISTRO MAYO'!$A$1:$U$884,18,FALSE)</f>
        <v>93105</v>
      </c>
      <c r="S278" s="18" t="str">
        <f>VLOOKUP(A278,'BASE REGISTRO MAYO'!$A$1:$U$884,19,FALSE)</f>
        <v>Se acompaña certificado financiero correspondiente al año 2019, aprobado por parte del Subdepartamento de Supervisión Financiera Nacional.</v>
      </c>
      <c r="T278" s="148">
        <f>VLOOKUP(A278,'BASE REGISTRO MAYO'!$A$1:$U$884,20,FALSE)</f>
        <v>37970</v>
      </c>
      <c r="U278" s="125">
        <v>6560</v>
      </c>
      <c r="V278" s="126">
        <v>29170080</v>
      </c>
      <c r="W278" s="126">
        <v>175701780</v>
      </c>
      <c r="X278" s="149">
        <v>44347</v>
      </c>
      <c r="Y278" s="133" t="s">
        <v>7732</v>
      </c>
      <c r="Z278" s="133" t="s">
        <v>7733</v>
      </c>
      <c r="AA278" s="125" t="s">
        <v>7778</v>
      </c>
    </row>
    <row r="279" spans="1:27" s="90" customFormat="1" ht="15.75" customHeight="1" x14ac:dyDescent="0.2">
      <c r="A279" s="125">
        <v>6570</v>
      </c>
      <c r="B279" s="18" t="str">
        <f>VLOOKUP(A279,'BASE REGISTRO MAYO'!$A$1:$U$884,2,FALSE)</f>
        <v>Corporación de Oportunidad y Acción Solidaria OPCIÓN</v>
      </c>
      <c r="C279" s="18">
        <f>VLOOKUP(A279,'BASE REGISTRO MAYO'!$A$1:$U$884,3,FALSE)</f>
        <v>717150007</v>
      </c>
      <c r="D279" s="18" t="str">
        <f>VLOOKUP(A279,'BASE REGISTRO MAYO'!$A$1:$U$884,4,FALSE)</f>
        <v>Corporación de Derecho Privado.</v>
      </c>
      <c r="E279" s="18" t="str">
        <f>VLOOKUP(A279,'BASE REGISTRO MAYO'!$A$1:$U$884,5,FALSE)</f>
        <v xml:space="preserve">Otorgada por Decreto Supremo Nº 972, de fecha 25 de julio de  1990, del Ministerio de Justicia, publicado en el Diario Oficial el día 13 de agosto de 1990. </v>
      </c>
      <c r="F279" s="18" t="str">
        <f>VLOOKUP(A279,'BASE REGISTRO MAYO'!$A$1:$U$884,6,FALSE)</f>
        <v xml:space="preserve">Certificado de vigencia, folio Nº 500233447698, de fecha 18 de junio de 2019, del Servicio de Registro Civil e Identificación.
</v>
      </c>
      <c r="G279" s="18" t="str">
        <f>VLOOKUP(A279,'BASE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9" s="18" t="str">
        <f>VLOOKUP(A279,'BASE REGISTRO MAYO'!$A$1:$U$884,8,FALSE)</f>
        <v xml:space="preserve">Presidente: Exequiel González Balbontín
Vicepresidenta: María Patricia Contreras Largo
Secretaria: María Francisca Concha Contreras
Tesorera: Sandra Cepeda Zepeda
</v>
      </c>
      <c r="I279" s="18" t="str">
        <f>VLOOKUP(A279,'BASE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9" s="18" t="str">
        <f>VLOOKUP(A279,'BASE REGISTRO MAYO'!$A$1:$U$884,10,FALSE)</f>
        <v>21 de marzo de 2019 a 21 de marzo de 2022</v>
      </c>
      <c r="K279" s="18" t="str">
        <f>VLOOKUP(A279,'BASE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79" s="18" t="str">
        <f>VLOOKUP(A279,'BASE REGISTRO MAYO'!$A$1:$U$884,12,FALSE)</f>
        <v xml:space="preserve">Carlos Justiniano Nº 1123, comuna de Providencia, Región Metropolitana.
</v>
      </c>
      <c r="M279" s="18" t="str">
        <f>VLOOKUP(A279,'BASE REGISTRO MAYO'!$A$1:$U$884,13,FALSE)</f>
        <v>XIII</v>
      </c>
      <c r="N279" s="18" t="str">
        <f>VLOOKUP(A279,'BASE REGISTRO MAYO'!$A$1:$U$884,14,FALSE)</f>
        <v>Providencia</v>
      </c>
      <c r="O279" s="18" t="str">
        <f>VLOOKUP(A279,'BASE REGISTRO MAYO'!$A$1:$U$884,15,FALSE)</f>
        <v>Fono 223393900- 223393901</v>
      </c>
      <c r="P279" s="18">
        <f>VLOOKUP(A279,'BASE REGISTRO MAYO'!$A$1:$U$884,16,FALSE)</f>
        <v>0</v>
      </c>
      <c r="Q279" s="18">
        <f>VLOOKUP(A279,'BASE REGISTRO MAYO'!$A$1:$U$884,17,FALSE)</f>
        <v>0</v>
      </c>
      <c r="R279" s="18" t="str">
        <f>VLOOKUP(A279,'BASE REGISTRO MAYO'!$A$1:$U$884,18,FALSE)</f>
        <v>93401: Institución de Asistencia Social</v>
      </c>
      <c r="S279" s="18" t="str">
        <f>VLOOKUP(A279,'BASE REGISTRO MAYO'!$A$1:$U$884,19,FALSE)</f>
        <v>Certificado Financiero, correspondiente al año 2019, aprobado por el Sub Departamento de Supervisión Financiera Nacional.</v>
      </c>
      <c r="T279" s="148">
        <f>VLOOKUP(A279,'BASE REGISTRO MAYO'!$A$1:$U$884,20,FALSE)</f>
        <v>37970</v>
      </c>
      <c r="U279" s="125">
        <v>6570</v>
      </c>
      <c r="V279" s="126">
        <v>75986196</v>
      </c>
      <c r="W279" s="126">
        <v>309306698</v>
      </c>
      <c r="X279" s="149">
        <v>44347</v>
      </c>
      <c r="Y279" s="133" t="s">
        <v>7732</v>
      </c>
      <c r="Z279" s="133" t="s">
        <v>7733</v>
      </c>
      <c r="AA279" s="125" t="s">
        <v>7865</v>
      </c>
    </row>
    <row r="280" spans="1:27" s="90" customFormat="1" ht="15.75" customHeight="1" x14ac:dyDescent="0.2">
      <c r="A280" s="125">
        <v>6570</v>
      </c>
      <c r="B280" s="18" t="str">
        <f>VLOOKUP(A280,'BASE REGISTRO MAYO'!$A$1:$U$884,2,FALSE)</f>
        <v>Corporación de Oportunidad y Acción Solidaria OPCIÓN</v>
      </c>
      <c r="C280" s="18">
        <f>VLOOKUP(A280,'BASE REGISTRO MAYO'!$A$1:$U$884,3,FALSE)</f>
        <v>717150007</v>
      </c>
      <c r="D280" s="18" t="str">
        <f>VLOOKUP(A280,'BASE REGISTRO MAYO'!$A$1:$U$884,4,FALSE)</f>
        <v>Corporación de Derecho Privado.</v>
      </c>
      <c r="E280" s="18" t="str">
        <f>VLOOKUP(A280,'BASE REGISTRO MAYO'!$A$1:$U$884,5,FALSE)</f>
        <v xml:space="preserve">Otorgada por Decreto Supremo Nº 972, de fecha 25 de julio de  1990, del Ministerio de Justicia, publicado en el Diario Oficial el día 13 de agosto de 1990. </v>
      </c>
      <c r="F280" s="18" t="str">
        <f>VLOOKUP(A280,'BASE REGISTRO MAYO'!$A$1:$U$884,6,FALSE)</f>
        <v xml:space="preserve">Certificado de vigencia, folio Nº 500233447698, de fecha 18 de junio de 2019, del Servicio de Registro Civil e Identificación.
</v>
      </c>
      <c r="G280" s="18" t="str">
        <f>VLOOKUP(A280,'BASE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18" t="str">
        <f>VLOOKUP(A280,'BASE REGISTRO MAYO'!$A$1:$U$884,8,FALSE)</f>
        <v xml:space="preserve">Presidente: Exequiel González Balbontín
Vicepresidenta: María Patricia Contreras Largo
Secretaria: María Francisca Concha Contreras
Tesorera: Sandra Cepeda Zepeda
</v>
      </c>
      <c r="I280" s="18" t="str">
        <f>VLOOKUP(A280,'BASE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18" t="str">
        <f>VLOOKUP(A280,'BASE REGISTRO MAYO'!$A$1:$U$884,10,FALSE)</f>
        <v>21 de marzo de 2019 a 21 de marzo de 2022</v>
      </c>
      <c r="K280" s="18" t="str">
        <f>VLOOKUP(A280,'BASE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0" s="18" t="str">
        <f>VLOOKUP(A280,'BASE REGISTRO MAYO'!$A$1:$U$884,12,FALSE)</f>
        <v xml:space="preserve">Carlos Justiniano Nº 1123, comuna de Providencia, Región Metropolitana.
</v>
      </c>
      <c r="M280" s="18" t="str">
        <f>VLOOKUP(A280,'BASE REGISTRO MAYO'!$A$1:$U$884,13,FALSE)</f>
        <v>XIII</v>
      </c>
      <c r="N280" s="18" t="str">
        <f>VLOOKUP(A280,'BASE REGISTRO MAYO'!$A$1:$U$884,14,FALSE)</f>
        <v>Providencia</v>
      </c>
      <c r="O280" s="18" t="str">
        <f>VLOOKUP(A280,'BASE REGISTRO MAYO'!$A$1:$U$884,15,FALSE)</f>
        <v>Fono 223393900- 223393901</v>
      </c>
      <c r="P280" s="18">
        <f>VLOOKUP(A280,'BASE REGISTRO MAYO'!$A$1:$U$884,16,FALSE)</f>
        <v>0</v>
      </c>
      <c r="Q280" s="18">
        <f>VLOOKUP(A280,'BASE REGISTRO MAYO'!$A$1:$U$884,17,FALSE)</f>
        <v>0</v>
      </c>
      <c r="R280" s="18" t="str">
        <f>VLOOKUP(A280,'BASE REGISTRO MAYO'!$A$1:$U$884,18,FALSE)</f>
        <v>93401: Institución de Asistencia Social</v>
      </c>
      <c r="S280" s="18" t="str">
        <f>VLOOKUP(A280,'BASE REGISTRO MAYO'!$A$1:$U$884,19,FALSE)</f>
        <v>Certificado Financiero, correspondiente al año 2019, aprobado por el Sub Departamento de Supervisión Financiera Nacional.</v>
      </c>
      <c r="T280" s="148">
        <f>VLOOKUP(A280,'BASE REGISTRO MAYO'!$A$1:$U$884,20,FALSE)</f>
        <v>37970</v>
      </c>
      <c r="U280" s="125">
        <v>6570</v>
      </c>
      <c r="V280" s="126">
        <v>86208059</v>
      </c>
      <c r="W280" s="126">
        <v>316440990</v>
      </c>
      <c r="X280" s="149">
        <v>44347</v>
      </c>
      <c r="Y280" s="133" t="s">
        <v>7732</v>
      </c>
      <c r="Z280" s="133" t="s">
        <v>7733</v>
      </c>
      <c r="AA280" s="125" t="s">
        <v>7866</v>
      </c>
    </row>
    <row r="281" spans="1:27" s="90" customFormat="1" ht="15.75" customHeight="1" x14ac:dyDescent="0.2">
      <c r="A281" s="125">
        <v>6570</v>
      </c>
      <c r="B281" s="18" t="str">
        <f>VLOOKUP(A281,'BASE REGISTRO MAYO'!$A$1:$U$884,2,FALSE)</f>
        <v>Corporación de Oportunidad y Acción Solidaria OPCIÓN</v>
      </c>
      <c r="C281" s="18">
        <f>VLOOKUP(A281,'BASE REGISTRO MAYO'!$A$1:$U$884,3,FALSE)</f>
        <v>717150007</v>
      </c>
      <c r="D281" s="18" t="str">
        <f>VLOOKUP(A281,'BASE REGISTRO MAYO'!$A$1:$U$884,4,FALSE)</f>
        <v>Corporación de Derecho Privado.</v>
      </c>
      <c r="E281" s="18" t="str">
        <f>VLOOKUP(A281,'BASE REGISTRO MAYO'!$A$1:$U$884,5,FALSE)</f>
        <v xml:space="preserve">Otorgada por Decreto Supremo Nº 972, de fecha 25 de julio de  1990, del Ministerio de Justicia, publicado en el Diario Oficial el día 13 de agosto de 1990. </v>
      </c>
      <c r="F281" s="18" t="str">
        <f>VLOOKUP(A281,'BASE REGISTRO MAYO'!$A$1:$U$884,6,FALSE)</f>
        <v xml:space="preserve">Certificado de vigencia, folio Nº 500233447698, de fecha 18 de junio de 2019, del Servicio de Registro Civil e Identificación.
</v>
      </c>
      <c r="G281" s="18" t="str">
        <f>VLOOKUP(A281,'BASE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18" t="str">
        <f>VLOOKUP(A281,'BASE REGISTRO MAYO'!$A$1:$U$884,8,FALSE)</f>
        <v xml:space="preserve">Presidente: Exequiel González Balbontín
Vicepresidenta: María Patricia Contreras Largo
Secretaria: María Francisca Concha Contreras
Tesorera: Sandra Cepeda Zepeda
</v>
      </c>
      <c r="I281" s="18" t="str">
        <f>VLOOKUP(A281,'BASE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18" t="str">
        <f>VLOOKUP(A281,'BASE REGISTRO MAYO'!$A$1:$U$884,10,FALSE)</f>
        <v>21 de marzo de 2019 a 21 de marzo de 2022</v>
      </c>
      <c r="K281" s="18" t="str">
        <f>VLOOKUP(A281,'BASE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1" s="18" t="str">
        <f>VLOOKUP(A281,'BASE REGISTRO MAYO'!$A$1:$U$884,12,FALSE)</f>
        <v xml:space="preserve">Carlos Justiniano Nº 1123, comuna de Providencia, Región Metropolitana.
</v>
      </c>
      <c r="M281" s="18" t="str">
        <f>VLOOKUP(A281,'BASE REGISTRO MAYO'!$A$1:$U$884,13,FALSE)</f>
        <v>XIII</v>
      </c>
      <c r="N281" s="18" t="str">
        <f>VLOOKUP(A281,'BASE REGISTRO MAYO'!$A$1:$U$884,14,FALSE)</f>
        <v>Providencia</v>
      </c>
      <c r="O281" s="18" t="str">
        <f>VLOOKUP(A281,'BASE REGISTRO MAYO'!$A$1:$U$884,15,FALSE)</f>
        <v>Fono 223393900- 223393901</v>
      </c>
      <c r="P281" s="18">
        <f>VLOOKUP(A281,'BASE REGISTRO MAYO'!$A$1:$U$884,16,FALSE)</f>
        <v>0</v>
      </c>
      <c r="Q281" s="18">
        <f>VLOOKUP(A281,'BASE REGISTRO MAYO'!$A$1:$U$884,17,FALSE)</f>
        <v>0</v>
      </c>
      <c r="R281" s="18" t="str">
        <f>VLOOKUP(A281,'BASE REGISTRO MAYO'!$A$1:$U$884,18,FALSE)</f>
        <v>93401: Institución de Asistencia Social</v>
      </c>
      <c r="S281" s="18" t="str">
        <f>VLOOKUP(A281,'BASE REGISTRO MAYO'!$A$1:$U$884,19,FALSE)</f>
        <v>Certificado Financiero, correspondiente al año 2019, aprobado por el Sub Departamento de Supervisión Financiera Nacional.</v>
      </c>
      <c r="T281" s="148">
        <f>VLOOKUP(A281,'BASE REGISTRO MAYO'!$A$1:$U$884,20,FALSE)</f>
        <v>37970</v>
      </c>
      <c r="U281" s="125">
        <v>6570</v>
      </c>
      <c r="V281" s="126">
        <v>2139491</v>
      </c>
      <c r="W281" s="126">
        <v>13313554</v>
      </c>
      <c r="X281" s="149">
        <v>44347</v>
      </c>
      <c r="Y281" s="133" t="s">
        <v>7732</v>
      </c>
      <c r="Z281" s="133" t="s">
        <v>7733</v>
      </c>
      <c r="AA281" s="125" t="s">
        <v>7762</v>
      </c>
    </row>
    <row r="282" spans="1:27" s="90" customFormat="1" ht="15.75" customHeight="1" x14ac:dyDescent="0.2">
      <c r="A282" s="125">
        <v>6570</v>
      </c>
      <c r="B282" s="18" t="str">
        <f>VLOOKUP(A282,'BASE REGISTRO MAYO'!$A$1:$U$884,2,FALSE)</f>
        <v>Corporación de Oportunidad y Acción Solidaria OPCIÓN</v>
      </c>
      <c r="C282" s="18">
        <f>VLOOKUP(A282,'BASE REGISTRO MAYO'!$A$1:$U$884,3,FALSE)</f>
        <v>717150007</v>
      </c>
      <c r="D282" s="18" t="str">
        <f>VLOOKUP(A282,'BASE REGISTRO MAYO'!$A$1:$U$884,4,FALSE)</f>
        <v>Corporación de Derecho Privado.</v>
      </c>
      <c r="E282" s="18" t="str">
        <f>VLOOKUP(A282,'BASE REGISTRO MAYO'!$A$1:$U$884,5,FALSE)</f>
        <v xml:space="preserve">Otorgada por Decreto Supremo Nº 972, de fecha 25 de julio de  1990, del Ministerio de Justicia, publicado en el Diario Oficial el día 13 de agosto de 1990. </v>
      </c>
      <c r="F282" s="18" t="str">
        <f>VLOOKUP(A282,'BASE REGISTRO MAYO'!$A$1:$U$884,6,FALSE)</f>
        <v xml:space="preserve">Certificado de vigencia, folio Nº 500233447698, de fecha 18 de junio de 2019, del Servicio de Registro Civil e Identificación.
</v>
      </c>
      <c r="G282" s="18" t="str">
        <f>VLOOKUP(A282,'BASE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18" t="str">
        <f>VLOOKUP(A282,'BASE REGISTRO MAYO'!$A$1:$U$884,8,FALSE)</f>
        <v xml:space="preserve">Presidente: Exequiel González Balbontín
Vicepresidenta: María Patricia Contreras Largo
Secretaria: María Francisca Concha Contreras
Tesorera: Sandra Cepeda Zepeda
</v>
      </c>
      <c r="I282" s="18" t="str">
        <f>VLOOKUP(A282,'BASE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18" t="str">
        <f>VLOOKUP(A282,'BASE REGISTRO MAYO'!$A$1:$U$884,10,FALSE)</f>
        <v>21 de marzo de 2019 a 21 de marzo de 2022</v>
      </c>
      <c r="K282" s="18" t="str">
        <f>VLOOKUP(A282,'BASE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2" s="18" t="str">
        <f>VLOOKUP(A282,'BASE REGISTRO MAYO'!$A$1:$U$884,12,FALSE)</f>
        <v xml:space="preserve">Carlos Justiniano Nº 1123, comuna de Providencia, Región Metropolitana.
</v>
      </c>
      <c r="M282" s="18" t="str">
        <f>VLOOKUP(A282,'BASE REGISTRO MAYO'!$A$1:$U$884,13,FALSE)</f>
        <v>XIII</v>
      </c>
      <c r="N282" s="18" t="str">
        <f>VLOOKUP(A282,'BASE REGISTRO MAYO'!$A$1:$U$884,14,FALSE)</f>
        <v>Providencia</v>
      </c>
      <c r="O282" s="18" t="str">
        <f>VLOOKUP(A282,'BASE REGISTRO MAYO'!$A$1:$U$884,15,FALSE)</f>
        <v>Fono 223393900- 223393901</v>
      </c>
      <c r="P282" s="18">
        <f>VLOOKUP(A282,'BASE REGISTRO MAYO'!$A$1:$U$884,16,FALSE)</f>
        <v>0</v>
      </c>
      <c r="Q282" s="18">
        <f>VLOOKUP(A282,'BASE REGISTRO MAYO'!$A$1:$U$884,17,FALSE)</f>
        <v>0</v>
      </c>
      <c r="R282" s="18" t="str">
        <f>VLOOKUP(A282,'BASE REGISTRO MAYO'!$A$1:$U$884,18,FALSE)</f>
        <v>93401: Institución de Asistencia Social</v>
      </c>
      <c r="S282" s="18" t="str">
        <f>VLOOKUP(A282,'BASE REGISTRO MAYO'!$A$1:$U$884,19,FALSE)</f>
        <v>Certificado Financiero, correspondiente al año 2019, aprobado por el Sub Departamento de Supervisión Financiera Nacional.</v>
      </c>
      <c r="T282" s="148">
        <f>VLOOKUP(A282,'BASE REGISTRO MAYO'!$A$1:$U$884,20,FALSE)</f>
        <v>37970</v>
      </c>
      <c r="U282" s="125">
        <v>6570</v>
      </c>
      <c r="V282" s="126">
        <v>13465819</v>
      </c>
      <c r="W282" s="126">
        <v>70841918</v>
      </c>
      <c r="X282" s="149">
        <v>44347</v>
      </c>
      <c r="Y282" s="133" t="s">
        <v>7732</v>
      </c>
      <c r="Z282" s="133" t="s">
        <v>7733</v>
      </c>
      <c r="AA282" s="125" t="s">
        <v>7867</v>
      </c>
    </row>
    <row r="283" spans="1:27" s="90" customFormat="1" ht="15.75" customHeight="1" x14ac:dyDescent="0.2">
      <c r="A283" s="125">
        <v>6570</v>
      </c>
      <c r="B283" s="18" t="str">
        <f>VLOOKUP(A283,'BASE REGISTRO MAYO'!$A$1:$U$884,2,FALSE)</f>
        <v>Corporación de Oportunidad y Acción Solidaria OPCIÓN</v>
      </c>
      <c r="C283" s="18">
        <f>VLOOKUP(A283,'BASE REGISTRO MAYO'!$A$1:$U$884,3,FALSE)</f>
        <v>717150007</v>
      </c>
      <c r="D283" s="18" t="str">
        <f>VLOOKUP(A283,'BASE REGISTRO MAYO'!$A$1:$U$884,4,FALSE)</f>
        <v>Corporación de Derecho Privado.</v>
      </c>
      <c r="E283" s="18" t="str">
        <f>VLOOKUP(A283,'BASE REGISTRO MAYO'!$A$1:$U$884,5,FALSE)</f>
        <v xml:space="preserve">Otorgada por Decreto Supremo Nº 972, de fecha 25 de julio de  1990, del Ministerio de Justicia, publicado en el Diario Oficial el día 13 de agosto de 1990. </v>
      </c>
      <c r="F283" s="18" t="str">
        <f>VLOOKUP(A283,'BASE REGISTRO MAYO'!$A$1:$U$884,6,FALSE)</f>
        <v xml:space="preserve">Certificado de vigencia, folio Nº 500233447698, de fecha 18 de junio de 2019, del Servicio de Registro Civil e Identificación.
</v>
      </c>
      <c r="G283" s="18" t="str">
        <f>VLOOKUP(A283,'BASE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18" t="str">
        <f>VLOOKUP(A283,'BASE REGISTRO MAYO'!$A$1:$U$884,8,FALSE)</f>
        <v xml:space="preserve">Presidente: Exequiel González Balbontín
Vicepresidenta: María Patricia Contreras Largo
Secretaria: María Francisca Concha Contreras
Tesorera: Sandra Cepeda Zepeda
</v>
      </c>
      <c r="I283" s="18" t="str">
        <f>VLOOKUP(A283,'BASE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18" t="str">
        <f>VLOOKUP(A283,'BASE REGISTRO MAYO'!$A$1:$U$884,10,FALSE)</f>
        <v>21 de marzo de 2019 a 21 de marzo de 2022</v>
      </c>
      <c r="K283" s="18" t="str">
        <f>VLOOKUP(A283,'BASE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3" s="18" t="str">
        <f>VLOOKUP(A283,'BASE REGISTRO MAYO'!$A$1:$U$884,12,FALSE)</f>
        <v xml:space="preserve">Carlos Justiniano Nº 1123, comuna de Providencia, Región Metropolitana.
</v>
      </c>
      <c r="M283" s="18" t="str">
        <f>VLOOKUP(A283,'BASE REGISTRO MAYO'!$A$1:$U$884,13,FALSE)</f>
        <v>XIII</v>
      </c>
      <c r="N283" s="18" t="str">
        <f>VLOOKUP(A283,'BASE REGISTRO MAYO'!$A$1:$U$884,14,FALSE)</f>
        <v>Providencia</v>
      </c>
      <c r="O283" s="18" t="str">
        <f>VLOOKUP(A283,'BASE REGISTRO MAYO'!$A$1:$U$884,15,FALSE)</f>
        <v>Fono 223393900- 223393901</v>
      </c>
      <c r="P283" s="18">
        <f>VLOOKUP(A283,'BASE REGISTRO MAYO'!$A$1:$U$884,16,FALSE)</f>
        <v>0</v>
      </c>
      <c r="Q283" s="18">
        <f>VLOOKUP(A283,'BASE REGISTRO MAYO'!$A$1:$U$884,17,FALSE)</f>
        <v>0</v>
      </c>
      <c r="R283" s="18" t="str">
        <f>VLOOKUP(A283,'BASE REGISTRO MAYO'!$A$1:$U$884,18,FALSE)</f>
        <v>93401: Institución de Asistencia Social</v>
      </c>
      <c r="S283" s="18" t="str">
        <f>VLOOKUP(A283,'BASE REGISTRO MAYO'!$A$1:$U$884,19,FALSE)</f>
        <v>Certificado Financiero, correspondiente al año 2019, aprobado por el Sub Departamento de Supervisión Financiera Nacional.</v>
      </c>
      <c r="T283" s="148">
        <f>VLOOKUP(A283,'BASE REGISTRO MAYO'!$A$1:$U$884,20,FALSE)</f>
        <v>37970</v>
      </c>
      <c r="U283" s="125">
        <v>6570</v>
      </c>
      <c r="V283" s="126">
        <v>48087272</v>
      </c>
      <c r="W283" s="126">
        <v>306507155</v>
      </c>
      <c r="X283" s="149">
        <v>44347</v>
      </c>
      <c r="Y283" s="133" t="s">
        <v>7732</v>
      </c>
      <c r="Z283" s="133" t="s">
        <v>7733</v>
      </c>
      <c r="AA283" s="125" t="s">
        <v>7755</v>
      </c>
    </row>
    <row r="284" spans="1:27" s="90" customFormat="1" ht="15.75" customHeight="1" x14ac:dyDescent="0.2">
      <c r="A284" s="125">
        <v>6570</v>
      </c>
      <c r="B284" s="18" t="str">
        <f>VLOOKUP(A284,'BASE REGISTRO MAYO'!$A$1:$U$884,2,FALSE)</f>
        <v>Corporación de Oportunidad y Acción Solidaria OPCIÓN</v>
      </c>
      <c r="C284" s="18">
        <f>VLOOKUP(A284,'BASE REGISTRO MAYO'!$A$1:$U$884,3,FALSE)</f>
        <v>717150007</v>
      </c>
      <c r="D284" s="18" t="str">
        <f>VLOOKUP(A284,'BASE REGISTRO MAYO'!$A$1:$U$884,4,FALSE)</f>
        <v>Corporación de Derecho Privado.</v>
      </c>
      <c r="E284" s="18" t="str">
        <f>VLOOKUP(A284,'BASE REGISTRO MAYO'!$A$1:$U$884,5,FALSE)</f>
        <v xml:space="preserve">Otorgada por Decreto Supremo Nº 972, de fecha 25 de julio de  1990, del Ministerio de Justicia, publicado en el Diario Oficial el día 13 de agosto de 1990. </v>
      </c>
      <c r="F284" s="18" t="str">
        <f>VLOOKUP(A284,'BASE REGISTRO MAYO'!$A$1:$U$884,6,FALSE)</f>
        <v xml:space="preserve">Certificado de vigencia, folio Nº 500233447698, de fecha 18 de junio de 2019, del Servicio de Registro Civil e Identificación.
</v>
      </c>
      <c r="G284" s="18" t="str">
        <f>VLOOKUP(A284,'BASE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18" t="str">
        <f>VLOOKUP(A284,'BASE REGISTRO MAYO'!$A$1:$U$884,8,FALSE)</f>
        <v xml:space="preserve">Presidente: Exequiel González Balbontín
Vicepresidenta: María Patricia Contreras Largo
Secretaria: María Francisca Concha Contreras
Tesorera: Sandra Cepeda Zepeda
</v>
      </c>
      <c r="I284" s="18" t="str">
        <f>VLOOKUP(A284,'BASE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18" t="str">
        <f>VLOOKUP(A284,'BASE REGISTRO MAYO'!$A$1:$U$884,10,FALSE)</f>
        <v>21 de marzo de 2019 a 21 de marzo de 2022</v>
      </c>
      <c r="K284" s="18" t="str">
        <f>VLOOKUP(A284,'BASE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4" s="18" t="str">
        <f>VLOOKUP(A284,'BASE REGISTRO MAYO'!$A$1:$U$884,12,FALSE)</f>
        <v xml:space="preserve">Carlos Justiniano Nº 1123, comuna de Providencia, Región Metropolitana.
</v>
      </c>
      <c r="M284" s="18" t="str">
        <f>VLOOKUP(A284,'BASE REGISTRO MAYO'!$A$1:$U$884,13,FALSE)</f>
        <v>XIII</v>
      </c>
      <c r="N284" s="18" t="str">
        <f>VLOOKUP(A284,'BASE REGISTRO MAYO'!$A$1:$U$884,14,FALSE)</f>
        <v>Providencia</v>
      </c>
      <c r="O284" s="18" t="str">
        <f>VLOOKUP(A284,'BASE REGISTRO MAYO'!$A$1:$U$884,15,FALSE)</f>
        <v>Fono 223393900- 223393901</v>
      </c>
      <c r="P284" s="18">
        <f>VLOOKUP(A284,'BASE REGISTRO MAYO'!$A$1:$U$884,16,FALSE)</f>
        <v>0</v>
      </c>
      <c r="Q284" s="18">
        <f>VLOOKUP(A284,'BASE REGISTRO MAYO'!$A$1:$U$884,17,FALSE)</f>
        <v>0</v>
      </c>
      <c r="R284" s="18" t="str">
        <f>VLOOKUP(A284,'BASE REGISTRO MAYO'!$A$1:$U$884,18,FALSE)</f>
        <v>93401: Institución de Asistencia Social</v>
      </c>
      <c r="S284" s="18" t="str">
        <f>VLOOKUP(A284,'BASE REGISTRO MAYO'!$A$1:$U$884,19,FALSE)</f>
        <v>Certificado Financiero, correspondiente al año 2019, aprobado por el Sub Departamento de Supervisión Financiera Nacional.</v>
      </c>
      <c r="T284" s="148">
        <f>VLOOKUP(A284,'BASE REGISTRO MAYO'!$A$1:$U$884,20,FALSE)</f>
        <v>37970</v>
      </c>
      <c r="U284" s="125">
        <v>6570</v>
      </c>
      <c r="V284" s="126">
        <v>56331148</v>
      </c>
      <c r="W284" s="126">
        <v>180708952</v>
      </c>
      <c r="X284" s="149">
        <v>44347</v>
      </c>
      <c r="Y284" s="133" t="s">
        <v>7732</v>
      </c>
      <c r="Z284" s="133" t="s">
        <v>7733</v>
      </c>
      <c r="AA284" s="125" t="s">
        <v>159</v>
      </c>
    </row>
    <row r="285" spans="1:27" s="90" customFormat="1" ht="15.75" customHeight="1" x14ac:dyDescent="0.2">
      <c r="A285" s="125">
        <v>6570</v>
      </c>
      <c r="B285" s="18" t="str">
        <f>VLOOKUP(A285,'BASE REGISTRO MAYO'!$A$1:$U$884,2,FALSE)</f>
        <v>Corporación de Oportunidad y Acción Solidaria OPCIÓN</v>
      </c>
      <c r="C285" s="18">
        <f>VLOOKUP(A285,'BASE REGISTRO MAYO'!$A$1:$U$884,3,FALSE)</f>
        <v>717150007</v>
      </c>
      <c r="D285" s="18" t="str">
        <f>VLOOKUP(A285,'BASE REGISTRO MAYO'!$A$1:$U$884,4,FALSE)</f>
        <v>Corporación de Derecho Privado.</v>
      </c>
      <c r="E285" s="18" t="str">
        <f>VLOOKUP(A285,'BASE REGISTRO MAYO'!$A$1:$U$884,5,FALSE)</f>
        <v xml:space="preserve">Otorgada por Decreto Supremo Nº 972, de fecha 25 de julio de  1990, del Ministerio de Justicia, publicado en el Diario Oficial el día 13 de agosto de 1990. </v>
      </c>
      <c r="F285" s="18" t="str">
        <f>VLOOKUP(A285,'BASE REGISTRO MAYO'!$A$1:$U$884,6,FALSE)</f>
        <v xml:space="preserve">Certificado de vigencia, folio Nº 500233447698, de fecha 18 de junio de 2019, del Servicio de Registro Civil e Identificación.
</v>
      </c>
      <c r="G285" s="18" t="str">
        <f>VLOOKUP(A285,'BASE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18" t="str">
        <f>VLOOKUP(A285,'BASE REGISTRO MAYO'!$A$1:$U$884,8,FALSE)</f>
        <v xml:space="preserve">Presidente: Exequiel González Balbontín
Vicepresidenta: María Patricia Contreras Largo
Secretaria: María Francisca Concha Contreras
Tesorera: Sandra Cepeda Zepeda
</v>
      </c>
      <c r="I285" s="18" t="str">
        <f>VLOOKUP(A285,'BASE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18" t="str">
        <f>VLOOKUP(A285,'BASE REGISTRO MAYO'!$A$1:$U$884,10,FALSE)</f>
        <v>21 de marzo de 2019 a 21 de marzo de 2022</v>
      </c>
      <c r="K285" s="18" t="str">
        <f>VLOOKUP(A285,'BASE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5" s="18" t="str">
        <f>VLOOKUP(A285,'BASE REGISTRO MAYO'!$A$1:$U$884,12,FALSE)</f>
        <v xml:space="preserve">Carlos Justiniano Nº 1123, comuna de Providencia, Región Metropolitana.
</v>
      </c>
      <c r="M285" s="18" t="str">
        <f>VLOOKUP(A285,'BASE REGISTRO MAYO'!$A$1:$U$884,13,FALSE)</f>
        <v>XIII</v>
      </c>
      <c r="N285" s="18" t="str">
        <f>VLOOKUP(A285,'BASE REGISTRO MAYO'!$A$1:$U$884,14,FALSE)</f>
        <v>Providencia</v>
      </c>
      <c r="O285" s="18" t="str">
        <f>VLOOKUP(A285,'BASE REGISTRO MAYO'!$A$1:$U$884,15,FALSE)</f>
        <v>Fono 223393900- 223393901</v>
      </c>
      <c r="P285" s="18">
        <f>VLOOKUP(A285,'BASE REGISTRO MAYO'!$A$1:$U$884,16,FALSE)</f>
        <v>0</v>
      </c>
      <c r="Q285" s="18">
        <f>VLOOKUP(A285,'BASE REGISTRO MAYO'!$A$1:$U$884,17,FALSE)</f>
        <v>0</v>
      </c>
      <c r="R285" s="18" t="str">
        <f>VLOOKUP(A285,'BASE REGISTRO MAYO'!$A$1:$U$884,18,FALSE)</f>
        <v>93401: Institución de Asistencia Social</v>
      </c>
      <c r="S285" s="18" t="str">
        <f>VLOOKUP(A285,'BASE REGISTRO MAYO'!$A$1:$U$884,19,FALSE)</f>
        <v>Certificado Financiero, correspondiente al año 2019, aprobado por el Sub Departamento de Supervisión Financiera Nacional.</v>
      </c>
      <c r="T285" s="148">
        <f>VLOOKUP(A285,'BASE REGISTRO MAYO'!$A$1:$U$884,20,FALSE)</f>
        <v>37970</v>
      </c>
      <c r="U285" s="125">
        <v>6570</v>
      </c>
      <c r="V285" s="126">
        <v>1186112</v>
      </c>
      <c r="W285" s="126">
        <v>31331004</v>
      </c>
      <c r="X285" s="149">
        <v>44347</v>
      </c>
      <c r="Y285" s="133" t="s">
        <v>7732</v>
      </c>
      <c r="Z285" s="133" t="s">
        <v>7733</v>
      </c>
      <c r="AA285" s="125" t="s">
        <v>7812</v>
      </c>
    </row>
    <row r="286" spans="1:27" s="90" customFormat="1" ht="15.75" customHeight="1" x14ac:dyDescent="0.2">
      <c r="A286" s="125">
        <v>6570</v>
      </c>
      <c r="B286" s="18" t="str">
        <f>VLOOKUP(A286,'BASE REGISTRO MAYO'!$A$1:$U$884,2,FALSE)</f>
        <v>Corporación de Oportunidad y Acción Solidaria OPCIÓN</v>
      </c>
      <c r="C286" s="18">
        <f>VLOOKUP(A286,'BASE REGISTRO MAYO'!$A$1:$U$884,3,FALSE)</f>
        <v>717150007</v>
      </c>
      <c r="D286" s="18" t="str">
        <f>VLOOKUP(A286,'BASE REGISTRO MAYO'!$A$1:$U$884,4,FALSE)</f>
        <v>Corporación de Derecho Privado.</v>
      </c>
      <c r="E286" s="18" t="str">
        <f>VLOOKUP(A286,'BASE REGISTRO MAYO'!$A$1:$U$884,5,FALSE)</f>
        <v xml:space="preserve">Otorgada por Decreto Supremo Nº 972, de fecha 25 de julio de  1990, del Ministerio de Justicia, publicado en el Diario Oficial el día 13 de agosto de 1990. </v>
      </c>
      <c r="F286" s="18" t="str">
        <f>VLOOKUP(A286,'BASE REGISTRO MAYO'!$A$1:$U$884,6,FALSE)</f>
        <v xml:space="preserve">Certificado de vigencia, folio Nº 500233447698, de fecha 18 de junio de 2019, del Servicio de Registro Civil e Identificación.
</v>
      </c>
      <c r="G286" s="18" t="str">
        <f>VLOOKUP(A286,'BASE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18" t="str">
        <f>VLOOKUP(A286,'BASE REGISTRO MAYO'!$A$1:$U$884,8,FALSE)</f>
        <v xml:space="preserve">Presidente: Exequiel González Balbontín
Vicepresidenta: María Patricia Contreras Largo
Secretaria: María Francisca Concha Contreras
Tesorera: Sandra Cepeda Zepeda
</v>
      </c>
      <c r="I286" s="18" t="str">
        <f>VLOOKUP(A286,'BASE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18" t="str">
        <f>VLOOKUP(A286,'BASE REGISTRO MAYO'!$A$1:$U$884,10,FALSE)</f>
        <v>21 de marzo de 2019 a 21 de marzo de 2022</v>
      </c>
      <c r="K286" s="18" t="str">
        <f>VLOOKUP(A286,'BASE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6" s="18" t="str">
        <f>VLOOKUP(A286,'BASE REGISTRO MAYO'!$A$1:$U$884,12,FALSE)</f>
        <v xml:space="preserve">Carlos Justiniano Nº 1123, comuna de Providencia, Región Metropolitana.
</v>
      </c>
      <c r="M286" s="18" t="str">
        <f>VLOOKUP(A286,'BASE REGISTRO MAYO'!$A$1:$U$884,13,FALSE)</f>
        <v>XIII</v>
      </c>
      <c r="N286" s="18" t="str">
        <f>VLOOKUP(A286,'BASE REGISTRO MAYO'!$A$1:$U$884,14,FALSE)</f>
        <v>Providencia</v>
      </c>
      <c r="O286" s="18" t="str">
        <f>VLOOKUP(A286,'BASE REGISTRO MAYO'!$A$1:$U$884,15,FALSE)</f>
        <v>Fono 223393900- 223393901</v>
      </c>
      <c r="P286" s="18">
        <f>VLOOKUP(A286,'BASE REGISTRO MAYO'!$A$1:$U$884,16,FALSE)</f>
        <v>0</v>
      </c>
      <c r="Q286" s="18">
        <f>VLOOKUP(A286,'BASE REGISTRO MAYO'!$A$1:$U$884,17,FALSE)</f>
        <v>0</v>
      </c>
      <c r="R286" s="18" t="str">
        <f>VLOOKUP(A286,'BASE REGISTRO MAYO'!$A$1:$U$884,18,FALSE)</f>
        <v>93401: Institución de Asistencia Social</v>
      </c>
      <c r="S286" s="18" t="str">
        <f>VLOOKUP(A286,'BASE REGISTRO MAYO'!$A$1:$U$884,19,FALSE)</f>
        <v>Certificado Financiero, correspondiente al año 2019, aprobado por el Sub Departamento de Supervisión Financiera Nacional.</v>
      </c>
      <c r="T286" s="148">
        <f>VLOOKUP(A286,'BASE REGISTRO MAYO'!$A$1:$U$884,20,FALSE)</f>
        <v>37970</v>
      </c>
      <c r="U286" s="125">
        <v>6570</v>
      </c>
      <c r="V286" s="126">
        <v>10100916</v>
      </c>
      <c r="W286" s="126">
        <v>51466572</v>
      </c>
      <c r="X286" s="149">
        <v>44347</v>
      </c>
      <c r="Y286" s="133" t="s">
        <v>7732</v>
      </c>
      <c r="Z286" s="133" t="s">
        <v>7733</v>
      </c>
      <c r="AA286" s="125" t="s">
        <v>7744</v>
      </c>
    </row>
    <row r="287" spans="1:27" s="90" customFormat="1" ht="15.75" customHeight="1" x14ac:dyDescent="0.2">
      <c r="A287" s="125">
        <v>6570</v>
      </c>
      <c r="B287" s="18" t="str">
        <f>VLOOKUP(A287,'BASE REGISTRO MAYO'!$A$1:$U$884,2,FALSE)</f>
        <v>Corporación de Oportunidad y Acción Solidaria OPCIÓN</v>
      </c>
      <c r="C287" s="18">
        <f>VLOOKUP(A287,'BASE REGISTRO MAYO'!$A$1:$U$884,3,FALSE)</f>
        <v>717150007</v>
      </c>
      <c r="D287" s="18" t="str">
        <f>VLOOKUP(A287,'BASE REGISTRO MAYO'!$A$1:$U$884,4,FALSE)</f>
        <v>Corporación de Derecho Privado.</v>
      </c>
      <c r="E287" s="18" t="str">
        <f>VLOOKUP(A287,'BASE REGISTRO MAYO'!$A$1:$U$884,5,FALSE)</f>
        <v xml:space="preserve">Otorgada por Decreto Supremo Nº 972, de fecha 25 de julio de  1990, del Ministerio de Justicia, publicado en el Diario Oficial el día 13 de agosto de 1990. </v>
      </c>
      <c r="F287" s="18" t="str">
        <f>VLOOKUP(A287,'BASE REGISTRO MAYO'!$A$1:$U$884,6,FALSE)</f>
        <v xml:space="preserve">Certificado de vigencia, folio Nº 500233447698, de fecha 18 de junio de 2019, del Servicio de Registro Civil e Identificación.
</v>
      </c>
      <c r="G287" s="18" t="str">
        <f>VLOOKUP(A287,'BASE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18" t="str">
        <f>VLOOKUP(A287,'BASE REGISTRO MAYO'!$A$1:$U$884,8,FALSE)</f>
        <v xml:space="preserve">Presidente: Exequiel González Balbontín
Vicepresidenta: María Patricia Contreras Largo
Secretaria: María Francisca Concha Contreras
Tesorera: Sandra Cepeda Zepeda
</v>
      </c>
      <c r="I287" s="18" t="str">
        <f>VLOOKUP(A287,'BASE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18" t="str">
        <f>VLOOKUP(A287,'BASE REGISTRO MAYO'!$A$1:$U$884,10,FALSE)</f>
        <v>21 de marzo de 2019 a 21 de marzo de 2022</v>
      </c>
      <c r="K287" s="18" t="str">
        <f>VLOOKUP(A287,'BASE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7" s="18" t="str">
        <f>VLOOKUP(A287,'BASE REGISTRO MAYO'!$A$1:$U$884,12,FALSE)</f>
        <v xml:space="preserve">Carlos Justiniano Nº 1123, comuna de Providencia, Región Metropolitana.
</v>
      </c>
      <c r="M287" s="18" t="str">
        <f>VLOOKUP(A287,'BASE REGISTRO MAYO'!$A$1:$U$884,13,FALSE)</f>
        <v>XIII</v>
      </c>
      <c r="N287" s="18" t="str">
        <f>VLOOKUP(A287,'BASE REGISTRO MAYO'!$A$1:$U$884,14,FALSE)</f>
        <v>Providencia</v>
      </c>
      <c r="O287" s="18" t="str">
        <f>VLOOKUP(A287,'BASE REGISTRO MAYO'!$A$1:$U$884,15,FALSE)</f>
        <v>Fono 223393900- 223393901</v>
      </c>
      <c r="P287" s="18">
        <f>VLOOKUP(A287,'BASE REGISTRO MAYO'!$A$1:$U$884,16,FALSE)</f>
        <v>0</v>
      </c>
      <c r="Q287" s="18">
        <f>VLOOKUP(A287,'BASE REGISTRO MAYO'!$A$1:$U$884,17,FALSE)</f>
        <v>0</v>
      </c>
      <c r="R287" s="18" t="str">
        <f>VLOOKUP(A287,'BASE REGISTRO MAYO'!$A$1:$U$884,18,FALSE)</f>
        <v>93401: Institución de Asistencia Social</v>
      </c>
      <c r="S287" s="18" t="str">
        <f>VLOOKUP(A287,'BASE REGISTRO MAYO'!$A$1:$U$884,19,FALSE)</f>
        <v>Certificado Financiero, correspondiente al año 2019, aprobado por el Sub Departamento de Supervisión Financiera Nacional.</v>
      </c>
      <c r="T287" s="148">
        <f>VLOOKUP(A287,'BASE REGISTRO MAYO'!$A$1:$U$884,20,FALSE)</f>
        <v>37970</v>
      </c>
      <c r="U287" s="125">
        <v>6570</v>
      </c>
      <c r="V287" s="126">
        <v>63606911</v>
      </c>
      <c r="W287" s="126">
        <v>299560173</v>
      </c>
      <c r="X287" s="149">
        <v>44347</v>
      </c>
      <c r="Y287" s="133" t="s">
        <v>7732</v>
      </c>
      <c r="Z287" s="133" t="s">
        <v>7733</v>
      </c>
      <c r="AA287" s="125" t="s">
        <v>7807</v>
      </c>
    </row>
    <row r="288" spans="1:27" s="90" customFormat="1" ht="15.75" customHeight="1" x14ac:dyDescent="0.2">
      <c r="A288" s="125">
        <v>6570</v>
      </c>
      <c r="B288" s="18" t="str">
        <f>VLOOKUP(A288,'BASE REGISTRO MAYO'!$A$1:$U$884,2,FALSE)</f>
        <v>Corporación de Oportunidad y Acción Solidaria OPCIÓN</v>
      </c>
      <c r="C288" s="18">
        <f>VLOOKUP(A288,'BASE REGISTRO MAYO'!$A$1:$U$884,3,FALSE)</f>
        <v>717150007</v>
      </c>
      <c r="D288" s="18" t="str">
        <f>VLOOKUP(A288,'BASE REGISTRO MAYO'!$A$1:$U$884,4,FALSE)</f>
        <v>Corporación de Derecho Privado.</v>
      </c>
      <c r="E288" s="18" t="str">
        <f>VLOOKUP(A288,'BASE REGISTRO MAYO'!$A$1:$U$884,5,FALSE)</f>
        <v xml:space="preserve">Otorgada por Decreto Supremo Nº 972, de fecha 25 de julio de  1990, del Ministerio de Justicia, publicado en el Diario Oficial el día 13 de agosto de 1990. </v>
      </c>
      <c r="F288" s="18" t="str">
        <f>VLOOKUP(A288,'BASE REGISTRO MAYO'!$A$1:$U$884,6,FALSE)</f>
        <v xml:space="preserve">Certificado de vigencia, folio Nº 500233447698, de fecha 18 de junio de 2019, del Servicio de Registro Civil e Identificación.
</v>
      </c>
      <c r="G288" s="18" t="str">
        <f>VLOOKUP(A288,'BASE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18" t="str">
        <f>VLOOKUP(A288,'BASE REGISTRO MAYO'!$A$1:$U$884,8,FALSE)</f>
        <v xml:space="preserve">Presidente: Exequiel González Balbontín
Vicepresidenta: María Patricia Contreras Largo
Secretaria: María Francisca Concha Contreras
Tesorera: Sandra Cepeda Zepeda
</v>
      </c>
      <c r="I288" s="18" t="str">
        <f>VLOOKUP(A288,'BASE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18" t="str">
        <f>VLOOKUP(A288,'BASE REGISTRO MAYO'!$A$1:$U$884,10,FALSE)</f>
        <v>21 de marzo de 2019 a 21 de marzo de 2022</v>
      </c>
      <c r="K288" s="18" t="str">
        <f>VLOOKUP(A288,'BASE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18" t="str">
        <f>VLOOKUP(A288,'BASE REGISTRO MAYO'!$A$1:$U$884,12,FALSE)</f>
        <v xml:space="preserve">Carlos Justiniano Nº 1123, comuna de Providencia, Región Metropolitana.
</v>
      </c>
      <c r="M288" s="18" t="str">
        <f>VLOOKUP(A288,'BASE REGISTRO MAYO'!$A$1:$U$884,13,FALSE)</f>
        <v>XIII</v>
      </c>
      <c r="N288" s="18" t="str">
        <f>VLOOKUP(A288,'BASE REGISTRO MAYO'!$A$1:$U$884,14,FALSE)</f>
        <v>Providencia</v>
      </c>
      <c r="O288" s="18" t="str">
        <f>VLOOKUP(A288,'BASE REGISTRO MAYO'!$A$1:$U$884,15,FALSE)</f>
        <v>Fono 223393900- 223393901</v>
      </c>
      <c r="P288" s="18">
        <f>VLOOKUP(A288,'BASE REGISTRO MAYO'!$A$1:$U$884,16,FALSE)</f>
        <v>0</v>
      </c>
      <c r="Q288" s="18">
        <f>VLOOKUP(A288,'BASE REGISTRO MAYO'!$A$1:$U$884,17,FALSE)</f>
        <v>0</v>
      </c>
      <c r="R288" s="18" t="str">
        <f>VLOOKUP(A288,'BASE REGISTRO MAYO'!$A$1:$U$884,18,FALSE)</f>
        <v>93401: Institución de Asistencia Social</v>
      </c>
      <c r="S288" s="18" t="str">
        <f>VLOOKUP(A288,'BASE REGISTRO MAYO'!$A$1:$U$884,19,FALSE)</f>
        <v>Certificado Financiero, correspondiente al año 2019, aprobado por el Sub Departamento de Supervisión Financiera Nacional.</v>
      </c>
      <c r="T288" s="148">
        <f>VLOOKUP(A288,'BASE REGISTRO MAYO'!$A$1:$U$884,20,FALSE)</f>
        <v>37970</v>
      </c>
      <c r="U288" s="125">
        <v>6570</v>
      </c>
      <c r="V288" s="126">
        <v>6318436</v>
      </c>
      <c r="W288" s="126">
        <v>68409871</v>
      </c>
      <c r="X288" s="149">
        <v>44347</v>
      </c>
      <c r="Y288" s="133" t="s">
        <v>7732</v>
      </c>
      <c r="Z288" s="133" t="s">
        <v>7733</v>
      </c>
      <c r="AA288" s="125" t="s">
        <v>7745</v>
      </c>
    </row>
    <row r="289" spans="1:27" s="90" customFormat="1" ht="15.75" customHeight="1" x14ac:dyDescent="0.2">
      <c r="A289" s="125">
        <v>6570</v>
      </c>
      <c r="B289" s="18" t="str">
        <f>VLOOKUP(A289,'BASE REGISTRO MAYO'!$A$1:$U$884,2,FALSE)</f>
        <v>Corporación de Oportunidad y Acción Solidaria OPCIÓN</v>
      </c>
      <c r="C289" s="18">
        <f>VLOOKUP(A289,'BASE REGISTRO MAYO'!$A$1:$U$884,3,FALSE)</f>
        <v>717150007</v>
      </c>
      <c r="D289" s="18" t="str">
        <f>VLOOKUP(A289,'BASE REGISTRO MAYO'!$A$1:$U$884,4,FALSE)</f>
        <v>Corporación de Derecho Privado.</v>
      </c>
      <c r="E289" s="18" t="str">
        <f>VLOOKUP(A289,'BASE REGISTRO MAYO'!$A$1:$U$884,5,FALSE)</f>
        <v xml:space="preserve">Otorgada por Decreto Supremo Nº 972, de fecha 25 de julio de  1990, del Ministerio de Justicia, publicado en el Diario Oficial el día 13 de agosto de 1990. </v>
      </c>
      <c r="F289" s="18" t="str">
        <f>VLOOKUP(A289,'BASE REGISTRO MAYO'!$A$1:$U$884,6,FALSE)</f>
        <v xml:space="preserve">Certificado de vigencia, folio Nº 500233447698, de fecha 18 de junio de 2019, del Servicio de Registro Civil e Identificación.
</v>
      </c>
      <c r="G289" s="18" t="str">
        <f>VLOOKUP(A289,'BASE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18" t="str">
        <f>VLOOKUP(A289,'BASE REGISTRO MAYO'!$A$1:$U$884,8,FALSE)</f>
        <v xml:space="preserve">Presidente: Exequiel González Balbontín
Vicepresidenta: María Patricia Contreras Largo
Secretaria: María Francisca Concha Contreras
Tesorera: Sandra Cepeda Zepeda
</v>
      </c>
      <c r="I289" s="18" t="str">
        <f>VLOOKUP(A289,'BASE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18" t="str">
        <f>VLOOKUP(A289,'BASE REGISTRO MAYO'!$A$1:$U$884,10,FALSE)</f>
        <v>21 de marzo de 2019 a 21 de marzo de 2022</v>
      </c>
      <c r="K289" s="18" t="str">
        <f>VLOOKUP(A289,'BASE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18" t="str">
        <f>VLOOKUP(A289,'BASE REGISTRO MAYO'!$A$1:$U$884,12,FALSE)</f>
        <v xml:space="preserve">Carlos Justiniano Nº 1123, comuna de Providencia, Región Metropolitana.
</v>
      </c>
      <c r="M289" s="18" t="str">
        <f>VLOOKUP(A289,'BASE REGISTRO MAYO'!$A$1:$U$884,13,FALSE)</f>
        <v>XIII</v>
      </c>
      <c r="N289" s="18" t="str">
        <f>VLOOKUP(A289,'BASE REGISTRO MAYO'!$A$1:$U$884,14,FALSE)</f>
        <v>Providencia</v>
      </c>
      <c r="O289" s="18" t="str">
        <f>VLOOKUP(A289,'BASE REGISTRO MAYO'!$A$1:$U$884,15,FALSE)</f>
        <v>Fono 223393900- 223393901</v>
      </c>
      <c r="P289" s="18">
        <f>VLOOKUP(A289,'BASE REGISTRO MAYO'!$A$1:$U$884,16,FALSE)</f>
        <v>0</v>
      </c>
      <c r="Q289" s="18">
        <f>VLOOKUP(A289,'BASE REGISTRO MAYO'!$A$1:$U$884,17,FALSE)</f>
        <v>0</v>
      </c>
      <c r="R289" s="18" t="str">
        <f>VLOOKUP(A289,'BASE REGISTRO MAYO'!$A$1:$U$884,18,FALSE)</f>
        <v>93401: Institución de Asistencia Social</v>
      </c>
      <c r="S289" s="18" t="str">
        <f>VLOOKUP(A289,'BASE REGISTRO MAYO'!$A$1:$U$884,19,FALSE)</f>
        <v>Certificado Financiero, correspondiente al año 2019, aprobado por el Sub Departamento de Supervisión Financiera Nacional.</v>
      </c>
      <c r="T289" s="148">
        <f>VLOOKUP(A289,'BASE REGISTRO MAYO'!$A$1:$U$884,20,FALSE)</f>
        <v>37970</v>
      </c>
      <c r="U289" s="125">
        <v>6570</v>
      </c>
      <c r="V289" s="126">
        <v>35641804</v>
      </c>
      <c r="W289" s="126">
        <v>123375474</v>
      </c>
      <c r="X289" s="149">
        <v>44347</v>
      </c>
      <c r="Y289" s="133" t="s">
        <v>7732</v>
      </c>
      <c r="Z289" s="133" t="s">
        <v>7733</v>
      </c>
      <c r="AA289" s="125" t="s">
        <v>7766</v>
      </c>
    </row>
    <row r="290" spans="1:27" s="90" customFormat="1" ht="15.75" customHeight="1" x14ac:dyDescent="0.2">
      <c r="A290" s="125">
        <v>6570</v>
      </c>
      <c r="B290" s="18" t="str">
        <f>VLOOKUP(A290,'BASE REGISTRO MAYO'!$A$1:$U$884,2,FALSE)</f>
        <v>Corporación de Oportunidad y Acción Solidaria OPCIÓN</v>
      </c>
      <c r="C290" s="18">
        <f>VLOOKUP(A290,'BASE REGISTRO MAYO'!$A$1:$U$884,3,FALSE)</f>
        <v>717150007</v>
      </c>
      <c r="D290" s="18" t="str">
        <f>VLOOKUP(A290,'BASE REGISTRO MAYO'!$A$1:$U$884,4,FALSE)</f>
        <v>Corporación de Derecho Privado.</v>
      </c>
      <c r="E290" s="18" t="str">
        <f>VLOOKUP(A290,'BASE REGISTRO MAYO'!$A$1:$U$884,5,FALSE)</f>
        <v xml:space="preserve">Otorgada por Decreto Supremo Nº 972, de fecha 25 de julio de  1990, del Ministerio de Justicia, publicado en el Diario Oficial el día 13 de agosto de 1990. </v>
      </c>
      <c r="F290" s="18" t="str">
        <f>VLOOKUP(A290,'BASE REGISTRO MAYO'!$A$1:$U$884,6,FALSE)</f>
        <v xml:space="preserve">Certificado de vigencia, folio Nº 500233447698, de fecha 18 de junio de 2019, del Servicio de Registro Civil e Identificación.
</v>
      </c>
      <c r="G290" s="18" t="str">
        <f>VLOOKUP(A290,'BASE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18" t="str">
        <f>VLOOKUP(A290,'BASE REGISTRO MAYO'!$A$1:$U$884,8,FALSE)</f>
        <v xml:space="preserve">Presidente: Exequiel González Balbontín
Vicepresidenta: María Patricia Contreras Largo
Secretaria: María Francisca Concha Contreras
Tesorera: Sandra Cepeda Zepeda
</v>
      </c>
      <c r="I290" s="18" t="str">
        <f>VLOOKUP(A290,'BASE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18" t="str">
        <f>VLOOKUP(A290,'BASE REGISTRO MAYO'!$A$1:$U$884,10,FALSE)</f>
        <v>21 de marzo de 2019 a 21 de marzo de 2022</v>
      </c>
      <c r="K290" s="18" t="str">
        <f>VLOOKUP(A290,'BASE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18" t="str">
        <f>VLOOKUP(A290,'BASE REGISTRO MAYO'!$A$1:$U$884,12,FALSE)</f>
        <v xml:space="preserve">Carlos Justiniano Nº 1123, comuna de Providencia, Región Metropolitana.
</v>
      </c>
      <c r="M290" s="18" t="str">
        <f>VLOOKUP(A290,'BASE REGISTRO MAYO'!$A$1:$U$884,13,FALSE)</f>
        <v>XIII</v>
      </c>
      <c r="N290" s="18" t="str">
        <f>VLOOKUP(A290,'BASE REGISTRO MAYO'!$A$1:$U$884,14,FALSE)</f>
        <v>Providencia</v>
      </c>
      <c r="O290" s="18" t="str">
        <f>VLOOKUP(A290,'BASE REGISTRO MAYO'!$A$1:$U$884,15,FALSE)</f>
        <v>Fono 223393900- 223393901</v>
      </c>
      <c r="P290" s="18">
        <f>VLOOKUP(A290,'BASE REGISTRO MAYO'!$A$1:$U$884,16,FALSE)</f>
        <v>0</v>
      </c>
      <c r="Q290" s="18">
        <f>VLOOKUP(A290,'BASE REGISTRO MAYO'!$A$1:$U$884,17,FALSE)</f>
        <v>0</v>
      </c>
      <c r="R290" s="18" t="str">
        <f>VLOOKUP(A290,'BASE REGISTRO MAYO'!$A$1:$U$884,18,FALSE)</f>
        <v>93401: Institución de Asistencia Social</v>
      </c>
      <c r="S290" s="18" t="str">
        <f>VLOOKUP(A290,'BASE REGISTRO MAYO'!$A$1:$U$884,19,FALSE)</f>
        <v>Certificado Financiero, correspondiente al año 2019, aprobado por el Sub Departamento de Supervisión Financiera Nacional.</v>
      </c>
      <c r="T290" s="148">
        <f>VLOOKUP(A290,'BASE REGISTRO MAYO'!$A$1:$U$884,20,FALSE)</f>
        <v>37970</v>
      </c>
      <c r="U290" s="125">
        <v>6570</v>
      </c>
      <c r="V290" s="126">
        <v>0</v>
      </c>
      <c r="W290" s="126">
        <v>14390208</v>
      </c>
      <c r="X290" s="149">
        <v>44347</v>
      </c>
      <c r="Y290" s="133" t="s">
        <v>7732</v>
      </c>
      <c r="Z290" s="133" t="s">
        <v>7733</v>
      </c>
      <c r="AA290" s="125" t="s">
        <v>7802</v>
      </c>
    </row>
    <row r="291" spans="1:27" s="90" customFormat="1" ht="15.75" customHeight="1" x14ac:dyDescent="0.2">
      <c r="A291" s="125">
        <v>6570</v>
      </c>
      <c r="B291" s="18" t="str">
        <f>VLOOKUP(A291,'BASE REGISTRO MAYO'!$A$1:$U$884,2,FALSE)</f>
        <v>Corporación de Oportunidad y Acción Solidaria OPCIÓN</v>
      </c>
      <c r="C291" s="18">
        <f>VLOOKUP(A291,'BASE REGISTRO MAYO'!$A$1:$U$884,3,FALSE)</f>
        <v>717150007</v>
      </c>
      <c r="D291" s="18" t="str">
        <f>VLOOKUP(A291,'BASE REGISTRO MAYO'!$A$1:$U$884,4,FALSE)</f>
        <v>Corporación de Derecho Privado.</v>
      </c>
      <c r="E291" s="18" t="str">
        <f>VLOOKUP(A291,'BASE REGISTRO MAYO'!$A$1:$U$884,5,FALSE)</f>
        <v xml:space="preserve">Otorgada por Decreto Supremo Nº 972, de fecha 25 de julio de  1990, del Ministerio de Justicia, publicado en el Diario Oficial el día 13 de agosto de 1990. </v>
      </c>
      <c r="F291" s="18" t="str">
        <f>VLOOKUP(A291,'BASE REGISTRO MAYO'!$A$1:$U$884,6,FALSE)</f>
        <v xml:space="preserve">Certificado de vigencia, folio Nº 500233447698, de fecha 18 de junio de 2019, del Servicio de Registro Civil e Identificación.
</v>
      </c>
      <c r="G291" s="18" t="str">
        <f>VLOOKUP(A291,'BASE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8" t="str">
        <f>VLOOKUP(A291,'BASE REGISTRO MAYO'!$A$1:$U$884,8,FALSE)</f>
        <v xml:space="preserve">Presidente: Exequiel González Balbontín
Vicepresidenta: María Patricia Contreras Largo
Secretaria: María Francisca Concha Contreras
Tesorera: Sandra Cepeda Zepeda
</v>
      </c>
      <c r="I291" s="18" t="str">
        <f>VLOOKUP(A291,'BASE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8" t="str">
        <f>VLOOKUP(A291,'BASE REGISTRO MAYO'!$A$1:$U$884,10,FALSE)</f>
        <v>21 de marzo de 2019 a 21 de marzo de 2022</v>
      </c>
      <c r="K291" s="18" t="str">
        <f>VLOOKUP(A291,'BASE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18" t="str">
        <f>VLOOKUP(A291,'BASE REGISTRO MAYO'!$A$1:$U$884,12,FALSE)</f>
        <v xml:space="preserve">Carlos Justiniano Nº 1123, comuna de Providencia, Región Metropolitana.
</v>
      </c>
      <c r="M291" s="18" t="str">
        <f>VLOOKUP(A291,'BASE REGISTRO MAYO'!$A$1:$U$884,13,FALSE)</f>
        <v>XIII</v>
      </c>
      <c r="N291" s="18" t="str">
        <f>VLOOKUP(A291,'BASE REGISTRO MAYO'!$A$1:$U$884,14,FALSE)</f>
        <v>Providencia</v>
      </c>
      <c r="O291" s="18" t="str">
        <f>VLOOKUP(A291,'BASE REGISTRO MAYO'!$A$1:$U$884,15,FALSE)</f>
        <v>Fono 223393900- 223393901</v>
      </c>
      <c r="P291" s="18">
        <f>VLOOKUP(A291,'BASE REGISTRO MAYO'!$A$1:$U$884,16,FALSE)</f>
        <v>0</v>
      </c>
      <c r="Q291" s="18">
        <f>VLOOKUP(A291,'BASE REGISTRO MAYO'!$A$1:$U$884,17,FALSE)</f>
        <v>0</v>
      </c>
      <c r="R291" s="18" t="str">
        <f>VLOOKUP(A291,'BASE REGISTRO MAYO'!$A$1:$U$884,18,FALSE)</f>
        <v>93401: Institución de Asistencia Social</v>
      </c>
      <c r="S291" s="18" t="str">
        <f>VLOOKUP(A291,'BASE REGISTRO MAYO'!$A$1:$U$884,19,FALSE)</f>
        <v>Certificado Financiero, correspondiente al año 2019, aprobado por el Sub Departamento de Supervisión Financiera Nacional.</v>
      </c>
      <c r="T291" s="148">
        <f>VLOOKUP(A291,'BASE REGISTRO MAYO'!$A$1:$U$884,20,FALSE)</f>
        <v>37970</v>
      </c>
      <c r="U291" s="125">
        <v>6570</v>
      </c>
      <c r="V291" s="126">
        <v>0</v>
      </c>
      <c r="W291" s="126">
        <v>20312168</v>
      </c>
      <c r="X291" s="149">
        <v>44347</v>
      </c>
      <c r="Y291" s="133" t="s">
        <v>7732</v>
      </c>
      <c r="Z291" s="133" t="s">
        <v>7733</v>
      </c>
      <c r="AA291" s="125" t="s">
        <v>247</v>
      </c>
    </row>
    <row r="292" spans="1:27" s="90" customFormat="1" ht="15.75" customHeight="1" x14ac:dyDescent="0.2">
      <c r="A292" s="125">
        <v>6570</v>
      </c>
      <c r="B292" s="18" t="str">
        <f>VLOOKUP(A292,'BASE REGISTRO MAYO'!$A$1:$U$884,2,FALSE)</f>
        <v>Corporación de Oportunidad y Acción Solidaria OPCIÓN</v>
      </c>
      <c r="C292" s="18">
        <f>VLOOKUP(A292,'BASE REGISTRO MAYO'!$A$1:$U$884,3,FALSE)</f>
        <v>717150007</v>
      </c>
      <c r="D292" s="18" t="str">
        <f>VLOOKUP(A292,'BASE REGISTRO MAYO'!$A$1:$U$884,4,FALSE)</f>
        <v>Corporación de Derecho Privado.</v>
      </c>
      <c r="E292" s="18" t="str">
        <f>VLOOKUP(A292,'BASE REGISTRO MAYO'!$A$1:$U$884,5,FALSE)</f>
        <v xml:space="preserve">Otorgada por Decreto Supremo Nº 972, de fecha 25 de julio de  1990, del Ministerio de Justicia, publicado en el Diario Oficial el día 13 de agosto de 1990. </v>
      </c>
      <c r="F292" s="18" t="str">
        <f>VLOOKUP(A292,'BASE REGISTRO MAYO'!$A$1:$U$884,6,FALSE)</f>
        <v xml:space="preserve">Certificado de vigencia, folio Nº 500233447698, de fecha 18 de junio de 2019, del Servicio de Registro Civil e Identificación.
</v>
      </c>
      <c r="G292" s="18" t="str">
        <f>VLOOKUP(A292,'BASE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8" t="str">
        <f>VLOOKUP(A292,'BASE REGISTRO MAYO'!$A$1:$U$884,8,FALSE)</f>
        <v xml:space="preserve">Presidente: Exequiel González Balbontín
Vicepresidenta: María Patricia Contreras Largo
Secretaria: María Francisca Concha Contreras
Tesorera: Sandra Cepeda Zepeda
</v>
      </c>
      <c r="I292" s="18" t="str">
        <f>VLOOKUP(A292,'BASE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8" t="str">
        <f>VLOOKUP(A292,'BASE REGISTRO MAYO'!$A$1:$U$884,10,FALSE)</f>
        <v>21 de marzo de 2019 a 21 de marzo de 2022</v>
      </c>
      <c r="K292" s="18" t="str">
        <f>VLOOKUP(A292,'BASE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18" t="str">
        <f>VLOOKUP(A292,'BASE REGISTRO MAYO'!$A$1:$U$884,12,FALSE)</f>
        <v xml:space="preserve">Carlos Justiniano Nº 1123, comuna de Providencia, Región Metropolitana.
</v>
      </c>
      <c r="M292" s="18" t="str">
        <f>VLOOKUP(A292,'BASE REGISTRO MAYO'!$A$1:$U$884,13,FALSE)</f>
        <v>XIII</v>
      </c>
      <c r="N292" s="18" t="str">
        <f>VLOOKUP(A292,'BASE REGISTRO MAYO'!$A$1:$U$884,14,FALSE)</f>
        <v>Providencia</v>
      </c>
      <c r="O292" s="18" t="str">
        <f>VLOOKUP(A292,'BASE REGISTRO MAYO'!$A$1:$U$884,15,FALSE)</f>
        <v>Fono 223393900- 223393901</v>
      </c>
      <c r="P292" s="18">
        <f>VLOOKUP(A292,'BASE REGISTRO MAYO'!$A$1:$U$884,16,FALSE)</f>
        <v>0</v>
      </c>
      <c r="Q292" s="18">
        <f>VLOOKUP(A292,'BASE REGISTRO MAYO'!$A$1:$U$884,17,FALSE)</f>
        <v>0</v>
      </c>
      <c r="R292" s="18" t="str">
        <f>VLOOKUP(A292,'BASE REGISTRO MAYO'!$A$1:$U$884,18,FALSE)</f>
        <v>93401: Institución de Asistencia Social</v>
      </c>
      <c r="S292" s="18" t="str">
        <f>VLOOKUP(A292,'BASE REGISTRO MAYO'!$A$1:$U$884,19,FALSE)</f>
        <v>Certificado Financiero, correspondiente al año 2019, aprobado por el Sub Departamento de Supervisión Financiera Nacional.</v>
      </c>
      <c r="T292" s="148">
        <f>VLOOKUP(A292,'BASE REGISTRO MAYO'!$A$1:$U$884,20,FALSE)</f>
        <v>37970</v>
      </c>
      <c r="U292" s="125">
        <v>6570</v>
      </c>
      <c r="V292" s="126">
        <v>63955381</v>
      </c>
      <c r="W292" s="126">
        <v>456479815</v>
      </c>
      <c r="X292" s="149">
        <v>44347</v>
      </c>
      <c r="Y292" s="133" t="s">
        <v>7732</v>
      </c>
      <c r="Z292" s="133" t="s">
        <v>7733</v>
      </c>
      <c r="AA292" s="125" t="s">
        <v>184</v>
      </c>
    </row>
    <row r="293" spans="1:27" s="90" customFormat="1" ht="15.75" customHeight="1" x14ac:dyDescent="0.2">
      <c r="A293" s="125">
        <v>6570</v>
      </c>
      <c r="B293" s="18" t="str">
        <f>VLOOKUP(A293,'BASE REGISTRO MAYO'!$A$1:$U$884,2,FALSE)</f>
        <v>Corporación de Oportunidad y Acción Solidaria OPCIÓN</v>
      </c>
      <c r="C293" s="18">
        <f>VLOOKUP(A293,'BASE REGISTRO MAYO'!$A$1:$U$884,3,FALSE)</f>
        <v>717150007</v>
      </c>
      <c r="D293" s="18" t="str">
        <f>VLOOKUP(A293,'BASE REGISTRO MAYO'!$A$1:$U$884,4,FALSE)</f>
        <v>Corporación de Derecho Privado.</v>
      </c>
      <c r="E293" s="18" t="str">
        <f>VLOOKUP(A293,'BASE REGISTRO MAYO'!$A$1:$U$884,5,FALSE)</f>
        <v xml:space="preserve">Otorgada por Decreto Supremo Nº 972, de fecha 25 de julio de  1990, del Ministerio de Justicia, publicado en el Diario Oficial el día 13 de agosto de 1990. </v>
      </c>
      <c r="F293" s="18" t="str">
        <f>VLOOKUP(A293,'BASE REGISTRO MAYO'!$A$1:$U$884,6,FALSE)</f>
        <v xml:space="preserve">Certificado de vigencia, folio Nº 500233447698, de fecha 18 de junio de 2019, del Servicio de Registro Civil e Identificación.
</v>
      </c>
      <c r="G293" s="18" t="str">
        <f>VLOOKUP(A293,'BASE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8" t="str">
        <f>VLOOKUP(A293,'BASE REGISTRO MAYO'!$A$1:$U$884,8,FALSE)</f>
        <v xml:space="preserve">Presidente: Exequiel González Balbontín
Vicepresidenta: María Patricia Contreras Largo
Secretaria: María Francisca Concha Contreras
Tesorera: Sandra Cepeda Zepeda
</v>
      </c>
      <c r="I293" s="18" t="str">
        <f>VLOOKUP(A293,'BASE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8" t="str">
        <f>VLOOKUP(A293,'BASE REGISTRO MAYO'!$A$1:$U$884,10,FALSE)</f>
        <v>21 de marzo de 2019 a 21 de marzo de 2022</v>
      </c>
      <c r="K293" s="18" t="str">
        <f>VLOOKUP(A293,'BASE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18" t="str">
        <f>VLOOKUP(A293,'BASE REGISTRO MAYO'!$A$1:$U$884,12,FALSE)</f>
        <v xml:space="preserve">Carlos Justiniano Nº 1123, comuna de Providencia, Región Metropolitana.
</v>
      </c>
      <c r="M293" s="18" t="str">
        <f>VLOOKUP(A293,'BASE REGISTRO MAYO'!$A$1:$U$884,13,FALSE)</f>
        <v>XIII</v>
      </c>
      <c r="N293" s="18" t="str">
        <f>VLOOKUP(A293,'BASE REGISTRO MAYO'!$A$1:$U$884,14,FALSE)</f>
        <v>Providencia</v>
      </c>
      <c r="O293" s="18" t="str">
        <f>VLOOKUP(A293,'BASE REGISTRO MAYO'!$A$1:$U$884,15,FALSE)</f>
        <v>Fono 223393900- 223393901</v>
      </c>
      <c r="P293" s="18">
        <f>VLOOKUP(A293,'BASE REGISTRO MAYO'!$A$1:$U$884,16,FALSE)</f>
        <v>0</v>
      </c>
      <c r="Q293" s="18">
        <f>VLOOKUP(A293,'BASE REGISTRO MAYO'!$A$1:$U$884,17,FALSE)</f>
        <v>0</v>
      </c>
      <c r="R293" s="18" t="str">
        <f>VLOOKUP(A293,'BASE REGISTRO MAYO'!$A$1:$U$884,18,FALSE)</f>
        <v>93401: Institución de Asistencia Social</v>
      </c>
      <c r="S293" s="18" t="str">
        <f>VLOOKUP(A293,'BASE REGISTRO MAYO'!$A$1:$U$884,19,FALSE)</f>
        <v>Certificado Financiero, correspondiente al año 2019, aprobado por el Sub Departamento de Supervisión Financiera Nacional.</v>
      </c>
      <c r="T293" s="148">
        <f>VLOOKUP(A293,'BASE REGISTRO MAYO'!$A$1:$U$884,20,FALSE)</f>
        <v>37970</v>
      </c>
      <c r="U293" s="125">
        <v>6570</v>
      </c>
      <c r="V293" s="126">
        <v>43554102</v>
      </c>
      <c r="W293" s="126">
        <v>183360503</v>
      </c>
      <c r="X293" s="149">
        <v>44347</v>
      </c>
      <c r="Y293" s="133" t="s">
        <v>7732</v>
      </c>
      <c r="Z293" s="133" t="s">
        <v>7733</v>
      </c>
      <c r="AA293" s="125" t="s">
        <v>7797</v>
      </c>
    </row>
    <row r="294" spans="1:27" s="90" customFormat="1" ht="15.75" customHeight="1" x14ac:dyDescent="0.2">
      <c r="A294" s="125">
        <v>6570</v>
      </c>
      <c r="B294" s="18" t="str">
        <f>VLOOKUP(A294,'BASE REGISTRO MAYO'!$A$1:$U$884,2,FALSE)</f>
        <v>Corporación de Oportunidad y Acción Solidaria OPCIÓN</v>
      </c>
      <c r="C294" s="18">
        <f>VLOOKUP(A294,'BASE REGISTRO MAYO'!$A$1:$U$884,3,FALSE)</f>
        <v>717150007</v>
      </c>
      <c r="D294" s="18" t="str">
        <f>VLOOKUP(A294,'BASE REGISTRO MAYO'!$A$1:$U$884,4,FALSE)</f>
        <v>Corporación de Derecho Privado.</v>
      </c>
      <c r="E294" s="18" t="str">
        <f>VLOOKUP(A294,'BASE REGISTRO MAYO'!$A$1:$U$884,5,FALSE)</f>
        <v xml:space="preserve">Otorgada por Decreto Supremo Nº 972, de fecha 25 de julio de  1990, del Ministerio de Justicia, publicado en el Diario Oficial el día 13 de agosto de 1990. </v>
      </c>
      <c r="F294" s="18" t="str">
        <f>VLOOKUP(A294,'BASE REGISTRO MAYO'!$A$1:$U$884,6,FALSE)</f>
        <v xml:space="preserve">Certificado de vigencia, folio Nº 500233447698, de fecha 18 de junio de 2019, del Servicio de Registro Civil e Identificación.
</v>
      </c>
      <c r="G294" s="18" t="str">
        <f>VLOOKUP(A294,'BASE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8" t="str">
        <f>VLOOKUP(A294,'BASE REGISTRO MAYO'!$A$1:$U$884,8,FALSE)</f>
        <v xml:space="preserve">Presidente: Exequiel González Balbontín
Vicepresidenta: María Patricia Contreras Largo
Secretaria: María Francisca Concha Contreras
Tesorera: Sandra Cepeda Zepeda
</v>
      </c>
      <c r="I294" s="18" t="str">
        <f>VLOOKUP(A294,'BASE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8" t="str">
        <f>VLOOKUP(A294,'BASE REGISTRO MAYO'!$A$1:$U$884,10,FALSE)</f>
        <v>21 de marzo de 2019 a 21 de marzo de 2022</v>
      </c>
      <c r="K294" s="18" t="str">
        <f>VLOOKUP(A294,'BASE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18" t="str">
        <f>VLOOKUP(A294,'BASE REGISTRO MAYO'!$A$1:$U$884,12,FALSE)</f>
        <v xml:space="preserve">Carlos Justiniano Nº 1123, comuna de Providencia, Región Metropolitana.
</v>
      </c>
      <c r="M294" s="18" t="str">
        <f>VLOOKUP(A294,'BASE REGISTRO MAYO'!$A$1:$U$884,13,FALSE)</f>
        <v>XIII</v>
      </c>
      <c r="N294" s="18" t="str">
        <f>VLOOKUP(A294,'BASE REGISTRO MAYO'!$A$1:$U$884,14,FALSE)</f>
        <v>Providencia</v>
      </c>
      <c r="O294" s="18" t="str">
        <f>VLOOKUP(A294,'BASE REGISTRO MAYO'!$A$1:$U$884,15,FALSE)</f>
        <v>Fono 223393900- 223393901</v>
      </c>
      <c r="P294" s="18">
        <f>VLOOKUP(A294,'BASE REGISTRO MAYO'!$A$1:$U$884,16,FALSE)</f>
        <v>0</v>
      </c>
      <c r="Q294" s="18">
        <f>VLOOKUP(A294,'BASE REGISTRO MAYO'!$A$1:$U$884,17,FALSE)</f>
        <v>0</v>
      </c>
      <c r="R294" s="18" t="str">
        <f>VLOOKUP(A294,'BASE REGISTRO MAYO'!$A$1:$U$884,18,FALSE)</f>
        <v>93401: Institución de Asistencia Social</v>
      </c>
      <c r="S294" s="18" t="str">
        <f>VLOOKUP(A294,'BASE REGISTRO MAYO'!$A$1:$U$884,19,FALSE)</f>
        <v>Certificado Financiero, correspondiente al año 2019, aprobado por el Sub Departamento de Supervisión Financiera Nacional.</v>
      </c>
      <c r="T294" s="148">
        <f>VLOOKUP(A294,'BASE REGISTRO MAYO'!$A$1:$U$884,20,FALSE)</f>
        <v>37970</v>
      </c>
      <c r="U294" s="125">
        <v>6570</v>
      </c>
      <c r="V294" s="126">
        <v>90161752</v>
      </c>
      <c r="W294" s="126">
        <v>287163500</v>
      </c>
      <c r="X294" s="149">
        <v>44347</v>
      </c>
      <c r="Y294" s="133" t="s">
        <v>7732</v>
      </c>
      <c r="Z294" s="133" t="s">
        <v>7733</v>
      </c>
      <c r="AA294" s="125" t="s">
        <v>7813</v>
      </c>
    </row>
    <row r="295" spans="1:27" s="90" customFormat="1" ht="15.75" customHeight="1" x14ac:dyDescent="0.2">
      <c r="A295" s="125">
        <v>6570</v>
      </c>
      <c r="B295" s="18" t="str">
        <f>VLOOKUP(A295,'BASE REGISTRO MAYO'!$A$1:$U$884,2,FALSE)</f>
        <v>Corporación de Oportunidad y Acción Solidaria OPCIÓN</v>
      </c>
      <c r="C295" s="18">
        <f>VLOOKUP(A295,'BASE REGISTRO MAYO'!$A$1:$U$884,3,FALSE)</f>
        <v>717150007</v>
      </c>
      <c r="D295" s="18" t="str">
        <f>VLOOKUP(A295,'BASE REGISTRO MAYO'!$A$1:$U$884,4,FALSE)</f>
        <v>Corporación de Derecho Privado.</v>
      </c>
      <c r="E295" s="18" t="str">
        <f>VLOOKUP(A295,'BASE REGISTRO MAYO'!$A$1:$U$884,5,FALSE)</f>
        <v xml:space="preserve">Otorgada por Decreto Supremo Nº 972, de fecha 25 de julio de  1990, del Ministerio de Justicia, publicado en el Diario Oficial el día 13 de agosto de 1990. </v>
      </c>
      <c r="F295" s="18" t="str">
        <f>VLOOKUP(A295,'BASE REGISTRO MAYO'!$A$1:$U$884,6,FALSE)</f>
        <v xml:space="preserve">Certificado de vigencia, folio Nº 500233447698, de fecha 18 de junio de 2019, del Servicio de Registro Civil e Identificación.
</v>
      </c>
      <c r="G295" s="18" t="str">
        <f>VLOOKUP(A295,'BASE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8" t="str">
        <f>VLOOKUP(A295,'BASE REGISTRO MAYO'!$A$1:$U$884,8,FALSE)</f>
        <v xml:space="preserve">Presidente: Exequiel González Balbontín
Vicepresidenta: María Patricia Contreras Largo
Secretaria: María Francisca Concha Contreras
Tesorera: Sandra Cepeda Zepeda
</v>
      </c>
      <c r="I295" s="18" t="str">
        <f>VLOOKUP(A295,'BASE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8" t="str">
        <f>VLOOKUP(A295,'BASE REGISTRO MAYO'!$A$1:$U$884,10,FALSE)</f>
        <v>21 de marzo de 2019 a 21 de marzo de 2022</v>
      </c>
      <c r="K295" s="18" t="str">
        <f>VLOOKUP(A295,'BASE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18" t="str">
        <f>VLOOKUP(A295,'BASE REGISTRO MAYO'!$A$1:$U$884,12,FALSE)</f>
        <v xml:space="preserve">Carlos Justiniano Nº 1123, comuna de Providencia, Región Metropolitana.
</v>
      </c>
      <c r="M295" s="18" t="str">
        <f>VLOOKUP(A295,'BASE REGISTRO MAYO'!$A$1:$U$884,13,FALSE)</f>
        <v>XIII</v>
      </c>
      <c r="N295" s="18" t="str">
        <f>VLOOKUP(A295,'BASE REGISTRO MAYO'!$A$1:$U$884,14,FALSE)</f>
        <v>Providencia</v>
      </c>
      <c r="O295" s="18" t="str">
        <f>VLOOKUP(A295,'BASE REGISTRO MAYO'!$A$1:$U$884,15,FALSE)</f>
        <v>Fono 223393900- 223393901</v>
      </c>
      <c r="P295" s="18">
        <f>VLOOKUP(A295,'BASE REGISTRO MAYO'!$A$1:$U$884,16,FALSE)</f>
        <v>0</v>
      </c>
      <c r="Q295" s="18">
        <f>VLOOKUP(A295,'BASE REGISTRO MAYO'!$A$1:$U$884,17,FALSE)</f>
        <v>0</v>
      </c>
      <c r="R295" s="18" t="str">
        <f>VLOOKUP(A295,'BASE REGISTRO MAYO'!$A$1:$U$884,18,FALSE)</f>
        <v>93401: Institución de Asistencia Social</v>
      </c>
      <c r="S295" s="18" t="str">
        <f>VLOOKUP(A295,'BASE REGISTRO MAYO'!$A$1:$U$884,19,FALSE)</f>
        <v>Certificado Financiero, correspondiente al año 2019, aprobado por el Sub Departamento de Supervisión Financiera Nacional.</v>
      </c>
      <c r="T295" s="148">
        <f>VLOOKUP(A295,'BASE REGISTRO MAYO'!$A$1:$U$884,20,FALSE)</f>
        <v>37970</v>
      </c>
      <c r="U295" s="125">
        <v>6570</v>
      </c>
      <c r="V295" s="126">
        <v>40724328</v>
      </c>
      <c r="W295" s="126">
        <v>129227592</v>
      </c>
      <c r="X295" s="149">
        <v>44347</v>
      </c>
      <c r="Y295" s="133" t="s">
        <v>7732</v>
      </c>
      <c r="Z295" s="133" t="s">
        <v>7733</v>
      </c>
      <c r="AA295" s="125" t="s">
        <v>7830</v>
      </c>
    </row>
    <row r="296" spans="1:27" s="90" customFormat="1" ht="15.75" customHeight="1" x14ac:dyDescent="0.2">
      <c r="A296" s="125">
        <v>6570</v>
      </c>
      <c r="B296" s="18" t="str">
        <f>VLOOKUP(A296,'BASE REGISTRO MAYO'!$A$1:$U$884,2,FALSE)</f>
        <v>Corporación de Oportunidad y Acción Solidaria OPCIÓN</v>
      </c>
      <c r="C296" s="18">
        <f>VLOOKUP(A296,'BASE REGISTRO MAYO'!$A$1:$U$884,3,FALSE)</f>
        <v>717150007</v>
      </c>
      <c r="D296" s="18" t="str">
        <f>VLOOKUP(A296,'BASE REGISTRO MAYO'!$A$1:$U$884,4,FALSE)</f>
        <v>Corporación de Derecho Privado.</v>
      </c>
      <c r="E296" s="18" t="str">
        <f>VLOOKUP(A296,'BASE REGISTRO MAYO'!$A$1:$U$884,5,FALSE)</f>
        <v xml:space="preserve">Otorgada por Decreto Supremo Nº 972, de fecha 25 de julio de  1990, del Ministerio de Justicia, publicado en el Diario Oficial el día 13 de agosto de 1990. </v>
      </c>
      <c r="F296" s="18" t="str">
        <f>VLOOKUP(A296,'BASE REGISTRO MAYO'!$A$1:$U$884,6,FALSE)</f>
        <v xml:space="preserve">Certificado de vigencia, folio Nº 500233447698, de fecha 18 de junio de 2019, del Servicio de Registro Civil e Identificación.
</v>
      </c>
      <c r="G296" s="18" t="str">
        <f>VLOOKUP(A296,'BASE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8" t="str">
        <f>VLOOKUP(A296,'BASE REGISTRO MAYO'!$A$1:$U$884,8,FALSE)</f>
        <v xml:space="preserve">Presidente: Exequiel González Balbontín
Vicepresidenta: María Patricia Contreras Largo
Secretaria: María Francisca Concha Contreras
Tesorera: Sandra Cepeda Zepeda
</v>
      </c>
      <c r="I296" s="18" t="str">
        <f>VLOOKUP(A296,'BASE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8" t="str">
        <f>VLOOKUP(A296,'BASE REGISTRO MAYO'!$A$1:$U$884,10,FALSE)</f>
        <v>21 de marzo de 2019 a 21 de marzo de 2022</v>
      </c>
      <c r="K296" s="18" t="str">
        <f>VLOOKUP(A296,'BASE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18" t="str">
        <f>VLOOKUP(A296,'BASE REGISTRO MAYO'!$A$1:$U$884,12,FALSE)</f>
        <v xml:space="preserve">Carlos Justiniano Nº 1123, comuna de Providencia, Región Metropolitana.
</v>
      </c>
      <c r="M296" s="18" t="str">
        <f>VLOOKUP(A296,'BASE REGISTRO MAYO'!$A$1:$U$884,13,FALSE)</f>
        <v>XIII</v>
      </c>
      <c r="N296" s="18" t="str">
        <f>VLOOKUP(A296,'BASE REGISTRO MAYO'!$A$1:$U$884,14,FALSE)</f>
        <v>Providencia</v>
      </c>
      <c r="O296" s="18" t="str">
        <f>VLOOKUP(A296,'BASE REGISTRO MAYO'!$A$1:$U$884,15,FALSE)</f>
        <v>Fono 223393900- 223393901</v>
      </c>
      <c r="P296" s="18">
        <f>VLOOKUP(A296,'BASE REGISTRO MAYO'!$A$1:$U$884,16,FALSE)</f>
        <v>0</v>
      </c>
      <c r="Q296" s="18">
        <f>VLOOKUP(A296,'BASE REGISTRO MAYO'!$A$1:$U$884,17,FALSE)</f>
        <v>0</v>
      </c>
      <c r="R296" s="18" t="str">
        <f>VLOOKUP(A296,'BASE REGISTRO MAYO'!$A$1:$U$884,18,FALSE)</f>
        <v>93401: Institución de Asistencia Social</v>
      </c>
      <c r="S296" s="18" t="str">
        <f>VLOOKUP(A296,'BASE REGISTRO MAYO'!$A$1:$U$884,19,FALSE)</f>
        <v>Certificado Financiero, correspondiente al año 2019, aprobado por el Sub Departamento de Supervisión Financiera Nacional.</v>
      </c>
      <c r="T296" s="148">
        <f>VLOOKUP(A296,'BASE REGISTRO MAYO'!$A$1:$U$884,20,FALSE)</f>
        <v>37970</v>
      </c>
      <c r="U296" s="125">
        <v>6570</v>
      </c>
      <c r="V296" s="126">
        <v>18300261</v>
      </c>
      <c r="W296" s="126">
        <v>55037321</v>
      </c>
      <c r="X296" s="149">
        <v>44347</v>
      </c>
      <c r="Y296" s="133" t="s">
        <v>7732</v>
      </c>
      <c r="Z296" s="133" t="s">
        <v>7733</v>
      </c>
      <c r="AA296" s="125" t="s">
        <v>7794</v>
      </c>
    </row>
    <row r="297" spans="1:27" s="90" customFormat="1" ht="15.75" customHeight="1" x14ac:dyDescent="0.2">
      <c r="A297" s="125">
        <v>6570</v>
      </c>
      <c r="B297" s="18" t="str">
        <f>VLOOKUP(A297,'BASE REGISTRO MAYO'!$A$1:$U$884,2,FALSE)</f>
        <v>Corporación de Oportunidad y Acción Solidaria OPCIÓN</v>
      </c>
      <c r="C297" s="18">
        <f>VLOOKUP(A297,'BASE REGISTRO MAYO'!$A$1:$U$884,3,FALSE)</f>
        <v>717150007</v>
      </c>
      <c r="D297" s="18" t="str">
        <f>VLOOKUP(A297,'BASE REGISTRO MAYO'!$A$1:$U$884,4,FALSE)</f>
        <v>Corporación de Derecho Privado.</v>
      </c>
      <c r="E297" s="18" t="str">
        <f>VLOOKUP(A297,'BASE REGISTRO MAYO'!$A$1:$U$884,5,FALSE)</f>
        <v xml:space="preserve">Otorgada por Decreto Supremo Nº 972, de fecha 25 de julio de  1990, del Ministerio de Justicia, publicado en el Diario Oficial el día 13 de agosto de 1990. </v>
      </c>
      <c r="F297" s="18" t="str">
        <f>VLOOKUP(A297,'BASE REGISTRO MAYO'!$A$1:$U$884,6,FALSE)</f>
        <v xml:space="preserve">Certificado de vigencia, folio Nº 500233447698, de fecha 18 de junio de 2019, del Servicio de Registro Civil e Identificación.
</v>
      </c>
      <c r="G297" s="18" t="str">
        <f>VLOOKUP(A297,'BASE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8" t="str">
        <f>VLOOKUP(A297,'BASE REGISTRO MAYO'!$A$1:$U$884,8,FALSE)</f>
        <v xml:space="preserve">Presidente: Exequiel González Balbontín
Vicepresidenta: María Patricia Contreras Largo
Secretaria: María Francisca Concha Contreras
Tesorera: Sandra Cepeda Zepeda
</v>
      </c>
      <c r="I297" s="18" t="str">
        <f>VLOOKUP(A297,'BASE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8" t="str">
        <f>VLOOKUP(A297,'BASE REGISTRO MAYO'!$A$1:$U$884,10,FALSE)</f>
        <v>21 de marzo de 2019 a 21 de marzo de 2022</v>
      </c>
      <c r="K297" s="18" t="str">
        <f>VLOOKUP(A297,'BASE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18" t="str">
        <f>VLOOKUP(A297,'BASE REGISTRO MAYO'!$A$1:$U$884,12,FALSE)</f>
        <v xml:space="preserve">Carlos Justiniano Nº 1123, comuna de Providencia, Región Metropolitana.
</v>
      </c>
      <c r="M297" s="18" t="str">
        <f>VLOOKUP(A297,'BASE REGISTRO MAYO'!$A$1:$U$884,13,FALSE)</f>
        <v>XIII</v>
      </c>
      <c r="N297" s="18" t="str">
        <f>VLOOKUP(A297,'BASE REGISTRO MAYO'!$A$1:$U$884,14,FALSE)</f>
        <v>Providencia</v>
      </c>
      <c r="O297" s="18" t="str">
        <f>VLOOKUP(A297,'BASE REGISTRO MAYO'!$A$1:$U$884,15,FALSE)</f>
        <v>Fono 223393900- 223393901</v>
      </c>
      <c r="P297" s="18">
        <f>VLOOKUP(A297,'BASE REGISTRO MAYO'!$A$1:$U$884,16,FALSE)</f>
        <v>0</v>
      </c>
      <c r="Q297" s="18">
        <f>VLOOKUP(A297,'BASE REGISTRO MAYO'!$A$1:$U$884,17,FALSE)</f>
        <v>0</v>
      </c>
      <c r="R297" s="18" t="str">
        <f>VLOOKUP(A297,'BASE REGISTRO MAYO'!$A$1:$U$884,18,FALSE)</f>
        <v>93401: Institución de Asistencia Social</v>
      </c>
      <c r="S297" s="18" t="str">
        <f>VLOOKUP(A297,'BASE REGISTRO MAYO'!$A$1:$U$884,19,FALSE)</f>
        <v>Certificado Financiero, correspondiente al año 2019, aprobado por el Sub Departamento de Supervisión Financiera Nacional.</v>
      </c>
      <c r="T297" s="148">
        <f>VLOOKUP(A297,'BASE REGISTRO MAYO'!$A$1:$U$884,20,FALSE)</f>
        <v>37970</v>
      </c>
      <c r="U297" s="125">
        <v>6570</v>
      </c>
      <c r="V297" s="126">
        <v>9638022</v>
      </c>
      <c r="W297" s="126">
        <v>69648732</v>
      </c>
      <c r="X297" s="149">
        <v>44347</v>
      </c>
      <c r="Y297" s="133" t="s">
        <v>7732</v>
      </c>
      <c r="Z297" s="133" t="s">
        <v>7733</v>
      </c>
      <c r="AA297" s="125" t="s">
        <v>7846</v>
      </c>
    </row>
    <row r="298" spans="1:27" s="90" customFormat="1" ht="15.75" customHeight="1" x14ac:dyDescent="0.2">
      <c r="A298" s="125">
        <v>6570</v>
      </c>
      <c r="B298" s="18" t="str">
        <f>VLOOKUP(A298,'BASE REGISTRO MAYO'!$A$1:$U$884,2,FALSE)</f>
        <v>Corporación de Oportunidad y Acción Solidaria OPCIÓN</v>
      </c>
      <c r="C298" s="18">
        <f>VLOOKUP(A298,'BASE REGISTRO MAYO'!$A$1:$U$884,3,FALSE)</f>
        <v>717150007</v>
      </c>
      <c r="D298" s="18" t="str">
        <f>VLOOKUP(A298,'BASE REGISTRO MAYO'!$A$1:$U$884,4,FALSE)</f>
        <v>Corporación de Derecho Privado.</v>
      </c>
      <c r="E298" s="18" t="str">
        <f>VLOOKUP(A298,'BASE REGISTRO MAYO'!$A$1:$U$884,5,FALSE)</f>
        <v xml:space="preserve">Otorgada por Decreto Supremo Nº 972, de fecha 25 de julio de  1990, del Ministerio de Justicia, publicado en el Diario Oficial el día 13 de agosto de 1990. </v>
      </c>
      <c r="F298" s="18" t="str">
        <f>VLOOKUP(A298,'BASE REGISTRO MAYO'!$A$1:$U$884,6,FALSE)</f>
        <v xml:space="preserve">Certificado de vigencia, folio Nº 500233447698, de fecha 18 de junio de 2019, del Servicio de Registro Civil e Identificación.
</v>
      </c>
      <c r="G298" s="18" t="str">
        <f>VLOOKUP(A298,'BASE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8" t="str">
        <f>VLOOKUP(A298,'BASE REGISTRO MAYO'!$A$1:$U$884,8,FALSE)</f>
        <v xml:space="preserve">Presidente: Exequiel González Balbontín
Vicepresidenta: María Patricia Contreras Largo
Secretaria: María Francisca Concha Contreras
Tesorera: Sandra Cepeda Zepeda
</v>
      </c>
      <c r="I298" s="18" t="str">
        <f>VLOOKUP(A298,'BASE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8" t="str">
        <f>VLOOKUP(A298,'BASE REGISTRO MAYO'!$A$1:$U$884,10,FALSE)</f>
        <v>21 de marzo de 2019 a 21 de marzo de 2022</v>
      </c>
      <c r="K298" s="18" t="str">
        <f>VLOOKUP(A298,'BASE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18" t="str">
        <f>VLOOKUP(A298,'BASE REGISTRO MAYO'!$A$1:$U$884,12,FALSE)</f>
        <v xml:space="preserve">Carlos Justiniano Nº 1123, comuna de Providencia, Región Metropolitana.
</v>
      </c>
      <c r="M298" s="18" t="str">
        <f>VLOOKUP(A298,'BASE REGISTRO MAYO'!$A$1:$U$884,13,FALSE)</f>
        <v>XIII</v>
      </c>
      <c r="N298" s="18" t="str">
        <f>VLOOKUP(A298,'BASE REGISTRO MAYO'!$A$1:$U$884,14,FALSE)</f>
        <v>Providencia</v>
      </c>
      <c r="O298" s="18" t="str">
        <f>VLOOKUP(A298,'BASE REGISTRO MAYO'!$A$1:$U$884,15,FALSE)</f>
        <v>Fono 223393900- 223393901</v>
      </c>
      <c r="P298" s="18">
        <f>VLOOKUP(A298,'BASE REGISTRO MAYO'!$A$1:$U$884,16,FALSE)</f>
        <v>0</v>
      </c>
      <c r="Q298" s="18">
        <f>VLOOKUP(A298,'BASE REGISTRO MAYO'!$A$1:$U$884,17,FALSE)</f>
        <v>0</v>
      </c>
      <c r="R298" s="18" t="str">
        <f>VLOOKUP(A298,'BASE REGISTRO MAYO'!$A$1:$U$884,18,FALSE)</f>
        <v>93401: Institución de Asistencia Social</v>
      </c>
      <c r="S298" s="18" t="str">
        <f>VLOOKUP(A298,'BASE REGISTRO MAYO'!$A$1:$U$884,19,FALSE)</f>
        <v>Certificado Financiero, correspondiente al año 2019, aprobado por el Sub Departamento de Supervisión Financiera Nacional.</v>
      </c>
      <c r="T298" s="148">
        <f>VLOOKUP(A298,'BASE REGISTRO MAYO'!$A$1:$U$884,20,FALSE)</f>
        <v>37970</v>
      </c>
      <c r="U298" s="125">
        <v>6570</v>
      </c>
      <c r="V298" s="126">
        <v>8497596</v>
      </c>
      <c r="W298" s="126">
        <v>43702374</v>
      </c>
      <c r="X298" s="149">
        <v>44347</v>
      </c>
      <c r="Y298" s="133" t="s">
        <v>7732</v>
      </c>
      <c r="Z298" s="133" t="s">
        <v>7733</v>
      </c>
      <c r="AA298" s="125" t="s">
        <v>7847</v>
      </c>
    </row>
    <row r="299" spans="1:27" s="90" customFormat="1" ht="15.75" customHeight="1" x14ac:dyDescent="0.2">
      <c r="A299" s="125">
        <v>6570</v>
      </c>
      <c r="B299" s="18" t="str">
        <f>VLOOKUP(A299,'BASE REGISTRO MAYO'!$A$1:$U$884,2,FALSE)</f>
        <v>Corporación de Oportunidad y Acción Solidaria OPCIÓN</v>
      </c>
      <c r="C299" s="18">
        <f>VLOOKUP(A299,'BASE REGISTRO MAYO'!$A$1:$U$884,3,FALSE)</f>
        <v>717150007</v>
      </c>
      <c r="D299" s="18" t="str">
        <f>VLOOKUP(A299,'BASE REGISTRO MAYO'!$A$1:$U$884,4,FALSE)</f>
        <v>Corporación de Derecho Privado.</v>
      </c>
      <c r="E299" s="18" t="str">
        <f>VLOOKUP(A299,'BASE REGISTRO MAYO'!$A$1:$U$884,5,FALSE)</f>
        <v xml:space="preserve">Otorgada por Decreto Supremo Nº 972, de fecha 25 de julio de  1990, del Ministerio de Justicia, publicado en el Diario Oficial el día 13 de agosto de 1990. </v>
      </c>
      <c r="F299" s="18" t="str">
        <f>VLOOKUP(A299,'BASE REGISTRO MAYO'!$A$1:$U$884,6,FALSE)</f>
        <v xml:space="preserve">Certificado de vigencia, folio Nº 500233447698, de fecha 18 de junio de 2019, del Servicio de Registro Civil e Identificación.
</v>
      </c>
      <c r="G299" s="18" t="str">
        <f>VLOOKUP(A299,'BASE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8" t="str">
        <f>VLOOKUP(A299,'BASE REGISTRO MAYO'!$A$1:$U$884,8,FALSE)</f>
        <v xml:space="preserve">Presidente: Exequiel González Balbontín
Vicepresidenta: María Patricia Contreras Largo
Secretaria: María Francisca Concha Contreras
Tesorera: Sandra Cepeda Zepeda
</v>
      </c>
      <c r="I299" s="18" t="str">
        <f>VLOOKUP(A299,'BASE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8" t="str">
        <f>VLOOKUP(A299,'BASE REGISTRO MAYO'!$A$1:$U$884,10,FALSE)</f>
        <v>21 de marzo de 2019 a 21 de marzo de 2022</v>
      </c>
      <c r="K299" s="18" t="str">
        <f>VLOOKUP(A299,'BASE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18" t="str">
        <f>VLOOKUP(A299,'BASE REGISTRO MAYO'!$A$1:$U$884,12,FALSE)</f>
        <v xml:space="preserve">Carlos Justiniano Nº 1123, comuna de Providencia, Región Metropolitana.
</v>
      </c>
      <c r="M299" s="18" t="str">
        <f>VLOOKUP(A299,'BASE REGISTRO MAYO'!$A$1:$U$884,13,FALSE)</f>
        <v>XIII</v>
      </c>
      <c r="N299" s="18" t="str">
        <f>VLOOKUP(A299,'BASE REGISTRO MAYO'!$A$1:$U$884,14,FALSE)</f>
        <v>Providencia</v>
      </c>
      <c r="O299" s="18" t="str">
        <f>VLOOKUP(A299,'BASE REGISTRO MAYO'!$A$1:$U$884,15,FALSE)</f>
        <v>Fono 223393900- 223393901</v>
      </c>
      <c r="P299" s="18">
        <f>VLOOKUP(A299,'BASE REGISTRO MAYO'!$A$1:$U$884,16,FALSE)</f>
        <v>0</v>
      </c>
      <c r="Q299" s="18">
        <f>VLOOKUP(A299,'BASE REGISTRO MAYO'!$A$1:$U$884,17,FALSE)</f>
        <v>0</v>
      </c>
      <c r="R299" s="18" t="str">
        <f>VLOOKUP(A299,'BASE REGISTRO MAYO'!$A$1:$U$884,18,FALSE)</f>
        <v>93401: Institución de Asistencia Social</v>
      </c>
      <c r="S299" s="18" t="str">
        <f>VLOOKUP(A299,'BASE REGISTRO MAYO'!$A$1:$U$884,19,FALSE)</f>
        <v>Certificado Financiero, correspondiente al año 2019, aprobado por el Sub Departamento de Supervisión Financiera Nacional.</v>
      </c>
      <c r="T299" s="148">
        <f>VLOOKUP(A299,'BASE REGISTRO MAYO'!$A$1:$U$884,20,FALSE)</f>
        <v>37970</v>
      </c>
      <c r="U299" s="125">
        <v>6570</v>
      </c>
      <c r="V299" s="126">
        <v>33303542</v>
      </c>
      <c r="W299" s="126">
        <v>131824971</v>
      </c>
      <c r="X299" s="149">
        <v>44347</v>
      </c>
      <c r="Y299" s="133" t="s">
        <v>7732</v>
      </c>
      <c r="Z299" s="133" t="s">
        <v>7733</v>
      </c>
      <c r="AA299" s="125" t="s">
        <v>7832</v>
      </c>
    </row>
    <row r="300" spans="1:27" s="90" customFormat="1" ht="15.75" customHeight="1" x14ac:dyDescent="0.2">
      <c r="A300" s="125">
        <v>6570</v>
      </c>
      <c r="B300" s="18" t="str">
        <f>VLOOKUP(A300,'BASE REGISTRO MAYO'!$A$1:$U$884,2,FALSE)</f>
        <v>Corporación de Oportunidad y Acción Solidaria OPCIÓN</v>
      </c>
      <c r="C300" s="18">
        <f>VLOOKUP(A300,'BASE REGISTRO MAYO'!$A$1:$U$884,3,FALSE)</f>
        <v>717150007</v>
      </c>
      <c r="D300" s="18" t="str">
        <f>VLOOKUP(A300,'BASE REGISTRO MAYO'!$A$1:$U$884,4,FALSE)</f>
        <v>Corporación de Derecho Privado.</v>
      </c>
      <c r="E300" s="18" t="str">
        <f>VLOOKUP(A300,'BASE REGISTRO MAYO'!$A$1:$U$884,5,FALSE)</f>
        <v xml:space="preserve">Otorgada por Decreto Supremo Nº 972, de fecha 25 de julio de  1990, del Ministerio de Justicia, publicado en el Diario Oficial el día 13 de agosto de 1990. </v>
      </c>
      <c r="F300" s="18" t="str">
        <f>VLOOKUP(A300,'BASE REGISTRO MAYO'!$A$1:$U$884,6,FALSE)</f>
        <v xml:space="preserve">Certificado de vigencia, folio Nº 500233447698, de fecha 18 de junio de 2019, del Servicio de Registro Civil e Identificación.
</v>
      </c>
      <c r="G300" s="18" t="str">
        <f>VLOOKUP(A300,'BASE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8" t="str">
        <f>VLOOKUP(A300,'BASE REGISTRO MAYO'!$A$1:$U$884,8,FALSE)</f>
        <v xml:space="preserve">Presidente: Exequiel González Balbontín
Vicepresidenta: María Patricia Contreras Largo
Secretaria: María Francisca Concha Contreras
Tesorera: Sandra Cepeda Zepeda
</v>
      </c>
      <c r="I300" s="18" t="str">
        <f>VLOOKUP(A300,'BASE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8" t="str">
        <f>VLOOKUP(A300,'BASE REGISTRO MAYO'!$A$1:$U$884,10,FALSE)</f>
        <v>21 de marzo de 2019 a 21 de marzo de 2022</v>
      </c>
      <c r="K300" s="18" t="str">
        <f>VLOOKUP(A300,'BASE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18" t="str">
        <f>VLOOKUP(A300,'BASE REGISTRO MAYO'!$A$1:$U$884,12,FALSE)</f>
        <v xml:space="preserve">Carlos Justiniano Nº 1123, comuna de Providencia, Región Metropolitana.
</v>
      </c>
      <c r="M300" s="18" t="str">
        <f>VLOOKUP(A300,'BASE REGISTRO MAYO'!$A$1:$U$884,13,FALSE)</f>
        <v>XIII</v>
      </c>
      <c r="N300" s="18" t="str">
        <f>VLOOKUP(A300,'BASE REGISTRO MAYO'!$A$1:$U$884,14,FALSE)</f>
        <v>Providencia</v>
      </c>
      <c r="O300" s="18" t="str">
        <f>VLOOKUP(A300,'BASE REGISTRO MAYO'!$A$1:$U$884,15,FALSE)</f>
        <v>Fono 223393900- 223393901</v>
      </c>
      <c r="P300" s="18">
        <f>VLOOKUP(A300,'BASE REGISTRO MAYO'!$A$1:$U$884,16,FALSE)</f>
        <v>0</v>
      </c>
      <c r="Q300" s="18">
        <f>VLOOKUP(A300,'BASE REGISTRO MAYO'!$A$1:$U$884,17,FALSE)</f>
        <v>0</v>
      </c>
      <c r="R300" s="18" t="str">
        <f>VLOOKUP(A300,'BASE REGISTRO MAYO'!$A$1:$U$884,18,FALSE)</f>
        <v>93401: Institución de Asistencia Social</v>
      </c>
      <c r="S300" s="18" t="str">
        <f>VLOOKUP(A300,'BASE REGISTRO MAYO'!$A$1:$U$884,19,FALSE)</f>
        <v>Certificado Financiero, correspondiente al año 2019, aprobado por el Sub Departamento de Supervisión Financiera Nacional.</v>
      </c>
      <c r="T300" s="148">
        <f>VLOOKUP(A300,'BASE REGISTRO MAYO'!$A$1:$U$884,20,FALSE)</f>
        <v>37970</v>
      </c>
      <c r="U300" s="125">
        <v>6570</v>
      </c>
      <c r="V300" s="126">
        <v>17341199</v>
      </c>
      <c r="W300" s="126">
        <v>88783069</v>
      </c>
      <c r="X300" s="149">
        <v>44347</v>
      </c>
      <c r="Y300" s="133" t="s">
        <v>7732</v>
      </c>
      <c r="Z300" s="133" t="s">
        <v>7733</v>
      </c>
      <c r="AA300" s="125" t="s">
        <v>7774</v>
      </c>
    </row>
    <row r="301" spans="1:27" s="90" customFormat="1" ht="15.75" customHeight="1" x14ac:dyDescent="0.2">
      <c r="A301" s="125">
        <v>6570</v>
      </c>
      <c r="B301" s="18" t="str">
        <f>VLOOKUP(A301,'BASE REGISTRO MAYO'!$A$1:$U$884,2,FALSE)</f>
        <v>Corporación de Oportunidad y Acción Solidaria OPCIÓN</v>
      </c>
      <c r="C301" s="18">
        <f>VLOOKUP(A301,'BASE REGISTRO MAYO'!$A$1:$U$884,3,FALSE)</f>
        <v>717150007</v>
      </c>
      <c r="D301" s="18" t="str">
        <f>VLOOKUP(A301,'BASE REGISTRO MAYO'!$A$1:$U$884,4,FALSE)</f>
        <v>Corporación de Derecho Privado.</v>
      </c>
      <c r="E301" s="18" t="str">
        <f>VLOOKUP(A301,'BASE REGISTRO MAYO'!$A$1:$U$884,5,FALSE)</f>
        <v xml:space="preserve">Otorgada por Decreto Supremo Nº 972, de fecha 25 de julio de  1990, del Ministerio de Justicia, publicado en el Diario Oficial el día 13 de agosto de 1990. </v>
      </c>
      <c r="F301" s="18" t="str">
        <f>VLOOKUP(A301,'BASE REGISTRO MAYO'!$A$1:$U$884,6,FALSE)</f>
        <v xml:space="preserve">Certificado de vigencia, folio Nº 500233447698, de fecha 18 de junio de 2019, del Servicio de Registro Civil e Identificación.
</v>
      </c>
      <c r="G301" s="18" t="str">
        <f>VLOOKUP(A301,'BASE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8" t="str">
        <f>VLOOKUP(A301,'BASE REGISTRO MAYO'!$A$1:$U$884,8,FALSE)</f>
        <v xml:space="preserve">Presidente: Exequiel González Balbontín
Vicepresidenta: María Patricia Contreras Largo
Secretaria: María Francisca Concha Contreras
Tesorera: Sandra Cepeda Zepeda
</v>
      </c>
      <c r="I301" s="18" t="str">
        <f>VLOOKUP(A301,'BASE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8" t="str">
        <f>VLOOKUP(A301,'BASE REGISTRO MAYO'!$A$1:$U$884,10,FALSE)</f>
        <v>21 de marzo de 2019 a 21 de marzo de 2022</v>
      </c>
      <c r="K301" s="18" t="str">
        <f>VLOOKUP(A301,'BASE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18" t="str">
        <f>VLOOKUP(A301,'BASE REGISTRO MAYO'!$A$1:$U$884,12,FALSE)</f>
        <v xml:space="preserve">Carlos Justiniano Nº 1123, comuna de Providencia, Región Metropolitana.
</v>
      </c>
      <c r="M301" s="18" t="str">
        <f>VLOOKUP(A301,'BASE REGISTRO MAYO'!$A$1:$U$884,13,FALSE)</f>
        <v>XIII</v>
      </c>
      <c r="N301" s="18" t="str">
        <f>VLOOKUP(A301,'BASE REGISTRO MAYO'!$A$1:$U$884,14,FALSE)</f>
        <v>Providencia</v>
      </c>
      <c r="O301" s="18" t="str">
        <f>VLOOKUP(A301,'BASE REGISTRO MAYO'!$A$1:$U$884,15,FALSE)</f>
        <v>Fono 223393900- 223393901</v>
      </c>
      <c r="P301" s="18">
        <f>VLOOKUP(A301,'BASE REGISTRO MAYO'!$A$1:$U$884,16,FALSE)</f>
        <v>0</v>
      </c>
      <c r="Q301" s="18">
        <f>VLOOKUP(A301,'BASE REGISTRO MAYO'!$A$1:$U$884,17,FALSE)</f>
        <v>0</v>
      </c>
      <c r="R301" s="18" t="str">
        <f>VLOOKUP(A301,'BASE REGISTRO MAYO'!$A$1:$U$884,18,FALSE)</f>
        <v>93401: Institución de Asistencia Social</v>
      </c>
      <c r="S301" s="18" t="str">
        <f>VLOOKUP(A301,'BASE REGISTRO MAYO'!$A$1:$U$884,19,FALSE)</f>
        <v>Certificado Financiero, correspondiente al año 2019, aprobado por el Sub Departamento de Supervisión Financiera Nacional.</v>
      </c>
      <c r="T301" s="148">
        <f>VLOOKUP(A301,'BASE REGISTRO MAYO'!$A$1:$U$884,20,FALSE)</f>
        <v>37970</v>
      </c>
      <c r="U301" s="125">
        <v>6570</v>
      </c>
      <c r="V301" s="126">
        <v>0</v>
      </c>
      <c r="W301" s="126">
        <v>1779168</v>
      </c>
      <c r="X301" s="149">
        <v>44347</v>
      </c>
      <c r="Y301" s="133" t="s">
        <v>7732</v>
      </c>
      <c r="Z301" s="133" t="s">
        <v>7733</v>
      </c>
      <c r="AA301" s="125" t="s">
        <v>7775</v>
      </c>
    </row>
    <row r="302" spans="1:27" s="90" customFormat="1" ht="15.75" customHeight="1" x14ac:dyDescent="0.2">
      <c r="A302" s="125">
        <v>6570</v>
      </c>
      <c r="B302" s="18" t="str">
        <f>VLOOKUP(A302,'BASE REGISTRO MAYO'!$A$1:$U$884,2,FALSE)</f>
        <v>Corporación de Oportunidad y Acción Solidaria OPCIÓN</v>
      </c>
      <c r="C302" s="18">
        <f>VLOOKUP(A302,'BASE REGISTRO MAYO'!$A$1:$U$884,3,FALSE)</f>
        <v>717150007</v>
      </c>
      <c r="D302" s="18" t="str">
        <f>VLOOKUP(A302,'BASE REGISTRO MAYO'!$A$1:$U$884,4,FALSE)</f>
        <v>Corporación de Derecho Privado.</v>
      </c>
      <c r="E302" s="18" t="str">
        <f>VLOOKUP(A302,'BASE REGISTRO MAYO'!$A$1:$U$884,5,FALSE)</f>
        <v xml:space="preserve">Otorgada por Decreto Supremo Nº 972, de fecha 25 de julio de  1990, del Ministerio de Justicia, publicado en el Diario Oficial el día 13 de agosto de 1990. </v>
      </c>
      <c r="F302" s="18" t="str">
        <f>VLOOKUP(A302,'BASE REGISTRO MAYO'!$A$1:$U$884,6,FALSE)</f>
        <v xml:space="preserve">Certificado de vigencia, folio Nº 500233447698, de fecha 18 de junio de 2019, del Servicio de Registro Civil e Identificación.
</v>
      </c>
      <c r="G302" s="18" t="str">
        <f>VLOOKUP(A302,'BASE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8" t="str">
        <f>VLOOKUP(A302,'BASE REGISTRO MAYO'!$A$1:$U$884,8,FALSE)</f>
        <v xml:space="preserve">Presidente: Exequiel González Balbontín
Vicepresidenta: María Patricia Contreras Largo
Secretaria: María Francisca Concha Contreras
Tesorera: Sandra Cepeda Zepeda
</v>
      </c>
      <c r="I302" s="18" t="str">
        <f>VLOOKUP(A302,'BASE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8" t="str">
        <f>VLOOKUP(A302,'BASE REGISTRO MAYO'!$A$1:$U$884,10,FALSE)</f>
        <v>21 de marzo de 2019 a 21 de marzo de 2022</v>
      </c>
      <c r="K302" s="18" t="str">
        <f>VLOOKUP(A302,'BASE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18" t="str">
        <f>VLOOKUP(A302,'BASE REGISTRO MAYO'!$A$1:$U$884,12,FALSE)</f>
        <v xml:space="preserve">Carlos Justiniano Nº 1123, comuna de Providencia, Región Metropolitana.
</v>
      </c>
      <c r="M302" s="18" t="str">
        <f>VLOOKUP(A302,'BASE REGISTRO MAYO'!$A$1:$U$884,13,FALSE)</f>
        <v>XIII</v>
      </c>
      <c r="N302" s="18" t="str">
        <f>VLOOKUP(A302,'BASE REGISTRO MAYO'!$A$1:$U$884,14,FALSE)</f>
        <v>Providencia</v>
      </c>
      <c r="O302" s="18" t="str">
        <f>VLOOKUP(A302,'BASE REGISTRO MAYO'!$A$1:$U$884,15,FALSE)</f>
        <v>Fono 223393900- 223393901</v>
      </c>
      <c r="P302" s="18">
        <f>VLOOKUP(A302,'BASE REGISTRO MAYO'!$A$1:$U$884,16,FALSE)</f>
        <v>0</v>
      </c>
      <c r="Q302" s="18">
        <f>VLOOKUP(A302,'BASE REGISTRO MAYO'!$A$1:$U$884,17,FALSE)</f>
        <v>0</v>
      </c>
      <c r="R302" s="18" t="str">
        <f>VLOOKUP(A302,'BASE REGISTRO MAYO'!$A$1:$U$884,18,FALSE)</f>
        <v>93401: Institución de Asistencia Social</v>
      </c>
      <c r="S302" s="18" t="str">
        <f>VLOOKUP(A302,'BASE REGISTRO MAYO'!$A$1:$U$884,19,FALSE)</f>
        <v>Certificado Financiero, correspondiente al año 2019, aprobado por el Sub Departamento de Supervisión Financiera Nacional.</v>
      </c>
      <c r="T302" s="148">
        <f>VLOOKUP(A302,'BASE REGISTRO MAYO'!$A$1:$U$884,20,FALSE)</f>
        <v>37970</v>
      </c>
      <c r="U302" s="125">
        <v>6570</v>
      </c>
      <c r="V302" s="126">
        <v>25075924</v>
      </c>
      <c r="W302" s="126">
        <v>111531219</v>
      </c>
      <c r="X302" s="149">
        <v>44347</v>
      </c>
      <c r="Y302" s="133" t="s">
        <v>7732</v>
      </c>
      <c r="Z302" s="133" t="s">
        <v>7733</v>
      </c>
      <c r="AA302" s="125" t="s">
        <v>7849</v>
      </c>
    </row>
    <row r="303" spans="1:27" s="90" customFormat="1" ht="15.75" customHeight="1" x14ac:dyDescent="0.2">
      <c r="A303" s="125">
        <v>6570</v>
      </c>
      <c r="B303" s="18" t="str">
        <f>VLOOKUP(A303,'BASE REGISTRO MAYO'!$A$1:$U$884,2,FALSE)</f>
        <v>Corporación de Oportunidad y Acción Solidaria OPCIÓN</v>
      </c>
      <c r="C303" s="18">
        <f>VLOOKUP(A303,'BASE REGISTRO MAYO'!$A$1:$U$884,3,FALSE)</f>
        <v>717150007</v>
      </c>
      <c r="D303" s="18" t="str">
        <f>VLOOKUP(A303,'BASE REGISTRO MAYO'!$A$1:$U$884,4,FALSE)</f>
        <v>Corporación de Derecho Privado.</v>
      </c>
      <c r="E303" s="18" t="str">
        <f>VLOOKUP(A303,'BASE REGISTRO MAYO'!$A$1:$U$884,5,FALSE)</f>
        <v xml:space="preserve">Otorgada por Decreto Supremo Nº 972, de fecha 25 de julio de  1990, del Ministerio de Justicia, publicado en el Diario Oficial el día 13 de agosto de 1990. </v>
      </c>
      <c r="F303" s="18" t="str">
        <f>VLOOKUP(A303,'BASE REGISTRO MAYO'!$A$1:$U$884,6,FALSE)</f>
        <v xml:space="preserve">Certificado de vigencia, folio Nº 500233447698, de fecha 18 de junio de 2019, del Servicio de Registro Civil e Identificación.
</v>
      </c>
      <c r="G303" s="18" t="str">
        <f>VLOOKUP(A303,'BASE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8" t="str">
        <f>VLOOKUP(A303,'BASE REGISTRO MAYO'!$A$1:$U$884,8,FALSE)</f>
        <v xml:space="preserve">Presidente: Exequiel González Balbontín
Vicepresidenta: María Patricia Contreras Largo
Secretaria: María Francisca Concha Contreras
Tesorera: Sandra Cepeda Zepeda
</v>
      </c>
      <c r="I303" s="18" t="str">
        <f>VLOOKUP(A303,'BASE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8" t="str">
        <f>VLOOKUP(A303,'BASE REGISTRO MAYO'!$A$1:$U$884,10,FALSE)</f>
        <v>21 de marzo de 2019 a 21 de marzo de 2022</v>
      </c>
      <c r="K303" s="18" t="str">
        <f>VLOOKUP(A303,'BASE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18" t="str">
        <f>VLOOKUP(A303,'BASE REGISTRO MAYO'!$A$1:$U$884,12,FALSE)</f>
        <v xml:space="preserve">Carlos Justiniano Nº 1123, comuna de Providencia, Región Metropolitana.
</v>
      </c>
      <c r="M303" s="18" t="str">
        <f>VLOOKUP(A303,'BASE REGISTRO MAYO'!$A$1:$U$884,13,FALSE)</f>
        <v>XIII</v>
      </c>
      <c r="N303" s="18" t="str">
        <f>VLOOKUP(A303,'BASE REGISTRO MAYO'!$A$1:$U$884,14,FALSE)</f>
        <v>Providencia</v>
      </c>
      <c r="O303" s="18" t="str">
        <f>VLOOKUP(A303,'BASE REGISTRO MAYO'!$A$1:$U$884,15,FALSE)</f>
        <v>Fono 223393900- 223393901</v>
      </c>
      <c r="P303" s="18">
        <f>VLOOKUP(A303,'BASE REGISTRO MAYO'!$A$1:$U$884,16,FALSE)</f>
        <v>0</v>
      </c>
      <c r="Q303" s="18">
        <f>VLOOKUP(A303,'BASE REGISTRO MAYO'!$A$1:$U$884,17,FALSE)</f>
        <v>0</v>
      </c>
      <c r="R303" s="18" t="str">
        <f>VLOOKUP(A303,'BASE REGISTRO MAYO'!$A$1:$U$884,18,FALSE)</f>
        <v>93401: Institución de Asistencia Social</v>
      </c>
      <c r="S303" s="18" t="str">
        <f>VLOOKUP(A303,'BASE REGISTRO MAYO'!$A$1:$U$884,19,FALSE)</f>
        <v>Certificado Financiero, correspondiente al año 2019, aprobado por el Sub Departamento de Supervisión Financiera Nacional.</v>
      </c>
      <c r="T303" s="148">
        <f>VLOOKUP(A303,'BASE REGISTRO MAYO'!$A$1:$U$884,20,FALSE)</f>
        <v>37970</v>
      </c>
      <c r="U303" s="125">
        <v>6570</v>
      </c>
      <c r="V303" s="126">
        <v>57154048</v>
      </c>
      <c r="W303" s="126">
        <v>263492712</v>
      </c>
      <c r="X303" s="149">
        <v>44347</v>
      </c>
      <c r="Y303" s="133" t="s">
        <v>7732</v>
      </c>
      <c r="Z303" s="133" t="s">
        <v>7733</v>
      </c>
      <c r="AA303" s="125" t="s">
        <v>7799</v>
      </c>
    </row>
    <row r="304" spans="1:27" s="90" customFormat="1" ht="15.75" customHeight="1" x14ac:dyDescent="0.2">
      <c r="A304" s="125">
        <v>6570</v>
      </c>
      <c r="B304" s="18" t="str">
        <f>VLOOKUP(A304,'BASE REGISTRO MAYO'!$A$1:$U$884,2,FALSE)</f>
        <v>Corporación de Oportunidad y Acción Solidaria OPCIÓN</v>
      </c>
      <c r="C304" s="18">
        <f>VLOOKUP(A304,'BASE REGISTRO MAYO'!$A$1:$U$884,3,FALSE)</f>
        <v>717150007</v>
      </c>
      <c r="D304" s="18" t="str">
        <f>VLOOKUP(A304,'BASE REGISTRO MAYO'!$A$1:$U$884,4,FALSE)</f>
        <v>Corporación de Derecho Privado.</v>
      </c>
      <c r="E304" s="18" t="str">
        <f>VLOOKUP(A304,'BASE REGISTRO MAYO'!$A$1:$U$884,5,FALSE)</f>
        <v xml:space="preserve">Otorgada por Decreto Supremo Nº 972, de fecha 25 de julio de  1990, del Ministerio de Justicia, publicado en el Diario Oficial el día 13 de agosto de 1990. </v>
      </c>
      <c r="F304" s="18" t="str">
        <f>VLOOKUP(A304,'BASE REGISTRO MAYO'!$A$1:$U$884,6,FALSE)</f>
        <v xml:space="preserve">Certificado de vigencia, folio Nº 500233447698, de fecha 18 de junio de 2019, del Servicio de Registro Civil e Identificación.
</v>
      </c>
      <c r="G304" s="18" t="str">
        <f>VLOOKUP(A304,'BASE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8" t="str">
        <f>VLOOKUP(A304,'BASE REGISTRO MAYO'!$A$1:$U$884,8,FALSE)</f>
        <v xml:space="preserve">Presidente: Exequiel González Balbontín
Vicepresidenta: María Patricia Contreras Largo
Secretaria: María Francisca Concha Contreras
Tesorera: Sandra Cepeda Zepeda
</v>
      </c>
      <c r="I304" s="18" t="str">
        <f>VLOOKUP(A304,'BASE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8" t="str">
        <f>VLOOKUP(A304,'BASE REGISTRO MAYO'!$A$1:$U$884,10,FALSE)</f>
        <v>21 de marzo de 2019 a 21 de marzo de 2022</v>
      </c>
      <c r="K304" s="18" t="str">
        <f>VLOOKUP(A304,'BASE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18" t="str">
        <f>VLOOKUP(A304,'BASE REGISTRO MAYO'!$A$1:$U$884,12,FALSE)</f>
        <v xml:space="preserve">Carlos Justiniano Nº 1123, comuna de Providencia, Región Metropolitana.
</v>
      </c>
      <c r="M304" s="18" t="str">
        <f>VLOOKUP(A304,'BASE REGISTRO MAYO'!$A$1:$U$884,13,FALSE)</f>
        <v>XIII</v>
      </c>
      <c r="N304" s="18" t="str">
        <f>VLOOKUP(A304,'BASE REGISTRO MAYO'!$A$1:$U$884,14,FALSE)</f>
        <v>Providencia</v>
      </c>
      <c r="O304" s="18" t="str">
        <f>VLOOKUP(A304,'BASE REGISTRO MAYO'!$A$1:$U$884,15,FALSE)</f>
        <v>Fono 223393900- 223393901</v>
      </c>
      <c r="P304" s="18">
        <f>VLOOKUP(A304,'BASE REGISTRO MAYO'!$A$1:$U$884,16,FALSE)</f>
        <v>0</v>
      </c>
      <c r="Q304" s="18">
        <f>VLOOKUP(A304,'BASE REGISTRO MAYO'!$A$1:$U$884,17,FALSE)</f>
        <v>0</v>
      </c>
      <c r="R304" s="18" t="str">
        <f>VLOOKUP(A304,'BASE REGISTRO MAYO'!$A$1:$U$884,18,FALSE)</f>
        <v>93401: Institución de Asistencia Social</v>
      </c>
      <c r="S304" s="18" t="str">
        <f>VLOOKUP(A304,'BASE REGISTRO MAYO'!$A$1:$U$884,19,FALSE)</f>
        <v>Certificado Financiero, correspondiente al año 2019, aprobado por el Sub Departamento de Supervisión Financiera Nacional.</v>
      </c>
      <c r="T304" s="148">
        <f>VLOOKUP(A304,'BASE REGISTRO MAYO'!$A$1:$U$884,20,FALSE)</f>
        <v>37970</v>
      </c>
      <c r="U304" s="125">
        <v>6570</v>
      </c>
      <c r="V304" s="126">
        <v>12912415</v>
      </c>
      <c r="W304" s="126">
        <v>56513926</v>
      </c>
      <c r="X304" s="149">
        <v>44347</v>
      </c>
      <c r="Y304" s="133" t="s">
        <v>7732</v>
      </c>
      <c r="Z304" s="133" t="s">
        <v>7733</v>
      </c>
      <c r="AA304" s="125" t="s">
        <v>7809</v>
      </c>
    </row>
    <row r="305" spans="1:27" s="90" customFormat="1" ht="15.75" customHeight="1" x14ac:dyDescent="0.2">
      <c r="A305" s="125">
        <v>6570</v>
      </c>
      <c r="B305" s="18" t="str">
        <f>VLOOKUP(A305,'BASE REGISTRO MAYO'!$A$1:$U$884,2,FALSE)</f>
        <v>Corporación de Oportunidad y Acción Solidaria OPCIÓN</v>
      </c>
      <c r="C305" s="18">
        <f>VLOOKUP(A305,'BASE REGISTRO MAYO'!$A$1:$U$884,3,FALSE)</f>
        <v>717150007</v>
      </c>
      <c r="D305" s="18" t="str">
        <f>VLOOKUP(A305,'BASE REGISTRO MAYO'!$A$1:$U$884,4,FALSE)</f>
        <v>Corporación de Derecho Privado.</v>
      </c>
      <c r="E305" s="18" t="str">
        <f>VLOOKUP(A305,'BASE REGISTRO MAYO'!$A$1:$U$884,5,FALSE)</f>
        <v xml:space="preserve">Otorgada por Decreto Supremo Nº 972, de fecha 25 de julio de  1990, del Ministerio de Justicia, publicado en el Diario Oficial el día 13 de agosto de 1990. </v>
      </c>
      <c r="F305" s="18" t="str">
        <f>VLOOKUP(A305,'BASE REGISTRO MAYO'!$A$1:$U$884,6,FALSE)</f>
        <v xml:space="preserve">Certificado de vigencia, folio Nº 500233447698, de fecha 18 de junio de 2019, del Servicio de Registro Civil e Identificación.
</v>
      </c>
      <c r="G305" s="18" t="str">
        <f>VLOOKUP(A305,'BASE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8" t="str">
        <f>VLOOKUP(A305,'BASE REGISTRO MAYO'!$A$1:$U$884,8,FALSE)</f>
        <v xml:space="preserve">Presidente: Exequiel González Balbontín
Vicepresidenta: María Patricia Contreras Largo
Secretaria: María Francisca Concha Contreras
Tesorera: Sandra Cepeda Zepeda
</v>
      </c>
      <c r="I305" s="18" t="str">
        <f>VLOOKUP(A305,'BASE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8" t="str">
        <f>VLOOKUP(A305,'BASE REGISTRO MAYO'!$A$1:$U$884,10,FALSE)</f>
        <v>21 de marzo de 2019 a 21 de marzo de 2022</v>
      </c>
      <c r="K305" s="18" t="str">
        <f>VLOOKUP(A305,'BASE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18" t="str">
        <f>VLOOKUP(A305,'BASE REGISTRO MAYO'!$A$1:$U$884,12,FALSE)</f>
        <v xml:space="preserve">Carlos Justiniano Nº 1123, comuna de Providencia, Región Metropolitana.
</v>
      </c>
      <c r="M305" s="18" t="str">
        <f>VLOOKUP(A305,'BASE REGISTRO MAYO'!$A$1:$U$884,13,FALSE)</f>
        <v>XIII</v>
      </c>
      <c r="N305" s="18" t="str">
        <f>VLOOKUP(A305,'BASE REGISTRO MAYO'!$A$1:$U$884,14,FALSE)</f>
        <v>Providencia</v>
      </c>
      <c r="O305" s="18" t="str">
        <f>VLOOKUP(A305,'BASE REGISTRO MAYO'!$A$1:$U$884,15,FALSE)</f>
        <v>Fono 223393900- 223393901</v>
      </c>
      <c r="P305" s="18">
        <f>VLOOKUP(A305,'BASE REGISTRO MAYO'!$A$1:$U$884,16,FALSE)</f>
        <v>0</v>
      </c>
      <c r="Q305" s="18">
        <f>VLOOKUP(A305,'BASE REGISTRO MAYO'!$A$1:$U$884,17,FALSE)</f>
        <v>0</v>
      </c>
      <c r="R305" s="18" t="str">
        <f>VLOOKUP(A305,'BASE REGISTRO MAYO'!$A$1:$U$884,18,FALSE)</f>
        <v>93401: Institución de Asistencia Social</v>
      </c>
      <c r="S305" s="18" t="str">
        <f>VLOOKUP(A305,'BASE REGISTRO MAYO'!$A$1:$U$884,19,FALSE)</f>
        <v>Certificado Financiero, correspondiente al año 2019, aprobado por el Sub Departamento de Supervisión Financiera Nacional.</v>
      </c>
      <c r="T305" s="148">
        <f>VLOOKUP(A305,'BASE REGISTRO MAYO'!$A$1:$U$884,20,FALSE)</f>
        <v>37970</v>
      </c>
      <c r="U305" s="125">
        <v>6570</v>
      </c>
      <c r="V305" s="126">
        <v>31264740</v>
      </c>
      <c r="W305" s="126">
        <v>96121080</v>
      </c>
      <c r="X305" s="149">
        <v>44347</v>
      </c>
      <c r="Y305" s="133" t="s">
        <v>7732</v>
      </c>
      <c r="Z305" s="133" t="s">
        <v>7733</v>
      </c>
      <c r="AA305" s="125" t="s">
        <v>7804</v>
      </c>
    </row>
    <row r="306" spans="1:27" s="90" customFormat="1" ht="15.75" customHeight="1" x14ac:dyDescent="0.2">
      <c r="A306" s="125">
        <v>6570</v>
      </c>
      <c r="B306" s="18" t="str">
        <f>VLOOKUP(A306,'BASE REGISTRO MAYO'!$A$1:$U$884,2,FALSE)</f>
        <v>Corporación de Oportunidad y Acción Solidaria OPCIÓN</v>
      </c>
      <c r="C306" s="18">
        <f>VLOOKUP(A306,'BASE REGISTRO MAYO'!$A$1:$U$884,3,FALSE)</f>
        <v>717150007</v>
      </c>
      <c r="D306" s="18" t="str">
        <f>VLOOKUP(A306,'BASE REGISTRO MAYO'!$A$1:$U$884,4,FALSE)</f>
        <v>Corporación de Derecho Privado.</v>
      </c>
      <c r="E306" s="18" t="str">
        <f>VLOOKUP(A306,'BASE REGISTRO MAYO'!$A$1:$U$884,5,FALSE)</f>
        <v xml:space="preserve">Otorgada por Decreto Supremo Nº 972, de fecha 25 de julio de  1990, del Ministerio de Justicia, publicado en el Diario Oficial el día 13 de agosto de 1990. </v>
      </c>
      <c r="F306" s="18" t="str">
        <f>VLOOKUP(A306,'BASE REGISTRO MAYO'!$A$1:$U$884,6,FALSE)</f>
        <v xml:space="preserve">Certificado de vigencia, folio Nº 500233447698, de fecha 18 de junio de 2019, del Servicio de Registro Civil e Identificación.
</v>
      </c>
      <c r="G306" s="18" t="str">
        <f>VLOOKUP(A306,'BASE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8" t="str">
        <f>VLOOKUP(A306,'BASE REGISTRO MAYO'!$A$1:$U$884,8,FALSE)</f>
        <v xml:space="preserve">Presidente: Exequiel González Balbontín
Vicepresidenta: María Patricia Contreras Largo
Secretaria: María Francisca Concha Contreras
Tesorera: Sandra Cepeda Zepeda
</v>
      </c>
      <c r="I306" s="18" t="str">
        <f>VLOOKUP(A306,'BASE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8" t="str">
        <f>VLOOKUP(A306,'BASE REGISTRO MAYO'!$A$1:$U$884,10,FALSE)</f>
        <v>21 de marzo de 2019 a 21 de marzo de 2022</v>
      </c>
      <c r="K306" s="18" t="str">
        <f>VLOOKUP(A306,'BASE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18" t="str">
        <f>VLOOKUP(A306,'BASE REGISTRO MAYO'!$A$1:$U$884,12,FALSE)</f>
        <v xml:space="preserve">Carlos Justiniano Nº 1123, comuna de Providencia, Región Metropolitana.
</v>
      </c>
      <c r="M306" s="18" t="str">
        <f>VLOOKUP(A306,'BASE REGISTRO MAYO'!$A$1:$U$884,13,FALSE)</f>
        <v>XIII</v>
      </c>
      <c r="N306" s="18" t="str">
        <f>VLOOKUP(A306,'BASE REGISTRO MAYO'!$A$1:$U$884,14,FALSE)</f>
        <v>Providencia</v>
      </c>
      <c r="O306" s="18" t="str">
        <f>VLOOKUP(A306,'BASE REGISTRO MAYO'!$A$1:$U$884,15,FALSE)</f>
        <v>Fono 223393900- 223393901</v>
      </c>
      <c r="P306" s="18">
        <f>VLOOKUP(A306,'BASE REGISTRO MAYO'!$A$1:$U$884,16,FALSE)</f>
        <v>0</v>
      </c>
      <c r="Q306" s="18">
        <f>VLOOKUP(A306,'BASE REGISTRO MAYO'!$A$1:$U$884,17,FALSE)</f>
        <v>0</v>
      </c>
      <c r="R306" s="18" t="str">
        <f>VLOOKUP(A306,'BASE REGISTRO MAYO'!$A$1:$U$884,18,FALSE)</f>
        <v>93401: Institución de Asistencia Social</v>
      </c>
      <c r="S306" s="18" t="str">
        <f>VLOOKUP(A306,'BASE REGISTRO MAYO'!$A$1:$U$884,19,FALSE)</f>
        <v>Certificado Financiero, correspondiente al año 2019, aprobado por el Sub Departamento de Supervisión Financiera Nacional.</v>
      </c>
      <c r="T306" s="148">
        <f>VLOOKUP(A306,'BASE REGISTRO MAYO'!$A$1:$U$884,20,FALSE)</f>
        <v>37970</v>
      </c>
      <c r="U306" s="125">
        <v>6570</v>
      </c>
      <c r="V306" s="126">
        <v>16033200</v>
      </c>
      <c r="W306" s="126">
        <v>80005668</v>
      </c>
      <c r="X306" s="149">
        <v>44347</v>
      </c>
      <c r="Y306" s="133" t="s">
        <v>7732</v>
      </c>
      <c r="Z306" s="133" t="s">
        <v>7733</v>
      </c>
      <c r="AA306" s="125" t="s">
        <v>7814</v>
      </c>
    </row>
    <row r="307" spans="1:27" s="90" customFormat="1" ht="15.75" customHeight="1" x14ac:dyDescent="0.2">
      <c r="A307" s="125">
        <v>6570</v>
      </c>
      <c r="B307" s="18" t="str">
        <f>VLOOKUP(A307,'BASE REGISTRO MAYO'!$A$1:$U$884,2,FALSE)</f>
        <v>Corporación de Oportunidad y Acción Solidaria OPCIÓN</v>
      </c>
      <c r="C307" s="18">
        <f>VLOOKUP(A307,'BASE REGISTRO MAYO'!$A$1:$U$884,3,FALSE)</f>
        <v>717150007</v>
      </c>
      <c r="D307" s="18" t="str">
        <f>VLOOKUP(A307,'BASE REGISTRO MAYO'!$A$1:$U$884,4,FALSE)</f>
        <v>Corporación de Derecho Privado.</v>
      </c>
      <c r="E307" s="18" t="str">
        <f>VLOOKUP(A307,'BASE REGISTRO MAYO'!$A$1:$U$884,5,FALSE)</f>
        <v xml:space="preserve">Otorgada por Decreto Supremo Nº 972, de fecha 25 de julio de  1990, del Ministerio de Justicia, publicado en el Diario Oficial el día 13 de agosto de 1990. </v>
      </c>
      <c r="F307" s="18" t="str">
        <f>VLOOKUP(A307,'BASE REGISTRO MAYO'!$A$1:$U$884,6,FALSE)</f>
        <v xml:space="preserve">Certificado de vigencia, folio Nº 500233447698, de fecha 18 de junio de 2019, del Servicio de Registro Civil e Identificación.
</v>
      </c>
      <c r="G307" s="18" t="str">
        <f>VLOOKUP(A307,'BASE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8" t="str">
        <f>VLOOKUP(A307,'BASE REGISTRO MAYO'!$A$1:$U$884,8,FALSE)</f>
        <v xml:space="preserve">Presidente: Exequiel González Balbontín
Vicepresidenta: María Patricia Contreras Largo
Secretaria: María Francisca Concha Contreras
Tesorera: Sandra Cepeda Zepeda
</v>
      </c>
      <c r="I307" s="18" t="str">
        <f>VLOOKUP(A307,'BASE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8" t="str">
        <f>VLOOKUP(A307,'BASE REGISTRO MAYO'!$A$1:$U$884,10,FALSE)</f>
        <v>21 de marzo de 2019 a 21 de marzo de 2022</v>
      </c>
      <c r="K307" s="18" t="str">
        <f>VLOOKUP(A307,'BASE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18" t="str">
        <f>VLOOKUP(A307,'BASE REGISTRO MAYO'!$A$1:$U$884,12,FALSE)</f>
        <v xml:space="preserve">Carlos Justiniano Nº 1123, comuna de Providencia, Región Metropolitana.
</v>
      </c>
      <c r="M307" s="18" t="str">
        <f>VLOOKUP(A307,'BASE REGISTRO MAYO'!$A$1:$U$884,13,FALSE)</f>
        <v>XIII</v>
      </c>
      <c r="N307" s="18" t="str">
        <f>VLOOKUP(A307,'BASE REGISTRO MAYO'!$A$1:$U$884,14,FALSE)</f>
        <v>Providencia</v>
      </c>
      <c r="O307" s="18" t="str">
        <f>VLOOKUP(A307,'BASE REGISTRO MAYO'!$A$1:$U$884,15,FALSE)</f>
        <v>Fono 223393900- 223393901</v>
      </c>
      <c r="P307" s="18">
        <f>VLOOKUP(A307,'BASE REGISTRO MAYO'!$A$1:$U$884,16,FALSE)</f>
        <v>0</v>
      </c>
      <c r="Q307" s="18">
        <f>VLOOKUP(A307,'BASE REGISTRO MAYO'!$A$1:$U$884,17,FALSE)</f>
        <v>0</v>
      </c>
      <c r="R307" s="18" t="str">
        <f>VLOOKUP(A307,'BASE REGISTRO MAYO'!$A$1:$U$884,18,FALSE)</f>
        <v>93401: Institución de Asistencia Social</v>
      </c>
      <c r="S307" s="18" t="str">
        <f>VLOOKUP(A307,'BASE REGISTRO MAYO'!$A$1:$U$884,19,FALSE)</f>
        <v>Certificado Financiero, correspondiente al año 2019, aprobado por el Sub Departamento de Supervisión Financiera Nacional.</v>
      </c>
      <c r="T307" s="148">
        <f>VLOOKUP(A307,'BASE REGISTRO MAYO'!$A$1:$U$884,20,FALSE)</f>
        <v>37970</v>
      </c>
      <c r="U307" s="125">
        <v>6570</v>
      </c>
      <c r="V307" s="126">
        <v>9459588</v>
      </c>
      <c r="W307" s="126">
        <v>47297940</v>
      </c>
      <c r="X307" s="149">
        <v>44347</v>
      </c>
      <c r="Y307" s="133" t="s">
        <v>7732</v>
      </c>
      <c r="Z307" s="133" t="s">
        <v>7733</v>
      </c>
      <c r="AA307" s="125" t="s">
        <v>75</v>
      </c>
    </row>
    <row r="308" spans="1:27" s="90" customFormat="1" ht="15.75" customHeight="1" x14ac:dyDescent="0.2">
      <c r="A308" s="125">
        <v>6570</v>
      </c>
      <c r="B308" s="18" t="str">
        <f>VLOOKUP(A308,'BASE REGISTRO MAYO'!$A$1:$U$884,2,FALSE)</f>
        <v>Corporación de Oportunidad y Acción Solidaria OPCIÓN</v>
      </c>
      <c r="C308" s="18">
        <f>VLOOKUP(A308,'BASE REGISTRO MAYO'!$A$1:$U$884,3,FALSE)</f>
        <v>717150007</v>
      </c>
      <c r="D308" s="18" t="str">
        <f>VLOOKUP(A308,'BASE REGISTRO MAYO'!$A$1:$U$884,4,FALSE)</f>
        <v>Corporación de Derecho Privado.</v>
      </c>
      <c r="E308" s="18" t="str">
        <f>VLOOKUP(A308,'BASE REGISTRO MAYO'!$A$1:$U$884,5,FALSE)</f>
        <v xml:space="preserve">Otorgada por Decreto Supremo Nº 972, de fecha 25 de julio de  1990, del Ministerio de Justicia, publicado en el Diario Oficial el día 13 de agosto de 1990. </v>
      </c>
      <c r="F308" s="18" t="str">
        <f>VLOOKUP(A308,'BASE REGISTRO MAYO'!$A$1:$U$884,6,FALSE)</f>
        <v xml:space="preserve">Certificado de vigencia, folio Nº 500233447698, de fecha 18 de junio de 2019, del Servicio de Registro Civil e Identificación.
</v>
      </c>
      <c r="G308" s="18" t="str">
        <f>VLOOKUP(A308,'BASE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8" t="str">
        <f>VLOOKUP(A308,'BASE REGISTRO MAYO'!$A$1:$U$884,8,FALSE)</f>
        <v xml:space="preserve">Presidente: Exequiel González Balbontín
Vicepresidenta: María Patricia Contreras Largo
Secretaria: María Francisca Concha Contreras
Tesorera: Sandra Cepeda Zepeda
</v>
      </c>
      <c r="I308" s="18" t="str">
        <f>VLOOKUP(A308,'BASE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8" t="str">
        <f>VLOOKUP(A308,'BASE REGISTRO MAYO'!$A$1:$U$884,10,FALSE)</f>
        <v>21 de marzo de 2019 a 21 de marzo de 2022</v>
      </c>
      <c r="K308" s="18" t="str">
        <f>VLOOKUP(A308,'BASE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18" t="str">
        <f>VLOOKUP(A308,'BASE REGISTRO MAYO'!$A$1:$U$884,12,FALSE)</f>
        <v xml:space="preserve">Carlos Justiniano Nº 1123, comuna de Providencia, Región Metropolitana.
</v>
      </c>
      <c r="M308" s="18" t="str">
        <f>VLOOKUP(A308,'BASE REGISTRO MAYO'!$A$1:$U$884,13,FALSE)</f>
        <v>XIII</v>
      </c>
      <c r="N308" s="18" t="str">
        <f>VLOOKUP(A308,'BASE REGISTRO MAYO'!$A$1:$U$884,14,FALSE)</f>
        <v>Providencia</v>
      </c>
      <c r="O308" s="18" t="str">
        <f>VLOOKUP(A308,'BASE REGISTRO MAYO'!$A$1:$U$884,15,FALSE)</f>
        <v>Fono 223393900- 223393901</v>
      </c>
      <c r="P308" s="18">
        <f>VLOOKUP(A308,'BASE REGISTRO MAYO'!$A$1:$U$884,16,FALSE)</f>
        <v>0</v>
      </c>
      <c r="Q308" s="18">
        <f>VLOOKUP(A308,'BASE REGISTRO MAYO'!$A$1:$U$884,17,FALSE)</f>
        <v>0</v>
      </c>
      <c r="R308" s="18" t="str">
        <f>VLOOKUP(A308,'BASE REGISTRO MAYO'!$A$1:$U$884,18,FALSE)</f>
        <v>93401: Institución de Asistencia Social</v>
      </c>
      <c r="S308" s="18" t="str">
        <f>VLOOKUP(A308,'BASE REGISTRO MAYO'!$A$1:$U$884,19,FALSE)</f>
        <v>Certificado Financiero, correspondiente al año 2019, aprobado por el Sub Departamento de Supervisión Financiera Nacional.</v>
      </c>
      <c r="T308" s="148">
        <f>VLOOKUP(A308,'BASE REGISTRO MAYO'!$A$1:$U$884,20,FALSE)</f>
        <v>37970</v>
      </c>
      <c r="U308" s="125">
        <v>6570</v>
      </c>
      <c r="V308" s="126">
        <v>13478232</v>
      </c>
      <c r="W308" s="126">
        <v>68627268</v>
      </c>
      <c r="X308" s="149">
        <v>44347</v>
      </c>
      <c r="Y308" s="133" t="s">
        <v>7732</v>
      </c>
      <c r="Z308" s="133" t="s">
        <v>7733</v>
      </c>
      <c r="AA308" s="125" t="s">
        <v>7779</v>
      </c>
    </row>
    <row r="309" spans="1:27" s="90" customFormat="1" ht="15.75" customHeight="1" x14ac:dyDescent="0.2">
      <c r="A309" s="125">
        <v>6570</v>
      </c>
      <c r="B309" s="18" t="str">
        <f>VLOOKUP(A309,'BASE REGISTRO MAYO'!$A$1:$U$884,2,FALSE)</f>
        <v>Corporación de Oportunidad y Acción Solidaria OPCIÓN</v>
      </c>
      <c r="C309" s="18">
        <f>VLOOKUP(A309,'BASE REGISTRO MAYO'!$A$1:$U$884,3,FALSE)</f>
        <v>717150007</v>
      </c>
      <c r="D309" s="18" t="str">
        <f>VLOOKUP(A309,'BASE REGISTRO MAYO'!$A$1:$U$884,4,FALSE)</f>
        <v>Corporación de Derecho Privado.</v>
      </c>
      <c r="E309" s="18" t="str">
        <f>VLOOKUP(A309,'BASE REGISTRO MAYO'!$A$1:$U$884,5,FALSE)</f>
        <v xml:space="preserve">Otorgada por Decreto Supremo Nº 972, de fecha 25 de julio de  1990, del Ministerio de Justicia, publicado en el Diario Oficial el día 13 de agosto de 1990. </v>
      </c>
      <c r="F309" s="18" t="str">
        <f>VLOOKUP(A309,'BASE REGISTRO MAYO'!$A$1:$U$884,6,FALSE)</f>
        <v xml:space="preserve">Certificado de vigencia, folio Nº 500233447698, de fecha 18 de junio de 2019, del Servicio de Registro Civil e Identificación.
</v>
      </c>
      <c r="G309" s="18" t="str">
        <f>VLOOKUP(A309,'BASE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8" t="str">
        <f>VLOOKUP(A309,'BASE REGISTRO MAYO'!$A$1:$U$884,8,FALSE)</f>
        <v xml:space="preserve">Presidente: Exequiel González Balbontín
Vicepresidenta: María Patricia Contreras Largo
Secretaria: María Francisca Concha Contreras
Tesorera: Sandra Cepeda Zepeda
</v>
      </c>
      <c r="I309" s="18" t="str">
        <f>VLOOKUP(A309,'BASE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8" t="str">
        <f>VLOOKUP(A309,'BASE REGISTRO MAYO'!$A$1:$U$884,10,FALSE)</f>
        <v>21 de marzo de 2019 a 21 de marzo de 2022</v>
      </c>
      <c r="K309" s="18" t="str">
        <f>VLOOKUP(A309,'BASE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18" t="str">
        <f>VLOOKUP(A309,'BASE REGISTRO MAYO'!$A$1:$U$884,12,FALSE)</f>
        <v xml:space="preserve">Carlos Justiniano Nº 1123, comuna de Providencia, Región Metropolitana.
</v>
      </c>
      <c r="M309" s="18" t="str">
        <f>VLOOKUP(A309,'BASE REGISTRO MAYO'!$A$1:$U$884,13,FALSE)</f>
        <v>XIII</v>
      </c>
      <c r="N309" s="18" t="str">
        <f>VLOOKUP(A309,'BASE REGISTRO MAYO'!$A$1:$U$884,14,FALSE)</f>
        <v>Providencia</v>
      </c>
      <c r="O309" s="18" t="str">
        <f>VLOOKUP(A309,'BASE REGISTRO MAYO'!$A$1:$U$884,15,FALSE)</f>
        <v>Fono 223393900- 223393901</v>
      </c>
      <c r="P309" s="18">
        <f>VLOOKUP(A309,'BASE REGISTRO MAYO'!$A$1:$U$884,16,FALSE)</f>
        <v>0</v>
      </c>
      <c r="Q309" s="18">
        <f>VLOOKUP(A309,'BASE REGISTRO MAYO'!$A$1:$U$884,17,FALSE)</f>
        <v>0</v>
      </c>
      <c r="R309" s="18" t="str">
        <f>VLOOKUP(A309,'BASE REGISTRO MAYO'!$A$1:$U$884,18,FALSE)</f>
        <v>93401: Institución de Asistencia Social</v>
      </c>
      <c r="S309" s="18" t="str">
        <f>VLOOKUP(A309,'BASE REGISTRO MAYO'!$A$1:$U$884,19,FALSE)</f>
        <v>Certificado Financiero, correspondiente al año 2019, aprobado por el Sub Departamento de Supervisión Financiera Nacional.</v>
      </c>
      <c r="T309" s="148">
        <f>VLOOKUP(A309,'BASE REGISTRO MAYO'!$A$1:$U$884,20,FALSE)</f>
        <v>37970</v>
      </c>
      <c r="U309" s="125">
        <v>6570</v>
      </c>
      <c r="V309" s="126">
        <v>51007988</v>
      </c>
      <c r="W309" s="126">
        <v>155928904</v>
      </c>
      <c r="X309" s="149">
        <v>44347</v>
      </c>
      <c r="Y309" s="133" t="s">
        <v>7732</v>
      </c>
      <c r="Z309" s="133" t="s">
        <v>7733</v>
      </c>
      <c r="AA309" s="125" t="s">
        <v>7780</v>
      </c>
    </row>
    <row r="310" spans="1:27" s="90" customFormat="1" ht="15.75" customHeight="1" x14ac:dyDescent="0.2">
      <c r="A310" s="125">
        <v>6570</v>
      </c>
      <c r="B310" s="18" t="str">
        <f>VLOOKUP(A310,'BASE REGISTRO MAYO'!$A$1:$U$884,2,FALSE)</f>
        <v>Corporación de Oportunidad y Acción Solidaria OPCIÓN</v>
      </c>
      <c r="C310" s="18">
        <f>VLOOKUP(A310,'BASE REGISTRO MAYO'!$A$1:$U$884,3,FALSE)</f>
        <v>717150007</v>
      </c>
      <c r="D310" s="18" t="str">
        <f>VLOOKUP(A310,'BASE REGISTRO MAYO'!$A$1:$U$884,4,FALSE)</f>
        <v>Corporación de Derecho Privado.</v>
      </c>
      <c r="E310" s="18" t="str">
        <f>VLOOKUP(A310,'BASE REGISTRO MAYO'!$A$1:$U$884,5,FALSE)</f>
        <v xml:space="preserve">Otorgada por Decreto Supremo Nº 972, de fecha 25 de julio de  1990, del Ministerio de Justicia, publicado en el Diario Oficial el día 13 de agosto de 1990. </v>
      </c>
      <c r="F310" s="18" t="str">
        <f>VLOOKUP(A310,'BASE REGISTRO MAYO'!$A$1:$U$884,6,FALSE)</f>
        <v xml:space="preserve">Certificado de vigencia, folio Nº 500233447698, de fecha 18 de junio de 2019, del Servicio de Registro Civil e Identificación.
</v>
      </c>
      <c r="G310" s="18" t="str">
        <f>VLOOKUP(A310,'BASE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8" t="str">
        <f>VLOOKUP(A310,'BASE REGISTRO MAYO'!$A$1:$U$884,8,FALSE)</f>
        <v xml:space="preserve">Presidente: Exequiel González Balbontín
Vicepresidenta: María Patricia Contreras Largo
Secretaria: María Francisca Concha Contreras
Tesorera: Sandra Cepeda Zepeda
</v>
      </c>
      <c r="I310" s="18" t="str">
        <f>VLOOKUP(A310,'BASE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8" t="str">
        <f>VLOOKUP(A310,'BASE REGISTRO MAYO'!$A$1:$U$884,10,FALSE)</f>
        <v>21 de marzo de 2019 a 21 de marzo de 2022</v>
      </c>
      <c r="K310" s="18" t="str">
        <f>VLOOKUP(A310,'BASE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18" t="str">
        <f>VLOOKUP(A310,'BASE REGISTRO MAYO'!$A$1:$U$884,12,FALSE)</f>
        <v xml:space="preserve">Carlos Justiniano Nº 1123, comuna de Providencia, Región Metropolitana.
</v>
      </c>
      <c r="M310" s="18" t="str">
        <f>VLOOKUP(A310,'BASE REGISTRO MAYO'!$A$1:$U$884,13,FALSE)</f>
        <v>XIII</v>
      </c>
      <c r="N310" s="18" t="str">
        <f>VLOOKUP(A310,'BASE REGISTRO MAYO'!$A$1:$U$884,14,FALSE)</f>
        <v>Providencia</v>
      </c>
      <c r="O310" s="18" t="str">
        <f>VLOOKUP(A310,'BASE REGISTRO MAYO'!$A$1:$U$884,15,FALSE)</f>
        <v>Fono 223393900- 223393901</v>
      </c>
      <c r="P310" s="18">
        <f>VLOOKUP(A310,'BASE REGISTRO MAYO'!$A$1:$U$884,16,FALSE)</f>
        <v>0</v>
      </c>
      <c r="Q310" s="18">
        <f>VLOOKUP(A310,'BASE REGISTRO MAYO'!$A$1:$U$884,17,FALSE)</f>
        <v>0</v>
      </c>
      <c r="R310" s="18" t="str">
        <f>VLOOKUP(A310,'BASE REGISTRO MAYO'!$A$1:$U$884,18,FALSE)</f>
        <v>93401: Institución de Asistencia Social</v>
      </c>
      <c r="S310" s="18" t="str">
        <f>VLOOKUP(A310,'BASE REGISTRO MAYO'!$A$1:$U$884,19,FALSE)</f>
        <v>Certificado Financiero, correspondiente al año 2019, aprobado por el Sub Departamento de Supervisión Financiera Nacional.</v>
      </c>
      <c r="T310" s="148">
        <f>VLOOKUP(A310,'BASE REGISTRO MAYO'!$A$1:$U$884,20,FALSE)</f>
        <v>37970</v>
      </c>
      <c r="U310" s="125">
        <v>6570</v>
      </c>
      <c r="V310" s="126">
        <v>21202304</v>
      </c>
      <c r="W310" s="126">
        <v>99248714</v>
      </c>
      <c r="X310" s="149">
        <v>44347</v>
      </c>
      <c r="Y310" s="133" t="s">
        <v>7732</v>
      </c>
      <c r="Z310" s="133" t="s">
        <v>7733</v>
      </c>
      <c r="AA310" s="125" t="s">
        <v>7868</v>
      </c>
    </row>
    <row r="311" spans="1:27" s="90" customFormat="1" ht="15.75" customHeight="1" x14ac:dyDescent="0.2">
      <c r="A311" s="125">
        <v>6570</v>
      </c>
      <c r="B311" s="18" t="str">
        <f>VLOOKUP(A311,'BASE REGISTRO MAYO'!$A$1:$U$884,2,FALSE)</f>
        <v>Corporación de Oportunidad y Acción Solidaria OPCIÓN</v>
      </c>
      <c r="C311" s="18">
        <f>VLOOKUP(A311,'BASE REGISTRO MAYO'!$A$1:$U$884,3,FALSE)</f>
        <v>717150007</v>
      </c>
      <c r="D311" s="18" t="str">
        <f>VLOOKUP(A311,'BASE REGISTRO MAYO'!$A$1:$U$884,4,FALSE)</f>
        <v>Corporación de Derecho Privado.</v>
      </c>
      <c r="E311" s="18" t="str">
        <f>VLOOKUP(A311,'BASE REGISTRO MAYO'!$A$1:$U$884,5,FALSE)</f>
        <v xml:space="preserve">Otorgada por Decreto Supremo Nº 972, de fecha 25 de julio de  1990, del Ministerio de Justicia, publicado en el Diario Oficial el día 13 de agosto de 1990. </v>
      </c>
      <c r="F311" s="18" t="str">
        <f>VLOOKUP(A311,'BASE REGISTRO MAYO'!$A$1:$U$884,6,FALSE)</f>
        <v xml:space="preserve">Certificado de vigencia, folio Nº 500233447698, de fecha 18 de junio de 2019, del Servicio de Registro Civil e Identificación.
</v>
      </c>
      <c r="G311" s="18" t="str">
        <f>VLOOKUP(A311,'BASE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8" t="str">
        <f>VLOOKUP(A311,'BASE REGISTRO MAYO'!$A$1:$U$884,8,FALSE)</f>
        <v xml:space="preserve">Presidente: Exequiel González Balbontín
Vicepresidenta: María Patricia Contreras Largo
Secretaria: María Francisca Concha Contreras
Tesorera: Sandra Cepeda Zepeda
</v>
      </c>
      <c r="I311" s="18" t="str">
        <f>VLOOKUP(A311,'BASE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8" t="str">
        <f>VLOOKUP(A311,'BASE REGISTRO MAYO'!$A$1:$U$884,10,FALSE)</f>
        <v>21 de marzo de 2019 a 21 de marzo de 2022</v>
      </c>
      <c r="K311" s="18" t="str">
        <f>VLOOKUP(A311,'BASE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18" t="str">
        <f>VLOOKUP(A311,'BASE REGISTRO MAYO'!$A$1:$U$884,12,FALSE)</f>
        <v xml:space="preserve">Carlos Justiniano Nº 1123, comuna de Providencia, Región Metropolitana.
</v>
      </c>
      <c r="M311" s="18" t="str">
        <f>VLOOKUP(A311,'BASE REGISTRO MAYO'!$A$1:$U$884,13,FALSE)</f>
        <v>XIII</v>
      </c>
      <c r="N311" s="18" t="str">
        <f>VLOOKUP(A311,'BASE REGISTRO MAYO'!$A$1:$U$884,14,FALSE)</f>
        <v>Providencia</v>
      </c>
      <c r="O311" s="18" t="str">
        <f>VLOOKUP(A311,'BASE REGISTRO MAYO'!$A$1:$U$884,15,FALSE)</f>
        <v>Fono 223393900- 223393901</v>
      </c>
      <c r="P311" s="18">
        <f>VLOOKUP(A311,'BASE REGISTRO MAYO'!$A$1:$U$884,16,FALSE)</f>
        <v>0</v>
      </c>
      <c r="Q311" s="18">
        <f>VLOOKUP(A311,'BASE REGISTRO MAYO'!$A$1:$U$884,17,FALSE)</f>
        <v>0</v>
      </c>
      <c r="R311" s="18" t="str">
        <f>VLOOKUP(A311,'BASE REGISTRO MAYO'!$A$1:$U$884,18,FALSE)</f>
        <v>93401: Institución de Asistencia Social</v>
      </c>
      <c r="S311" s="18" t="str">
        <f>VLOOKUP(A311,'BASE REGISTRO MAYO'!$A$1:$U$884,19,FALSE)</f>
        <v>Certificado Financiero, correspondiente al año 2019, aprobado por el Sub Departamento de Supervisión Financiera Nacional.</v>
      </c>
      <c r="T311" s="148">
        <f>VLOOKUP(A311,'BASE REGISTRO MAYO'!$A$1:$U$884,20,FALSE)</f>
        <v>37970</v>
      </c>
      <c r="U311" s="125">
        <v>6570</v>
      </c>
      <c r="V311" s="126">
        <v>50446094</v>
      </c>
      <c r="W311" s="126">
        <v>208323748</v>
      </c>
      <c r="X311" s="149">
        <v>44347</v>
      </c>
      <c r="Y311" s="133" t="s">
        <v>7732</v>
      </c>
      <c r="Z311" s="133" t="s">
        <v>7733</v>
      </c>
      <c r="AA311" s="125" t="s">
        <v>7811</v>
      </c>
    </row>
    <row r="312" spans="1:27" s="90" customFormat="1" ht="15.75" customHeight="1" x14ac:dyDescent="0.2">
      <c r="A312" s="125">
        <v>6570</v>
      </c>
      <c r="B312" s="18" t="str">
        <f>VLOOKUP(A312,'BASE REGISTRO MAYO'!$A$1:$U$884,2,FALSE)</f>
        <v>Corporación de Oportunidad y Acción Solidaria OPCIÓN</v>
      </c>
      <c r="C312" s="18">
        <f>VLOOKUP(A312,'BASE REGISTRO MAYO'!$A$1:$U$884,3,FALSE)</f>
        <v>717150007</v>
      </c>
      <c r="D312" s="18" t="str">
        <f>VLOOKUP(A312,'BASE REGISTRO MAYO'!$A$1:$U$884,4,FALSE)</f>
        <v>Corporación de Derecho Privado.</v>
      </c>
      <c r="E312" s="18" t="str">
        <f>VLOOKUP(A312,'BASE REGISTRO MAYO'!$A$1:$U$884,5,FALSE)</f>
        <v xml:space="preserve">Otorgada por Decreto Supremo Nº 972, de fecha 25 de julio de  1990, del Ministerio de Justicia, publicado en el Diario Oficial el día 13 de agosto de 1990. </v>
      </c>
      <c r="F312" s="18" t="str">
        <f>VLOOKUP(A312,'BASE REGISTRO MAYO'!$A$1:$U$884,6,FALSE)</f>
        <v xml:space="preserve">Certificado de vigencia, folio Nº 500233447698, de fecha 18 de junio de 2019, del Servicio de Registro Civil e Identificación.
</v>
      </c>
      <c r="G312" s="18" t="str">
        <f>VLOOKUP(A312,'BASE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8" t="str">
        <f>VLOOKUP(A312,'BASE REGISTRO MAYO'!$A$1:$U$884,8,FALSE)</f>
        <v xml:space="preserve">Presidente: Exequiel González Balbontín
Vicepresidenta: María Patricia Contreras Largo
Secretaria: María Francisca Concha Contreras
Tesorera: Sandra Cepeda Zepeda
</v>
      </c>
      <c r="I312" s="18" t="str">
        <f>VLOOKUP(A312,'BASE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8" t="str">
        <f>VLOOKUP(A312,'BASE REGISTRO MAYO'!$A$1:$U$884,10,FALSE)</f>
        <v>21 de marzo de 2019 a 21 de marzo de 2022</v>
      </c>
      <c r="K312" s="18" t="str">
        <f>VLOOKUP(A312,'BASE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18" t="str">
        <f>VLOOKUP(A312,'BASE REGISTRO MAYO'!$A$1:$U$884,12,FALSE)</f>
        <v xml:space="preserve">Carlos Justiniano Nº 1123, comuna de Providencia, Región Metropolitana.
</v>
      </c>
      <c r="M312" s="18" t="str">
        <f>VLOOKUP(A312,'BASE REGISTRO MAYO'!$A$1:$U$884,13,FALSE)</f>
        <v>XIII</v>
      </c>
      <c r="N312" s="18" t="str">
        <f>VLOOKUP(A312,'BASE REGISTRO MAYO'!$A$1:$U$884,14,FALSE)</f>
        <v>Providencia</v>
      </c>
      <c r="O312" s="18" t="str">
        <f>VLOOKUP(A312,'BASE REGISTRO MAYO'!$A$1:$U$884,15,FALSE)</f>
        <v>Fono 223393900- 223393901</v>
      </c>
      <c r="P312" s="18">
        <f>VLOOKUP(A312,'BASE REGISTRO MAYO'!$A$1:$U$884,16,FALSE)</f>
        <v>0</v>
      </c>
      <c r="Q312" s="18">
        <f>VLOOKUP(A312,'BASE REGISTRO MAYO'!$A$1:$U$884,17,FALSE)</f>
        <v>0</v>
      </c>
      <c r="R312" s="18" t="str">
        <f>VLOOKUP(A312,'BASE REGISTRO MAYO'!$A$1:$U$884,18,FALSE)</f>
        <v>93401: Institución de Asistencia Social</v>
      </c>
      <c r="S312" s="18" t="str">
        <f>VLOOKUP(A312,'BASE REGISTRO MAYO'!$A$1:$U$884,19,FALSE)</f>
        <v>Certificado Financiero, correspondiente al año 2019, aprobado por el Sub Departamento de Supervisión Financiera Nacional.</v>
      </c>
      <c r="T312" s="148">
        <f>VLOOKUP(A312,'BASE REGISTRO MAYO'!$A$1:$U$884,20,FALSE)</f>
        <v>37970</v>
      </c>
      <c r="U312" s="125">
        <v>6570</v>
      </c>
      <c r="V312" s="126">
        <v>16033200</v>
      </c>
      <c r="W312" s="126">
        <v>73349304</v>
      </c>
      <c r="X312" s="149">
        <v>44347</v>
      </c>
      <c r="Y312" s="133" t="s">
        <v>7732</v>
      </c>
      <c r="Z312" s="133" t="s">
        <v>7733</v>
      </c>
      <c r="AA312" s="125" t="s">
        <v>7869</v>
      </c>
    </row>
    <row r="313" spans="1:27" s="90" customFormat="1" ht="15.75" customHeight="1" x14ac:dyDescent="0.2">
      <c r="A313" s="125">
        <v>6570</v>
      </c>
      <c r="B313" s="18" t="str">
        <f>VLOOKUP(A313,'BASE REGISTRO MAYO'!$A$1:$U$884,2,FALSE)</f>
        <v>Corporación de Oportunidad y Acción Solidaria OPCIÓN</v>
      </c>
      <c r="C313" s="18">
        <f>VLOOKUP(A313,'BASE REGISTRO MAYO'!$A$1:$U$884,3,FALSE)</f>
        <v>717150007</v>
      </c>
      <c r="D313" s="18" t="str">
        <f>VLOOKUP(A313,'BASE REGISTRO MAYO'!$A$1:$U$884,4,FALSE)</f>
        <v>Corporación de Derecho Privado.</v>
      </c>
      <c r="E313" s="18" t="str">
        <f>VLOOKUP(A313,'BASE REGISTRO MAYO'!$A$1:$U$884,5,FALSE)</f>
        <v xml:space="preserve">Otorgada por Decreto Supremo Nº 972, de fecha 25 de julio de  1990, del Ministerio de Justicia, publicado en el Diario Oficial el día 13 de agosto de 1990. </v>
      </c>
      <c r="F313" s="18" t="str">
        <f>VLOOKUP(A313,'BASE REGISTRO MAYO'!$A$1:$U$884,6,FALSE)</f>
        <v xml:space="preserve">Certificado de vigencia, folio Nº 500233447698, de fecha 18 de junio de 2019, del Servicio de Registro Civil e Identificación.
</v>
      </c>
      <c r="G313" s="18" t="str">
        <f>VLOOKUP(A313,'BASE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8" t="str">
        <f>VLOOKUP(A313,'BASE REGISTRO MAYO'!$A$1:$U$884,8,FALSE)</f>
        <v xml:space="preserve">Presidente: Exequiel González Balbontín
Vicepresidenta: María Patricia Contreras Largo
Secretaria: María Francisca Concha Contreras
Tesorera: Sandra Cepeda Zepeda
</v>
      </c>
      <c r="I313" s="18" t="str">
        <f>VLOOKUP(A313,'BASE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8" t="str">
        <f>VLOOKUP(A313,'BASE REGISTRO MAYO'!$A$1:$U$884,10,FALSE)</f>
        <v>21 de marzo de 2019 a 21 de marzo de 2022</v>
      </c>
      <c r="K313" s="18" t="str">
        <f>VLOOKUP(A313,'BASE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18" t="str">
        <f>VLOOKUP(A313,'BASE REGISTRO MAYO'!$A$1:$U$884,12,FALSE)</f>
        <v xml:space="preserve">Carlos Justiniano Nº 1123, comuna de Providencia, Región Metropolitana.
</v>
      </c>
      <c r="M313" s="18" t="str">
        <f>VLOOKUP(A313,'BASE REGISTRO MAYO'!$A$1:$U$884,13,FALSE)</f>
        <v>XIII</v>
      </c>
      <c r="N313" s="18" t="str">
        <f>VLOOKUP(A313,'BASE REGISTRO MAYO'!$A$1:$U$884,14,FALSE)</f>
        <v>Providencia</v>
      </c>
      <c r="O313" s="18" t="str">
        <f>VLOOKUP(A313,'BASE REGISTRO MAYO'!$A$1:$U$884,15,FALSE)</f>
        <v>Fono 223393900- 223393901</v>
      </c>
      <c r="P313" s="18">
        <f>VLOOKUP(A313,'BASE REGISTRO MAYO'!$A$1:$U$884,16,FALSE)</f>
        <v>0</v>
      </c>
      <c r="Q313" s="18">
        <f>VLOOKUP(A313,'BASE REGISTRO MAYO'!$A$1:$U$884,17,FALSE)</f>
        <v>0</v>
      </c>
      <c r="R313" s="18" t="str">
        <f>VLOOKUP(A313,'BASE REGISTRO MAYO'!$A$1:$U$884,18,FALSE)</f>
        <v>93401: Institución de Asistencia Social</v>
      </c>
      <c r="S313" s="18" t="str">
        <f>VLOOKUP(A313,'BASE REGISTRO MAYO'!$A$1:$U$884,19,FALSE)</f>
        <v>Certificado Financiero, correspondiente al año 2019, aprobado por el Sub Departamento de Supervisión Financiera Nacional.</v>
      </c>
      <c r="T313" s="148">
        <f>VLOOKUP(A313,'BASE REGISTRO MAYO'!$A$1:$U$884,20,FALSE)</f>
        <v>37970</v>
      </c>
      <c r="U313" s="125">
        <v>6570</v>
      </c>
      <c r="V313" s="126">
        <v>44031995</v>
      </c>
      <c r="W313" s="126">
        <v>259749908</v>
      </c>
      <c r="X313" s="149">
        <v>44347</v>
      </c>
      <c r="Y313" s="133" t="s">
        <v>7732</v>
      </c>
      <c r="Z313" s="133" t="s">
        <v>7733</v>
      </c>
      <c r="AA313" s="125" t="s">
        <v>7751</v>
      </c>
    </row>
    <row r="314" spans="1:27" s="90" customFormat="1" ht="15.75" customHeight="1" x14ac:dyDescent="0.2">
      <c r="A314" s="125">
        <v>6570</v>
      </c>
      <c r="B314" s="18" t="str">
        <f>VLOOKUP(A314,'BASE REGISTRO MAYO'!$A$1:$U$884,2,FALSE)</f>
        <v>Corporación de Oportunidad y Acción Solidaria OPCIÓN</v>
      </c>
      <c r="C314" s="18">
        <f>VLOOKUP(A314,'BASE REGISTRO MAYO'!$A$1:$U$884,3,FALSE)</f>
        <v>717150007</v>
      </c>
      <c r="D314" s="18" t="str">
        <f>VLOOKUP(A314,'BASE REGISTRO MAYO'!$A$1:$U$884,4,FALSE)</f>
        <v>Corporación de Derecho Privado.</v>
      </c>
      <c r="E314" s="18" t="str">
        <f>VLOOKUP(A314,'BASE REGISTRO MAYO'!$A$1:$U$884,5,FALSE)</f>
        <v xml:space="preserve">Otorgada por Decreto Supremo Nº 972, de fecha 25 de julio de  1990, del Ministerio de Justicia, publicado en el Diario Oficial el día 13 de agosto de 1990. </v>
      </c>
      <c r="F314" s="18" t="str">
        <f>VLOOKUP(A314,'BASE REGISTRO MAYO'!$A$1:$U$884,6,FALSE)</f>
        <v xml:space="preserve">Certificado de vigencia, folio Nº 500233447698, de fecha 18 de junio de 2019, del Servicio de Registro Civil e Identificación.
</v>
      </c>
      <c r="G314" s="18" t="str">
        <f>VLOOKUP(A314,'BASE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8" t="str">
        <f>VLOOKUP(A314,'BASE REGISTRO MAYO'!$A$1:$U$884,8,FALSE)</f>
        <v xml:space="preserve">Presidente: Exequiel González Balbontín
Vicepresidenta: María Patricia Contreras Largo
Secretaria: María Francisca Concha Contreras
Tesorera: Sandra Cepeda Zepeda
</v>
      </c>
      <c r="I314" s="18" t="str">
        <f>VLOOKUP(A314,'BASE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8" t="str">
        <f>VLOOKUP(A314,'BASE REGISTRO MAYO'!$A$1:$U$884,10,FALSE)</f>
        <v>21 de marzo de 2019 a 21 de marzo de 2022</v>
      </c>
      <c r="K314" s="18" t="str">
        <f>VLOOKUP(A314,'BASE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18" t="str">
        <f>VLOOKUP(A314,'BASE REGISTRO MAYO'!$A$1:$U$884,12,FALSE)</f>
        <v xml:space="preserve">Carlos Justiniano Nº 1123, comuna de Providencia, Región Metropolitana.
</v>
      </c>
      <c r="M314" s="18" t="str">
        <f>VLOOKUP(A314,'BASE REGISTRO MAYO'!$A$1:$U$884,13,FALSE)</f>
        <v>XIII</v>
      </c>
      <c r="N314" s="18" t="str">
        <f>VLOOKUP(A314,'BASE REGISTRO MAYO'!$A$1:$U$884,14,FALSE)</f>
        <v>Providencia</v>
      </c>
      <c r="O314" s="18" t="str">
        <f>VLOOKUP(A314,'BASE REGISTRO MAYO'!$A$1:$U$884,15,FALSE)</f>
        <v>Fono 223393900- 223393901</v>
      </c>
      <c r="P314" s="18">
        <f>VLOOKUP(A314,'BASE REGISTRO MAYO'!$A$1:$U$884,16,FALSE)</f>
        <v>0</v>
      </c>
      <c r="Q314" s="18">
        <f>VLOOKUP(A314,'BASE REGISTRO MAYO'!$A$1:$U$884,17,FALSE)</f>
        <v>0</v>
      </c>
      <c r="R314" s="18" t="str">
        <f>VLOOKUP(A314,'BASE REGISTRO MAYO'!$A$1:$U$884,18,FALSE)</f>
        <v>93401: Institución de Asistencia Social</v>
      </c>
      <c r="S314" s="18" t="str">
        <f>VLOOKUP(A314,'BASE REGISTRO MAYO'!$A$1:$U$884,19,FALSE)</f>
        <v>Certificado Financiero, correspondiente al año 2019, aprobado por el Sub Departamento de Supervisión Financiera Nacional.</v>
      </c>
      <c r="T314" s="148">
        <f>VLOOKUP(A314,'BASE REGISTRO MAYO'!$A$1:$U$884,20,FALSE)</f>
        <v>37970</v>
      </c>
      <c r="U314" s="125">
        <v>6570</v>
      </c>
      <c r="V314" s="126">
        <v>68283330</v>
      </c>
      <c r="W314" s="126">
        <v>255192065</v>
      </c>
      <c r="X314" s="149">
        <v>44347</v>
      </c>
      <c r="Y314" s="133" t="s">
        <v>7732</v>
      </c>
      <c r="Z314" s="133" t="s">
        <v>7733</v>
      </c>
      <c r="AA314" s="125" t="s">
        <v>7820</v>
      </c>
    </row>
    <row r="315" spans="1:27" s="90" customFormat="1" ht="15.75" customHeight="1" x14ac:dyDescent="0.2">
      <c r="A315" s="125">
        <v>6570</v>
      </c>
      <c r="B315" s="18" t="str">
        <f>VLOOKUP(A315,'BASE REGISTRO MAYO'!$A$1:$U$884,2,FALSE)</f>
        <v>Corporación de Oportunidad y Acción Solidaria OPCIÓN</v>
      </c>
      <c r="C315" s="18">
        <f>VLOOKUP(A315,'BASE REGISTRO MAYO'!$A$1:$U$884,3,FALSE)</f>
        <v>717150007</v>
      </c>
      <c r="D315" s="18" t="str">
        <f>VLOOKUP(A315,'BASE REGISTRO MAYO'!$A$1:$U$884,4,FALSE)</f>
        <v>Corporación de Derecho Privado.</v>
      </c>
      <c r="E315" s="18" t="str">
        <f>VLOOKUP(A315,'BASE REGISTRO MAYO'!$A$1:$U$884,5,FALSE)</f>
        <v xml:space="preserve">Otorgada por Decreto Supremo Nº 972, de fecha 25 de julio de  1990, del Ministerio de Justicia, publicado en el Diario Oficial el día 13 de agosto de 1990. </v>
      </c>
      <c r="F315" s="18" t="str">
        <f>VLOOKUP(A315,'BASE REGISTRO MAYO'!$A$1:$U$884,6,FALSE)</f>
        <v xml:space="preserve">Certificado de vigencia, folio Nº 500233447698, de fecha 18 de junio de 2019, del Servicio de Registro Civil e Identificación.
</v>
      </c>
      <c r="G315" s="18" t="str">
        <f>VLOOKUP(A315,'BASE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8" t="str">
        <f>VLOOKUP(A315,'BASE REGISTRO MAYO'!$A$1:$U$884,8,FALSE)</f>
        <v xml:space="preserve">Presidente: Exequiel González Balbontín
Vicepresidenta: María Patricia Contreras Largo
Secretaria: María Francisca Concha Contreras
Tesorera: Sandra Cepeda Zepeda
</v>
      </c>
      <c r="I315" s="18" t="str">
        <f>VLOOKUP(A315,'BASE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8" t="str">
        <f>VLOOKUP(A315,'BASE REGISTRO MAYO'!$A$1:$U$884,10,FALSE)</f>
        <v>21 de marzo de 2019 a 21 de marzo de 2022</v>
      </c>
      <c r="K315" s="18" t="str">
        <f>VLOOKUP(A315,'BASE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18" t="str">
        <f>VLOOKUP(A315,'BASE REGISTRO MAYO'!$A$1:$U$884,12,FALSE)</f>
        <v xml:space="preserve">Carlos Justiniano Nº 1123, comuna de Providencia, Región Metropolitana.
</v>
      </c>
      <c r="M315" s="18" t="str">
        <f>VLOOKUP(A315,'BASE REGISTRO MAYO'!$A$1:$U$884,13,FALSE)</f>
        <v>XIII</v>
      </c>
      <c r="N315" s="18" t="str">
        <f>VLOOKUP(A315,'BASE REGISTRO MAYO'!$A$1:$U$884,14,FALSE)</f>
        <v>Providencia</v>
      </c>
      <c r="O315" s="18" t="str">
        <f>VLOOKUP(A315,'BASE REGISTRO MAYO'!$A$1:$U$884,15,FALSE)</f>
        <v>Fono 223393900- 223393901</v>
      </c>
      <c r="P315" s="18">
        <f>VLOOKUP(A315,'BASE REGISTRO MAYO'!$A$1:$U$884,16,FALSE)</f>
        <v>0</v>
      </c>
      <c r="Q315" s="18">
        <f>VLOOKUP(A315,'BASE REGISTRO MAYO'!$A$1:$U$884,17,FALSE)</f>
        <v>0</v>
      </c>
      <c r="R315" s="18" t="str">
        <f>VLOOKUP(A315,'BASE REGISTRO MAYO'!$A$1:$U$884,18,FALSE)</f>
        <v>93401: Institución de Asistencia Social</v>
      </c>
      <c r="S315" s="18" t="str">
        <f>VLOOKUP(A315,'BASE REGISTRO MAYO'!$A$1:$U$884,19,FALSE)</f>
        <v>Certificado Financiero, correspondiente al año 2019, aprobado por el Sub Departamento de Supervisión Financiera Nacional.</v>
      </c>
      <c r="T315" s="148">
        <f>VLOOKUP(A315,'BASE REGISTRO MAYO'!$A$1:$U$884,20,FALSE)</f>
        <v>37970</v>
      </c>
      <c r="U315" s="125">
        <v>6570</v>
      </c>
      <c r="V315" s="126">
        <v>29982084</v>
      </c>
      <c r="W315" s="126">
        <v>132603184</v>
      </c>
      <c r="X315" s="149">
        <v>44347</v>
      </c>
      <c r="Y315" s="133" t="s">
        <v>7732</v>
      </c>
      <c r="Z315" s="133" t="s">
        <v>7733</v>
      </c>
      <c r="AA315" s="125" t="s">
        <v>7821</v>
      </c>
    </row>
    <row r="316" spans="1:27" s="90" customFormat="1" ht="15.75" customHeight="1" x14ac:dyDescent="0.2">
      <c r="A316" s="125">
        <v>6570</v>
      </c>
      <c r="B316" s="18" t="str">
        <f>VLOOKUP(A316,'BASE REGISTRO MAYO'!$A$1:$U$884,2,FALSE)</f>
        <v>Corporación de Oportunidad y Acción Solidaria OPCIÓN</v>
      </c>
      <c r="C316" s="18">
        <f>VLOOKUP(A316,'BASE REGISTRO MAYO'!$A$1:$U$884,3,FALSE)</f>
        <v>717150007</v>
      </c>
      <c r="D316" s="18" t="str">
        <f>VLOOKUP(A316,'BASE REGISTRO MAYO'!$A$1:$U$884,4,FALSE)</f>
        <v>Corporación de Derecho Privado.</v>
      </c>
      <c r="E316" s="18" t="str">
        <f>VLOOKUP(A316,'BASE REGISTRO MAYO'!$A$1:$U$884,5,FALSE)</f>
        <v xml:space="preserve">Otorgada por Decreto Supremo Nº 972, de fecha 25 de julio de  1990, del Ministerio de Justicia, publicado en el Diario Oficial el día 13 de agosto de 1990. </v>
      </c>
      <c r="F316" s="18" t="str">
        <f>VLOOKUP(A316,'BASE REGISTRO MAYO'!$A$1:$U$884,6,FALSE)</f>
        <v xml:space="preserve">Certificado de vigencia, folio Nº 500233447698, de fecha 18 de junio de 2019, del Servicio de Registro Civil e Identificación.
</v>
      </c>
      <c r="G316" s="18" t="str">
        <f>VLOOKUP(A316,'BASE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8" t="str">
        <f>VLOOKUP(A316,'BASE REGISTRO MAYO'!$A$1:$U$884,8,FALSE)</f>
        <v xml:space="preserve">Presidente: Exequiel González Balbontín
Vicepresidenta: María Patricia Contreras Largo
Secretaria: María Francisca Concha Contreras
Tesorera: Sandra Cepeda Zepeda
</v>
      </c>
      <c r="I316" s="18" t="str">
        <f>VLOOKUP(A316,'BASE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8" t="str">
        <f>VLOOKUP(A316,'BASE REGISTRO MAYO'!$A$1:$U$884,10,FALSE)</f>
        <v>21 de marzo de 2019 a 21 de marzo de 2022</v>
      </c>
      <c r="K316" s="18" t="str">
        <f>VLOOKUP(A316,'BASE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18" t="str">
        <f>VLOOKUP(A316,'BASE REGISTRO MAYO'!$A$1:$U$884,12,FALSE)</f>
        <v xml:space="preserve">Carlos Justiniano Nº 1123, comuna de Providencia, Región Metropolitana.
</v>
      </c>
      <c r="M316" s="18" t="str">
        <f>VLOOKUP(A316,'BASE REGISTRO MAYO'!$A$1:$U$884,13,FALSE)</f>
        <v>XIII</v>
      </c>
      <c r="N316" s="18" t="str">
        <f>VLOOKUP(A316,'BASE REGISTRO MAYO'!$A$1:$U$884,14,FALSE)</f>
        <v>Providencia</v>
      </c>
      <c r="O316" s="18" t="str">
        <f>VLOOKUP(A316,'BASE REGISTRO MAYO'!$A$1:$U$884,15,FALSE)</f>
        <v>Fono 223393900- 223393901</v>
      </c>
      <c r="P316" s="18">
        <f>VLOOKUP(A316,'BASE REGISTRO MAYO'!$A$1:$U$884,16,FALSE)</f>
        <v>0</v>
      </c>
      <c r="Q316" s="18">
        <f>VLOOKUP(A316,'BASE REGISTRO MAYO'!$A$1:$U$884,17,FALSE)</f>
        <v>0</v>
      </c>
      <c r="R316" s="18" t="str">
        <f>VLOOKUP(A316,'BASE REGISTRO MAYO'!$A$1:$U$884,18,FALSE)</f>
        <v>93401: Institución de Asistencia Social</v>
      </c>
      <c r="S316" s="18" t="str">
        <f>VLOOKUP(A316,'BASE REGISTRO MAYO'!$A$1:$U$884,19,FALSE)</f>
        <v>Certificado Financiero, correspondiente al año 2019, aprobado por el Sub Departamento de Supervisión Financiera Nacional.</v>
      </c>
      <c r="T316" s="148">
        <f>VLOOKUP(A316,'BASE REGISTRO MAYO'!$A$1:$U$884,20,FALSE)</f>
        <v>37970</v>
      </c>
      <c r="U316" s="125">
        <v>6570</v>
      </c>
      <c r="V316" s="126">
        <v>0</v>
      </c>
      <c r="W316" s="126">
        <v>12750704</v>
      </c>
      <c r="X316" s="149">
        <v>44347</v>
      </c>
      <c r="Y316" s="133" t="s">
        <v>7732</v>
      </c>
      <c r="Z316" s="133" t="s">
        <v>7733</v>
      </c>
      <c r="AA316" s="125" t="s">
        <v>7822</v>
      </c>
    </row>
    <row r="317" spans="1:27" s="90" customFormat="1" ht="15.75" customHeight="1" x14ac:dyDescent="0.2">
      <c r="A317" s="125">
        <v>6570</v>
      </c>
      <c r="B317" s="18" t="str">
        <f>VLOOKUP(A317,'BASE REGISTRO MAYO'!$A$1:$U$884,2,FALSE)</f>
        <v>Corporación de Oportunidad y Acción Solidaria OPCIÓN</v>
      </c>
      <c r="C317" s="18">
        <f>VLOOKUP(A317,'BASE REGISTRO MAYO'!$A$1:$U$884,3,FALSE)</f>
        <v>717150007</v>
      </c>
      <c r="D317" s="18" t="str">
        <f>VLOOKUP(A317,'BASE REGISTRO MAYO'!$A$1:$U$884,4,FALSE)</f>
        <v>Corporación de Derecho Privado.</v>
      </c>
      <c r="E317" s="18" t="str">
        <f>VLOOKUP(A317,'BASE REGISTRO MAYO'!$A$1:$U$884,5,FALSE)</f>
        <v xml:space="preserve">Otorgada por Decreto Supremo Nº 972, de fecha 25 de julio de  1990, del Ministerio de Justicia, publicado en el Diario Oficial el día 13 de agosto de 1990. </v>
      </c>
      <c r="F317" s="18" t="str">
        <f>VLOOKUP(A317,'BASE REGISTRO MAYO'!$A$1:$U$884,6,FALSE)</f>
        <v xml:space="preserve">Certificado de vigencia, folio Nº 500233447698, de fecha 18 de junio de 2019, del Servicio de Registro Civil e Identificación.
</v>
      </c>
      <c r="G317" s="18" t="str">
        <f>VLOOKUP(A317,'BASE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8" t="str">
        <f>VLOOKUP(A317,'BASE REGISTRO MAYO'!$A$1:$U$884,8,FALSE)</f>
        <v xml:space="preserve">Presidente: Exequiel González Balbontín
Vicepresidenta: María Patricia Contreras Largo
Secretaria: María Francisca Concha Contreras
Tesorera: Sandra Cepeda Zepeda
</v>
      </c>
      <c r="I317" s="18" t="str">
        <f>VLOOKUP(A317,'BASE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8" t="str">
        <f>VLOOKUP(A317,'BASE REGISTRO MAYO'!$A$1:$U$884,10,FALSE)</f>
        <v>21 de marzo de 2019 a 21 de marzo de 2022</v>
      </c>
      <c r="K317" s="18" t="str">
        <f>VLOOKUP(A317,'BASE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18" t="str">
        <f>VLOOKUP(A317,'BASE REGISTRO MAYO'!$A$1:$U$884,12,FALSE)</f>
        <v xml:space="preserve">Carlos Justiniano Nº 1123, comuna de Providencia, Región Metropolitana.
</v>
      </c>
      <c r="M317" s="18" t="str">
        <f>VLOOKUP(A317,'BASE REGISTRO MAYO'!$A$1:$U$884,13,FALSE)</f>
        <v>XIII</v>
      </c>
      <c r="N317" s="18" t="str">
        <f>VLOOKUP(A317,'BASE REGISTRO MAYO'!$A$1:$U$884,14,FALSE)</f>
        <v>Providencia</v>
      </c>
      <c r="O317" s="18" t="str">
        <f>VLOOKUP(A317,'BASE REGISTRO MAYO'!$A$1:$U$884,15,FALSE)</f>
        <v>Fono 223393900- 223393901</v>
      </c>
      <c r="P317" s="18">
        <f>VLOOKUP(A317,'BASE REGISTRO MAYO'!$A$1:$U$884,16,FALSE)</f>
        <v>0</v>
      </c>
      <c r="Q317" s="18">
        <f>VLOOKUP(A317,'BASE REGISTRO MAYO'!$A$1:$U$884,17,FALSE)</f>
        <v>0</v>
      </c>
      <c r="R317" s="18" t="str">
        <f>VLOOKUP(A317,'BASE REGISTRO MAYO'!$A$1:$U$884,18,FALSE)</f>
        <v>93401: Institución de Asistencia Social</v>
      </c>
      <c r="S317" s="18" t="str">
        <f>VLOOKUP(A317,'BASE REGISTRO MAYO'!$A$1:$U$884,19,FALSE)</f>
        <v>Certificado Financiero, correspondiente al año 2019, aprobado por el Sub Departamento de Supervisión Financiera Nacional.</v>
      </c>
      <c r="T317" s="148">
        <f>VLOOKUP(A317,'BASE REGISTRO MAYO'!$A$1:$U$884,20,FALSE)</f>
        <v>37970</v>
      </c>
      <c r="U317" s="125">
        <v>6570</v>
      </c>
      <c r="V317" s="126">
        <v>7311139</v>
      </c>
      <c r="W317" s="126">
        <v>43318498</v>
      </c>
      <c r="X317" s="149">
        <v>44347</v>
      </c>
      <c r="Y317" s="133" t="s">
        <v>7732</v>
      </c>
      <c r="Z317" s="133" t="s">
        <v>7733</v>
      </c>
      <c r="AA317" s="125" t="s">
        <v>7834</v>
      </c>
    </row>
    <row r="318" spans="1:27" s="90" customFormat="1" ht="15.75" customHeight="1" x14ac:dyDescent="0.2">
      <c r="A318" s="125">
        <v>6570</v>
      </c>
      <c r="B318" s="18" t="str">
        <f>VLOOKUP(A318,'BASE REGISTRO MAYO'!$A$1:$U$884,2,FALSE)</f>
        <v>Corporación de Oportunidad y Acción Solidaria OPCIÓN</v>
      </c>
      <c r="C318" s="18">
        <f>VLOOKUP(A318,'BASE REGISTRO MAYO'!$A$1:$U$884,3,FALSE)</f>
        <v>717150007</v>
      </c>
      <c r="D318" s="18" t="str">
        <f>VLOOKUP(A318,'BASE REGISTRO MAYO'!$A$1:$U$884,4,FALSE)</f>
        <v>Corporación de Derecho Privado.</v>
      </c>
      <c r="E318" s="18" t="str">
        <f>VLOOKUP(A318,'BASE REGISTRO MAYO'!$A$1:$U$884,5,FALSE)</f>
        <v xml:space="preserve">Otorgada por Decreto Supremo Nº 972, de fecha 25 de julio de  1990, del Ministerio de Justicia, publicado en el Diario Oficial el día 13 de agosto de 1990. </v>
      </c>
      <c r="F318" s="18" t="str">
        <f>VLOOKUP(A318,'BASE REGISTRO MAYO'!$A$1:$U$884,6,FALSE)</f>
        <v xml:space="preserve">Certificado de vigencia, folio Nº 500233447698, de fecha 18 de junio de 2019, del Servicio de Registro Civil e Identificación.
</v>
      </c>
      <c r="G318" s="18" t="str">
        <f>VLOOKUP(A318,'BASE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8" t="str">
        <f>VLOOKUP(A318,'BASE REGISTRO MAYO'!$A$1:$U$884,8,FALSE)</f>
        <v xml:space="preserve">Presidente: Exequiel González Balbontín
Vicepresidenta: María Patricia Contreras Largo
Secretaria: María Francisca Concha Contreras
Tesorera: Sandra Cepeda Zepeda
</v>
      </c>
      <c r="I318" s="18" t="str">
        <f>VLOOKUP(A318,'BASE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8" t="str">
        <f>VLOOKUP(A318,'BASE REGISTRO MAYO'!$A$1:$U$884,10,FALSE)</f>
        <v>21 de marzo de 2019 a 21 de marzo de 2022</v>
      </c>
      <c r="K318" s="18" t="str">
        <f>VLOOKUP(A318,'BASE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18" t="str">
        <f>VLOOKUP(A318,'BASE REGISTRO MAYO'!$A$1:$U$884,12,FALSE)</f>
        <v xml:space="preserve">Carlos Justiniano Nº 1123, comuna de Providencia, Región Metropolitana.
</v>
      </c>
      <c r="M318" s="18" t="str">
        <f>VLOOKUP(A318,'BASE REGISTRO MAYO'!$A$1:$U$884,13,FALSE)</f>
        <v>XIII</v>
      </c>
      <c r="N318" s="18" t="str">
        <f>VLOOKUP(A318,'BASE REGISTRO MAYO'!$A$1:$U$884,14,FALSE)</f>
        <v>Providencia</v>
      </c>
      <c r="O318" s="18" t="str">
        <f>VLOOKUP(A318,'BASE REGISTRO MAYO'!$A$1:$U$884,15,FALSE)</f>
        <v>Fono 223393900- 223393901</v>
      </c>
      <c r="P318" s="18">
        <f>VLOOKUP(A318,'BASE REGISTRO MAYO'!$A$1:$U$884,16,FALSE)</f>
        <v>0</v>
      </c>
      <c r="Q318" s="18">
        <f>VLOOKUP(A318,'BASE REGISTRO MAYO'!$A$1:$U$884,17,FALSE)</f>
        <v>0</v>
      </c>
      <c r="R318" s="18" t="str">
        <f>VLOOKUP(A318,'BASE REGISTRO MAYO'!$A$1:$U$884,18,FALSE)</f>
        <v>93401: Institución de Asistencia Social</v>
      </c>
      <c r="S318" s="18" t="str">
        <f>VLOOKUP(A318,'BASE REGISTRO MAYO'!$A$1:$U$884,19,FALSE)</f>
        <v>Certificado Financiero, correspondiente al año 2019, aprobado por el Sub Departamento de Supervisión Financiera Nacional.</v>
      </c>
      <c r="T318" s="148">
        <f>VLOOKUP(A318,'BASE REGISTRO MAYO'!$A$1:$U$884,20,FALSE)</f>
        <v>37970</v>
      </c>
      <c r="U318" s="125">
        <v>6570</v>
      </c>
      <c r="V318" s="126">
        <v>66975676</v>
      </c>
      <c r="W318" s="126">
        <v>261457530</v>
      </c>
      <c r="X318" s="149">
        <v>44347</v>
      </c>
      <c r="Y318" s="133" t="s">
        <v>7732</v>
      </c>
      <c r="Z318" s="133" t="s">
        <v>7733</v>
      </c>
      <c r="AA318" s="125" t="s">
        <v>7787</v>
      </c>
    </row>
    <row r="319" spans="1:27" s="90" customFormat="1" ht="15.75" customHeight="1" x14ac:dyDescent="0.2">
      <c r="A319" s="125">
        <v>6570</v>
      </c>
      <c r="B319" s="18" t="str">
        <f>VLOOKUP(A319,'BASE REGISTRO MAYO'!$A$1:$U$884,2,FALSE)</f>
        <v>Corporación de Oportunidad y Acción Solidaria OPCIÓN</v>
      </c>
      <c r="C319" s="18">
        <f>VLOOKUP(A319,'BASE REGISTRO MAYO'!$A$1:$U$884,3,FALSE)</f>
        <v>717150007</v>
      </c>
      <c r="D319" s="18" t="str">
        <f>VLOOKUP(A319,'BASE REGISTRO MAYO'!$A$1:$U$884,4,FALSE)</f>
        <v>Corporación de Derecho Privado.</v>
      </c>
      <c r="E319" s="18" t="str">
        <f>VLOOKUP(A319,'BASE REGISTRO MAYO'!$A$1:$U$884,5,FALSE)</f>
        <v xml:space="preserve">Otorgada por Decreto Supremo Nº 972, de fecha 25 de julio de  1990, del Ministerio de Justicia, publicado en el Diario Oficial el día 13 de agosto de 1990. </v>
      </c>
      <c r="F319" s="18" t="str">
        <f>VLOOKUP(A319,'BASE REGISTRO MAYO'!$A$1:$U$884,6,FALSE)</f>
        <v xml:space="preserve">Certificado de vigencia, folio Nº 500233447698, de fecha 18 de junio de 2019, del Servicio de Registro Civil e Identificación.
</v>
      </c>
      <c r="G319" s="18" t="str">
        <f>VLOOKUP(A319,'BASE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8" t="str">
        <f>VLOOKUP(A319,'BASE REGISTRO MAYO'!$A$1:$U$884,8,FALSE)</f>
        <v xml:space="preserve">Presidente: Exequiel González Balbontín
Vicepresidenta: María Patricia Contreras Largo
Secretaria: María Francisca Concha Contreras
Tesorera: Sandra Cepeda Zepeda
</v>
      </c>
      <c r="I319" s="18" t="str">
        <f>VLOOKUP(A319,'BASE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8" t="str">
        <f>VLOOKUP(A319,'BASE REGISTRO MAYO'!$A$1:$U$884,10,FALSE)</f>
        <v>21 de marzo de 2019 a 21 de marzo de 2022</v>
      </c>
      <c r="K319" s="18" t="str">
        <f>VLOOKUP(A319,'BASE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18" t="str">
        <f>VLOOKUP(A319,'BASE REGISTRO MAYO'!$A$1:$U$884,12,FALSE)</f>
        <v xml:space="preserve">Carlos Justiniano Nº 1123, comuna de Providencia, Región Metropolitana.
</v>
      </c>
      <c r="M319" s="18" t="str">
        <f>VLOOKUP(A319,'BASE REGISTRO MAYO'!$A$1:$U$884,13,FALSE)</f>
        <v>XIII</v>
      </c>
      <c r="N319" s="18" t="str">
        <f>VLOOKUP(A319,'BASE REGISTRO MAYO'!$A$1:$U$884,14,FALSE)</f>
        <v>Providencia</v>
      </c>
      <c r="O319" s="18" t="str">
        <f>VLOOKUP(A319,'BASE REGISTRO MAYO'!$A$1:$U$884,15,FALSE)</f>
        <v>Fono 223393900- 223393901</v>
      </c>
      <c r="P319" s="18">
        <f>VLOOKUP(A319,'BASE REGISTRO MAYO'!$A$1:$U$884,16,FALSE)</f>
        <v>0</v>
      </c>
      <c r="Q319" s="18">
        <f>VLOOKUP(A319,'BASE REGISTRO MAYO'!$A$1:$U$884,17,FALSE)</f>
        <v>0</v>
      </c>
      <c r="R319" s="18" t="str">
        <f>VLOOKUP(A319,'BASE REGISTRO MAYO'!$A$1:$U$884,18,FALSE)</f>
        <v>93401: Institución de Asistencia Social</v>
      </c>
      <c r="S319" s="18" t="str">
        <f>VLOOKUP(A319,'BASE REGISTRO MAYO'!$A$1:$U$884,19,FALSE)</f>
        <v>Certificado Financiero, correspondiente al año 2019, aprobado por el Sub Departamento de Supervisión Financiera Nacional.</v>
      </c>
      <c r="T319" s="148">
        <f>VLOOKUP(A319,'BASE REGISTRO MAYO'!$A$1:$U$884,20,FALSE)</f>
        <v>37970</v>
      </c>
      <c r="U319" s="125">
        <v>6570</v>
      </c>
      <c r="V319" s="126">
        <v>64822055</v>
      </c>
      <c r="W319" s="126">
        <v>260636191</v>
      </c>
      <c r="X319" s="149">
        <v>44347</v>
      </c>
      <c r="Y319" s="133" t="s">
        <v>7732</v>
      </c>
      <c r="Z319" s="133" t="s">
        <v>7733</v>
      </c>
      <c r="AA319" s="125" t="s">
        <v>7853</v>
      </c>
    </row>
    <row r="320" spans="1:27" s="90" customFormat="1" ht="15.75" customHeight="1" x14ac:dyDescent="0.2">
      <c r="A320" s="125">
        <v>6570</v>
      </c>
      <c r="B320" s="18" t="str">
        <f>VLOOKUP(A320,'BASE REGISTRO MAYO'!$A$1:$U$884,2,FALSE)</f>
        <v>Corporación de Oportunidad y Acción Solidaria OPCIÓN</v>
      </c>
      <c r="C320" s="18">
        <f>VLOOKUP(A320,'BASE REGISTRO MAYO'!$A$1:$U$884,3,FALSE)</f>
        <v>717150007</v>
      </c>
      <c r="D320" s="18" t="str">
        <f>VLOOKUP(A320,'BASE REGISTRO MAYO'!$A$1:$U$884,4,FALSE)</f>
        <v>Corporación de Derecho Privado.</v>
      </c>
      <c r="E320" s="18" t="str">
        <f>VLOOKUP(A320,'BASE REGISTRO MAYO'!$A$1:$U$884,5,FALSE)</f>
        <v xml:space="preserve">Otorgada por Decreto Supremo Nº 972, de fecha 25 de julio de  1990, del Ministerio de Justicia, publicado en el Diario Oficial el día 13 de agosto de 1990. </v>
      </c>
      <c r="F320" s="18" t="str">
        <f>VLOOKUP(A320,'BASE REGISTRO MAYO'!$A$1:$U$884,6,FALSE)</f>
        <v xml:space="preserve">Certificado de vigencia, folio Nº 500233447698, de fecha 18 de junio de 2019, del Servicio de Registro Civil e Identificación.
</v>
      </c>
      <c r="G320" s="18" t="str">
        <f>VLOOKUP(A320,'BASE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8" t="str">
        <f>VLOOKUP(A320,'BASE REGISTRO MAYO'!$A$1:$U$884,8,FALSE)</f>
        <v xml:space="preserve">Presidente: Exequiel González Balbontín
Vicepresidenta: María Patricia Contreras Largo
Secretaria: María Francisca Concha Contreras
Tesorera: Sandra Cepeda Zepeda
</v>
      </c>
      <c r="I320" s="18" t="str">
        <f>VLOOKUP(A320,'BASE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8" t="str">
        <f>VLOOKUP(A320,'BASE REGISTRO MAYO'!$A$1:$U$884,10,FALSE)</f>
        <v>21 de marzo de 2019 a 21 de marzo de 2022</v>
      </c>
      <c r="K320" s="18" t="str">
        <f>VLOOKUP(A320,'BASE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18" t="str">
        <f>VLOOKUP(A320,'BASE REGISTRO MAYO'!$A$1:$U$884,12,FALSE)</f>
        <v xml:space="preserve">Carlos Justiniano Nº 1123, comuna de Providencia, Región Metropolitana.
</v>
      </c>
      <c r="M320" s="18" t="str">
        <f>VLOOKUP(A320,'BASE REGISTRO MAYO'!$A$1:$U$884,13,FALSE)</f>
        <v>XIII</v>
      </c>
      <c r="N320" s="18" t="str">
        <f>VLOOKUP(A320,'BASE REGISTRO MAYO'!$A$1:$U$884,14,FALSE)</f>
        <v>Providencia</v>
      </c>
      <c r="O320" s="18" t="str">
        <f>VLOOKUP(A320,'BASE REGISTRO MAYO'!$A$1:$U$884,15,FALSE)</f>
        <v>Fono 223393900- 223393901</v>
      </c>
      <c r="P320" s="18">
        <f>VLOOKUP(A320,'BASE REGISTRO MAYO'!$A$1:$U$884,16,FALSE)</f>
        <v>0</v>
      </c>
      <c r="Q320" s="18">
        <f>VLOOKUP(A320,'BASE REGISTRO MAYO'!$A$1:$U$884,17,FALSE)</f>
        <v>0</v>
      </c>
      <c r="R320" s="18" t="str">
        <f>VLOOKUP(A320,'BASE REGISTRO MAYO'!$A$1:$U$884,18,FALSE)</f>
        <v>93401: Institución de Asistencia Social</v>
      </c>
      <c r="S320" s="18" t="str">
        <f>VLOOKUP(A320,'BASE REGISTRO MAYO'!$A$1:$U$884,19,FALSE)</f>
        <v>Certificado Financiero, correspondiente al año 2019, aprobado por el Sub Departamento de Supervisión Financiera Nacional.</v>
      </c>
      <c r="T320" s="148">
        <f>VLOOKUP(A320,'BASE REGISTRO MAYO'!$A$1:$U$884,20,FALSE)</f>
        <v>37970</v>
      </c>
      <c r="U320" s="125">
        <v>6570</v>
      </c>
      <c r="V320" s="126">
        <v>26418576</v>
      </c>
      <c r="W320" s="126">
        <v>89835916</v>
      </c>
      <c r="X320" s="149">
        <v>44347</v>
      </c>
      <c r="Y320" s="133" t="s">
        <v>7732</v>
      </c>
      <c r="Z320" s="133" t="s">
        <v>7733</v>
      </c>
      <c r="AA320" s="125" t="s">
        <v>7789</v>
      </c>
    </row>
    <row r="321" spans="1:27" s="90" customFormat="1" ht="15.75" customHeight="1" x14ac:dyDescent="0.2">
      <c r="A321" s="125">
        <v>6570</v>
      </c>
      <c r="B321" s="18" t="str">
        <f>VLOOKUP(A321,'BASE REGISTRO MAYO'!$A$1:$U$884,2,FALSE)</f>
        <v>Corporación de Oportunidad y Acción Solidaria OPCIÓN</v>
      </c>
      <c r="C321" s="18">
        <f>VLOOKUP(A321,'BASE REGISTRO MAYO'!$A$1:$U$884,3,FALSE)</f>
        <v>717150007</v>
      </c>
      <c r="D321" s="18" t="str">
        <f>VLOOKUP(A321,'BASE REGISTRO MAYO'!$A$1:$U$884,4,FALSE)</f>
        <v>Corporación de Derecho Privado.</v>
      </c>
      <c r="E321" s="18" t="str">
        <f>VLOOKUP(A321,'BASE REGISTRO MAYO'!$A$1:$U$884,5,FALSE)</f>
        <v xml:space="preserve">Otorgada por Decreto Supremo Nº 972, de fecha 25 de julio de  1990, del Ministerio de Justicia, publicado en el Diario Oficial el día 13 de agosto de 1990. </v>
      </c>
      <c r="F321" s="18" t="str">
        <f>VLOOKUP(A321,'BASE REGISTRO MAYO'!$A$1:$U$884,6,FALSE)</f>
        <v xml:space="preserve">Certificado de vigencia, folio Nº 500233447698, de fecha 18 de junio de 2019, del Servicio de Registro Civil e Identificación.
</v>
      </c>
      <c r="G321" s="18" t="str">
        <f>VLOOKUP(A321,'BASE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8" t="str">
        <f>VLOOKUP(A321,'BASE REGISTRO MAYO'!$A$1:$U$884,8,FALSE)</f>
        <v xml:space="preserve">Presidente: Exequiel González Balbontín
Vicepresidenta: María Patricia Contreras Largo
Secretaria: María Francisca Concha Contreras
Tesorera: Sandra Cepeda Zepeda
</v>
      </c>
      <c r="I321" s="18" t="str">
        <f>VLOOKUP(A321,'BASE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8" t="str">
        <f>VLOOKUP(A321,'BASE REGISTRO MAYO'!$A$1:$U$884,10,FALSE)</f>
        <v>21 de marzo de 2019 a 21 de marzo de 2022</v>
      </c>
      <c r="K321" s="18" t="str">
        <f>VLOOKUP(A321,'BASE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18" t="str">
        <f>VLOOKUP(A321,'BASE REGISTRO MAYO'!$A$1:$U$884,12,FALSE)</f>
        <v xml:space="preserve">Carlos Justiniano Nº 1123, comuna de Providencia, Región Metropolitana.
</v>
      </c>
      <c r="M321" s="18" t="str">
        <f>VLOOKUP(A321,'BASE REGISTRO MAYO'!$A$1:$U$884,13,FALSE)</f>
        <v>XIII</v>
      </c>
      <c r="N321" s="18" t="str">
        <f>VLOOKUP(A321,'BASE REGISTRO MAYO'!$A$1:$U$884,14,FALSE)</f>
        <v>Providencia</v>
      </c>
      <c r="O321" s="18" t="str">
        <f>VLOOKUP(A321,'BASE REGISTRO MAYO'!$A$1:$U$884,15,FALSE)</f>
        <v>Fono 223393900- 223393901</v>
      </c>
      <c r="P321" s="18">
        <f>VLOOKUP(A321,'BASE REGISTRO MAYO'!$A$1:$U$884,16,FALSE)</f>
        <v>0</v>
      </c>
      <c r="Q321" s="18">
        <f>VLOOKUP(A321,'BASE REGISTRO MAYO'!$A$1:$U$884,17,FALSE)</f>
        <v>0</v>
      </c>
      <c r="R321" s="18" t="str">
        <f>VLOOKUP(A321,'BASE REGISTRO MAYO'!$A$1:$U$884,18,FALSE)</f>
        <v>93401: Institución de Asistencia Social</v>
      </c>
      <c r="S321" s="18" t="str">
        <f>VLOOKUP(A321,'BASE REGISTRO MAYO'!$A$1:$U$884,19,FALSE)</f>
        <v>Certificado Financiero, correspondiente al año 2019, aprobado por el Sub Departamento de Supervisión Financiera Nacional.</v>
      </c>
      <c r="T321" s="148">
        <f>VLOOKUP(A321,'BASE REGISTRO MAYO'!$A$1:$U$884,20,FALSE)</f>
        <v>37970</v>
      </c>
      <c r="U321" s="125">
        <v>6570</v>
      </c>
      <c r="V321" s="126">
        <v>110159980</v>
      </c>
      <c r="W321" s="126">
        <v>379540540</v>
      </c>
      <c r="X321" s="149">
        <v>44347</v>
      </c>
      <c r="Y321" s="133" t="s">
        <v>7732</v>
      </c>
      <c r="Z321" s="133" t="s">
        <v>7733</v>
      </c>
      <c r="AA321" s="125" t="s">
        <v>6414</v>
      </c>
    </row>
    <row r="322" spans="1:27" s="90" customFormat="1" ht="15.75" customHeight="1" x14ac:dyDescent="0.2">
      <c r="A322" s="125">
        <v>6570</v>
      </c>
      <c r="B322" s="18" t="str">
        <f>VLOOKUP(A322,'BASE REGISTRO MAYO'!$A$1:$U$884,2,FALSE)</f>
        <v>Corporación de Oportunidad y Acción Solidaria OPCIÓN</v>
      </c>
      <c r="C322" s="18">
        <f>VLOOKUP(A322,'BASE REGISTRO MAYO'!$A$1:$U$884,3,FALSE)</f>
        <v>717150007</v>
      </c>
      <c r="D322" s="18" t="str">
        <f>VLOOKUP(A322,'BASE REGISTRO MAYO'!$A$1:$U$884,4,FALSE)</f>
        <v>Corporación de Derecho Privado.</v>
      </c>
      <c r="E322" s="18" t="str">
        <f>VLOOKUP(A322,'BASE REGISTRO MAYO'!$A$1:$U$884,5,FALSE)</f>
        <v xml:space="preserve">Otorgada por Decreto Supremo Nº 972, de fecha 25 de julio de  1990, del Ministerio de Justicia, publicado en el Diario Oficial el día 13 de agosto de 1990. </v>
      </c>
      <c r="F322" s="18" t="str">
        <f>VLOOKUP(A322,'BASE REGISTRO MAYO'!$A$1:$U$884,6,FALSE)</f>
        <v xml:space="preserve">Certificado de vigencia, folio Nº 500233447698, de fecha 18 de junio de 2019, del Servicio de Registro Civil e Identificación.
</v>
      </c>
      <c r="G322" s="18" t="str">
        <f>VLOOKUP(A322,'BASE REGISTRO MAYO'!$A$1:$U$884,7,FALSE)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18" t="str">
        <f>VLOOKUP(A322,'BASE REGISTRO MAYO'!$A$1:$U$884,8,FALSE)</f>
        <v xml:space="preserve">Presidente: Exequiel González Balbontín
Vicepresidenta: María Patricia Contreras Largo
Secretaria: María Francisca Concha Contreras
Tesorera: Sandra Cepeda Zepeda
</v>
      </c>
      <c r="I322" s="18" t="str">
        <f>VLOOKUP(A322,'BASE REGISTRO MAYO'!$A$1:$U$884,9,FALSE)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18" t="str">
        <f>VLOOKUP(A322,'BASE REGISTRO MAYO'!$A$1:$U$884,10,FALSE)</f>
        <v>21 de marzo de 2019 a 21 de marzo de 2022</v>
      </c>
      <c r="K322" s="18" t="str">
        <f>VLOOKUP(A322,'BASE REGISTRO MAYO'!$A$1:$U$884,11,FALSE)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18" t="str">
        <f>VLOOKUP(A322,'BASE REGISTRO MAYO'!$A$1:$U$884,12,FALSE)</f>
        <v xml:space="preserve">Carlos Justiniano Nº 1123, comuna de Providencia, Región Metropolitana.
</v>
      </c>
      <c r="M322" s="18" t="str">
        <f>VLOOKUP(A322,'BASE REGISTRO MAYO'!$A$1:$U$884,13,FALSE)</f>
        <v>XIII</v>
      </c>
      <c r="N322" s="18" t="str">
        <f>VLOOKUP(A322,'BASE REGISTRO MAYO'!$A$1:$U$884,14,FALSE)</f>
        <v>Providencia</v>
      </c>
      <c r="O322" s="18" t="str">
        <f>VLOOKUP(A322,'BASE REGISTRO MAYO'!$A$1:$U$884,15,FALSE)</f>
        <v>Fono 223393900- 223393901</v>
      </c>
      <c r="P322" s="18">
        <f>VLOOKUP(A322,'BASE REGISTRO MAYO'!$A$1:$U$884,16,FALSE)</f>
        <v>0</v>
      </c>
      <c r="Q322" s="18">
        <f>VLOOKUP(A322,'BASE REGISTRO MAYO'!$A$1:$U$884,17,FALSE)</f>
        <v>0</v>
      </c>
      <c r="R322" s="18" t="str">
        <f>VLOOKUP(A322,'BASE REGISTRO MAYO'!$A$1:$U$884,18,FALSE)</f>
        <v>93401: Institución de Asistencia Social</v>
      </c>
      <c r="S322" s="18" t="str">
        <f>VLOOKUP(A322,'BASE REGISTRO MAYO'!$A$1:$U$884,19,FALSE)</f>
        <v>Certificado Financiero, correspondiente al año 2019, aprobado por el Sub Departamento de Supervisión Financiera Nacional.</v>
      </c>
      <c r="T322" s="148">
        <f>VLOOKUP(A322,'BASE REGISTRO MAYO'!$A$1:$U$884,20,FALSE)</f>
        <v>37970</v>
      </c>
      <c r="U322" s="125">
        <v>6570</v>
      </c>
      <c r="V322" s="126">
        <v>33669720</v>
      </c>
      <c r="W322" s="126">
        <v>135640872</v>
      </c>
      <c r="X322" s="149">
        <v>44347</v>
      </c>
      <c r="Y322" s="133" t="s">
        <v>7732</v>
      </c>
      <c r="Z322" s="133" t="s">
        <v>7733</v>
      </c>
      <c r="AA322" s="125" t="s">
        <v>7752</v>
      </c>
    </row>
    <row r="323" spans="1:27" s="90" customFormat="1" ht="15.75" customHeight="1" x14ac:dyDescent="0.2">
      <c r="A323" s="125">
        <v>6580</v>
      </c>
      <c r="B323" s="18" t="str">
        <f>VLOOKUP(A323,'BASE REGISTRO MAYO'!$A$1:$U$884,2,FALSE)</f>
        <v>Corporación Hogar de Menores Cardenal José María Caro</v>
      </c>
      <c r="C323" s="18">
        <f>VLOOKUP(A323,'BASE REGISTRO MAYO'!$A$1:$U$884,3,FALSE)</f>
        <v>714523007</v>
      </c>
      <c r="D323" s="18" t="str">
        <f>VLOOKUP(A323,'BASE REGISTRO MAYO'!$A$1:$U$884,4,FALSE)</f>
        <v>Corporación de Derecho Privado.</v>
      </c>
      <c r="E323" s="18" t="str">
        <f>VLOOKUP(A323,'BASE REGISTRO MAYO'!$A$1:$U$884,5,FALSE)</f>
        <v xml:space="preserve">Decreto Supremo Nº1079, de 04 de noviembre de 1987, del Ministerio de Justicia. </v>
      </c>
      <c r="F323" s="18" t="str">
        <f>VLOOKUP(A323,'BASE REGISTRO MAYO'!$A$1:$U$884,6,FALSE)</f>
        <v>Certificado de Vigencia folio Nº 500356223859, emitido por el SRCeI, con fecha 15 de noviembre de 2020.</v>
      </c>
      <c r="G323" s="18" t="str">
        <f>VLOOKUP(A323,'BASE REGISTRO MAYO'!$A$1:$U$884,7,FALSE)</f>
        <v xml:space="preserve">Dar un hogar, cuidado, atención, educación y alimentación a menores en situación irregular.
</v>
      </c>
      <c r="H323" s="18" t="str">
        <f>VLOOKUP(A323,'BASE REGISTRO MAYO'!$A$1:$U$884,8,FALSE)</f>
        <v xml:space="preserve">DIRECTORIO:
Presidente: Pilar Larraín Undurraga,  
Secretario: Ignacio Correa Munita,
Tesorero: René Saavedra Contreras,
Director: Rodrigo Eduardo Medina Gómez 
Director: Luisa Angélica Yevilaf Chancaqueo, 
</v>
      </c>
      <c r="I323" s="18" t="str">
        <f>VLOOKUP(A323,'BASE REGISTRO MAYO'!$A$1:$U$884,9,FALSE)</f>
        <v>Durará un año en sus cargos</v>
      </c>
      <c r="J323" s="18" t="str">
        <f>VLOOKUP(A323,'BASE REGISTRO MAYO'!$A$1:$U$884,10,FALSE)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23" s="18" t="str">
        <f>VLOOKUP(A323,'BASE REGISTRO MAYO'!$A$1:$U$884,11,FALSE)</f>
        <v xml:space="preserve">
Presidente: Pilar Larraín Undurraga x
Se otorgan poderes a los directores René Saavedra Contreras, e Ignacio Correa Munita para que actuando conjuntamente dos cualquiera de ellos, representen a la Corporación con las más amplias facultades.
</v>
      </c>
      <c r="L323" s="18" t="str">
        <f>VLOOKUP(A323,'BASE REGISTRO MAYO'!$A$1:$U$884,12,FALSE)</f>
        <v xml:space="preserve">Miguel Ángel N° 03420, comuna de La Pintana, Región Metropolitana
</v>
      </c>
      <c r="M323" s="18" t="str">
        <f>VLOOKUP(A323,'BASE REGISTRO MAYO'!$A$1:$U$884,13,FALSE)</f>
        <v>XIII</v>
      </c>
      <c r="N323" s="18" t="str">
        <f>VLOOKUP(A323,'BASE REGISTRO MAYO'!$A$1:$U$884,14,FALSE)</f>
        <v xml:space="preserve"> La Pintana</v>
      </c>
      <c r="O323" s="18" t="str">
        <f>VLOOKUP(A323,'BASE REGISTRO MAYO'!$A$1:$U$884,15,FALSE)</f>
        <v xml:space="preserve">F. 2-25428116- 9-73322020
</v>
      </c>
      <c r="P323" s="18" t="str">
        <f>VLOOKUP(A323,'BASE REGISTRO MAYO'!$A$1:$U$884,16,FALSE)</f>
        <v>Correo electrónico: mreyesgaldames@gmail.com</v>
      </c>
      <c r="Q323" s="18">
        <f>VLOOKUP(A323,'BASE REGISTRO MAYO'!$A$1:$U$884,17,FALSE)</f>
        <v>0</v>
      </c>
      <c r="R323" s="18">
        <f>VLOOKUP(A323,'BASE REGISTRO MAYO'!$A$1:$U$884,18,FALSE)</f>
        <v>93401</v>
      </c>
      <c r="S323" s="18" t="str">
        <f>VLOOKUP(A323,'BASE REGISTRO MAYO'!$A$1:$U$884,19,FALSE)</f>
        <v xml:space="preserve">Se acompaña certificado financiero correspondiente al año 2019, aprobado por el Sub Departamento de Supervisión Financiera Nacional. </v>
      </c>
      <c r="T323" s="148">
        <f>VLOOKUP(A323,'BASE REGISTRO MAYO'!$A$1:$U$884,20,FALSE)</f>
        <v>37970</v>
      </c>
      <c r="U323" s="125">
        <v>6580</v>
      </c>
      <c r="V323" s="126">
        <v>68690017</v>
      </c>
      <c r="W323" s="126">
        <v>212997652</v>
      </c>
      <c r="X323" s="149">
        <v>44347</v>
      </c>
      <c r="Y323" s="133" t="s">
        <v>7732</v>
      </c>
      <c r="Z323" s="133" t="s">
        <v>7733</v>
      </c>
      <c r="AA323" s="125" t="s">
        <v>7794</v>
      </c>
    </row>
    <row r="324" spans="1:27" s="90" customFormat="1" ht="15.75" customHeight="1" x14ac:dyDescent="0.2">
      <c r="A324" s="125">
        <v>6650</v>
      </c>
      <c r="B324" s="18" t="str">
        <f>VLOOKUP(A324,'BASE REGISTRO MAYO'!$A$1:$U$884,2,FALSE)</f>
        <v>Parroquia San Juan Bautista de Hualqui</v>
      </c>
      <c r="C324" s="18" t="str">
        <f>VLOOKUP(A324,'BASE REGISTRO MAYO'!$A$1:$U$884,3,FALSE)</f>
        <v>80066523K</v>
      </c>
      <c r="D324" s="18" t="str">
        <f>VLOOKUP(A324,'BASE REGISTRO MAYO'!$A$1:$U$884,4,FALSE)</f>
        <v>Institución Eclesiástica</v>
      </c>
      <c r="E324" s="18" t="str">
        <f>VLOOKUP(A324,'BASE REGISTRO MAYO'!$A$1:$U$884,5,FALSE)</f>
        <v>Erigida de acuerdo al Derecho Canónico, por el Arzobispado de Concepción.</v>
      </c>
      <c r="F324" s="18" t="str">
        <f>VLOOKUP(A324,'BASE REGISTRO MAYO'!$A$1:$U$884,6,FALSE)</f>
        <v>Indefinida.</v>
      </c>
      <c r="G324" s="18" t="str">
        <f>VLOOKUP(A324,'BASE REGISTRO MAYO'!$A$1:$U$884,7,FALSE)</f>
        <v>Actividad Religiosa</v>
      </c>
      <c r="H324" s="18" t="str">
        <f>VLOOKUP(A324,'BASE REGISTRO MAYO'!$A$1:$U$884,8,FALSE)</f>
        <v>no tiene</v>
      </c>
      <c r="I324" s="18">
        <f>VLOOKUP(A324,'BASE REGISTRO MAYO'!$A$1:$U$884,9,FALSE)</f>
        <v>0</v>
      </c>
      <c r="J324" s="18">
        <f>VLOOKUP(A324,'BASE REGISTRO MAYO'!$A$1:$U$884,10,FALSE)</f>
        <v>0</v>
      </c>
      <c r="K324" s="18" t="str">
        <f>VLOOKUP(A324,'BASE REGISTRO MAYO'!$A$1:$U$884,11,FALSE)</f>
        <v xml:space="preserve">Rvdo. Prbo. Bismarck de Jesús Valle Palacios,  </v>
      </c>
      <c r="L324" s="18" t="str">
        <f>VLOOKUP(A324,'BASE REGISTRO MAYO'!$A$1:$U$884,12,FALSE)</f>
        <v>Diego Portales Nº245, Hualqui</v>
      </c>
      <c r="M324" s="18" t="str">
        <f>VLOOKUP(A324,'BASE REGISTRO MAYO'!$A$1:$U$884,13,FALSE)</f>
        <v>VIII</v>
      </c>
      <c r="N324" s="18" t="str">
        <f>VLOOKUP(A324,'BASE REGISTRO MAYO'!$A$1:$U$884,14,FALSE)</f>
        <v>Hualqui</v>
      </c>
      <c r="O324" s="18" t="str">
        <f>VLOOKUP(A324,'BASE REGISTRO MAYO'!$A$1:$U$884,15,FALSE)</f>
        <v>41) 2780417</v>
      </c>
      <c r="P324" s="18" t="str">
        <f>VLOOKUP(A324,'BASE REGISTRO MAYO'!$A$1:$U$884,16,FALSE)</f>
        <v>parroquihualqui@gmail.com</v>
      </c>
      <c r="Q324" s="18">
        <f>VLOOKUP(A324,'BASE REGISTRO MAYO'!$A$1:$U$884,17,FALSE)</f>
        <v>0</v>
      </c>
      <c r="R324" s="18" t="str">
        <f>VLOOKUP(A324,'BASE REGISTRO MAYO'!$A$1:$U$884,18,FALSE)</f>
        <v>93910: Organizaciones Religiosas.</v>
      </c>
      <c r="S324" s="18" t="str">
        <f>VLOOKUP(A324,'BASE REGISTRO MAYO'!$A$1:$U$884,19,FALSE)</f>
        <v>Se acompañan antecedentes financieros correspondientes al año 2019, aprobados por el Sub departamento de Supervisión Nacional.</v>
      </c>
      <c r="T324" s="148">
        <f>VLOOKUP(A324,'BASE REGISTRO MAYO'!$A$1:$U$884,20,FALSE)</f>
        <v>37970</v>
      </c>
      <c r="U324" s="125">
        <v>6650</v>
      </c>
      <c r="V324" s="126">
        <v>7163737</v>
      </c>
      <c r="W324" s="126">
        <v>36437774</v>
      </c>
      <c r="X324" s="149">
        <v>44347</v>
      </c>
      <c r="Y324" s="133" t="s">
        <v>7732</v>
      </c>
      <c r="Z324" s="133" t="s">
        <v>7733</v>
      </c>
      <c r="AA324" s="125" t="s">
        <v>7870</v>
      </c>
    </row>
    <row r="325" spans="1:27" s="90" customFormat="1" ht="15.75" customHeight="1" x14ac:dyDescent="0.2">
      <c r="A325" s="125">
        <v>6690</v>
      </c>
      <c r="B325" s="18" t="str">
        <f>VLOOKUP(A325,'BASE REGISTRO MAYO'!$A$1:$U$884,2,FALSE)</f>
        <v xml:space="preserve">
Obispado de Valdivia  
</v>
      </c>
      <c r="C325" s="18">
        <f>VLOOKUP(A325,'BASE REGISTRO MAYO'!$A$1:$U$884,3,FALSE)</f>
        <v>703553001</v>
      </c>
      <c r="D325" s="18" t="str">
        <f>VLOOKUP(A325,'BASE REGISTRO MAYO'!$A$1:$U$884,4,FALSE)</f>
        <v>no aparece</v>
      </c>
      <c r="E325" s="18" t="str">
        <f>VLOOKUP(A325,'BASE REGISTRO MAYO'!$A$1:$U$884,5,FALSE)</f>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25" s="18" t="str">
        <f>VLOOKUP(A325,'BASE REGISTRO MAYO'!$A$1:$U$884,6,FALSE)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25" s="18" t="str">
        <f>VLOOKUP(A325,'BASE REGISTRO MAYO'!$A$1:$U$884,7,FALSE)</f>
        <v>Organización religiosa.</v>
      </c>
      <c r="H325" s="18" t="str">
        <f>VLOOKUP(A325,'BASE REGISTRO MAYO'!$A$1:$U$884,8,FALSE)</f>
        <v>no tiene</v>
      </c>
      <c r="I325" s="18" t="str">
        <f>VLOOKUP(A325,'BASE REGISTRO MAYO'!$A$1:$U$884,9,FALSE)</f>
        <v>No aplica.</v>
      </c>
      <c r="J325" s="18" t="str">
        <f>VLOOKUP(A325,'BASE REGISTRO MAYO'!$A$1:$U$884,10,FALSE)</f>
        <v>No aplica.</v>
      </c>
      <c r="K325" s="18" t="str">
        <f>VLOOKUP(A325,'BASE REGISTRO MAYO'!$A$1:$U$884,11,FALSE)</f>
        <v xml:space="preserve">Gonzalo Espina Peruyero 
Mandato Especial: Elena Velasco Estero, 
</v>
      </c>
      <c r="L325" s="18" t="str">
        <f>VLOOKUP(A325,'BASE REGISTRO MAYO'!$A$1:$U$884,12,FALSE)</f>
        <v xml:space="preserve">Maipú N° 168, Casilla 520, Valdivia, Región de Los Ríos. 
</v>
      </c>
      <c r="M325" s="18" t="str">
        <f>VLOOKUP(A325,'BASE REGISTRO MAYO'!$A$1:$U$884,13,FALSE)</f>
        <v>XIV</v>
      </c>
      <c r="N325" s="18" t="str">
        <f>VLOOKUP(A325,'BASE REGISTRO MAYO'!$A$1:$U$884,14,FALSE)</f>
        <v>Valdivia</v>
      </c>
      <c r="O325" s="18" t="str">
        <f>VLOOKUP(A325,'BASE REGISTRO MAYO'!$A$1:$U$884,15,FALSE)</f>
        <v xml:space="preserve">Fono 63/213296 </v>
      </c>
      <c r="P325" s="18" t="str">
        <f>VLOOKUP(A325,'BASE REGISTRO MAYO'!$A$1:$U$884,16,FALSE)</f>
        <v>valdivia@episcopado.cl</v>
      </c>
      <c r="Q325" s="18" t="str">
        <f>VLOOKUP(A325,'BASE REGISTRO MAYO'!$A$1:$U$884,17,FALSE)</f>
        <v>Casilla 520</v>
      </c>
      <c r="R325" s="18" t="str">
        <f>VLOOKUP(A325,'BASE REGISTRO MAYO'!$A$1:$U$884,18,FALSE)</f>
        <v xml:space="preserve">93910 Organizaciones religiosas </v>
      </c>
      <c r="S325" s="18" t="str">
        <f>VLOOKUP(A325,'BASE REGISTRO MAYO'!$A$1:$U$884,19,FALSE)</f>
        <v>Certificado de Antecedentes Financieros, año 2019 aprobados  Subdepartamento de Supervisión financiera.</v>
      </c>
      <c r="T325" s="148">
        <f>VLOOKUP(A325,'BASE REGISTRO MAYO'!$A$1:$U$884,20,FALSE)</f>
        <v>37970</v>
      </c>
      <c r="U325" s="125">
        <v>6690</v>
      </c>
      <c r="V325" s="126">
        <v>17390229</v>
      </c>
      <c r="W325" s="126">
        <v>95902895</v>
      </c>
      <c r="X325" s="149">
        <v>44347</v>
      </c>
      <c r="Y325" s="133" t="s">
        <v>7732</v>
      </c>
      <c r="Z325" s="133" t="s">
        <v>7733</v>
      </c>
      <c r="AA325" s="125" t="s">
        <v>7791</v>
      </c>
    </row>
    <row r="326" spans="1:27" s="90" customFormat="1" ht="15.75" customHeight="1" x14ac:dyDescent="0.2">
      <c r="A326" s="125">
        <v>7524</v>
      </c>
      <c r="B326" s="18" t="str">
        <f>VLOOKUP(A326,'BASE REGISTRO MAYO'!$A$1:$U$884,2,FALSE)</f>
        <v xml:space="preserve">
I. Municipalidad de Pichidegua
</v>
      </c>
      <c r="C326" s="18">
        <f>VLOOKUP(A326,'BASE REGISTRO MAYO'!$A$1:$U$884,3,FALSE)</f>
        <v>690811006</v>
      </c>
      <c r="D326" s="18" t="str">
        <f>VLOOKUP(A326,'BASE REGISTRO MAYO'!$A$1:$U$884,4,FALSE)</f>
        <v>Municipalidad</v>
      </c>
      <c r="E326" s="18" t="str">
        <f>VLOOKUP(A326,'BASE REGISTRO MAYO'!$A$1:$U$884,5,FALSE)</f>
        <v>Constitución Política de la República, artículo 107.</v>
      </c>
      <c r="F326" s="18" t="str">
        <f>VLOOKUP(A326,'BASE REGISTRO MAYO'!$A$1:$U$884,6,FALSE)</f>
        <v>Indefinida.</v>
      </c>
      <c r="G326" s="18" t="str">
        <f>VLOOKUP(A326,'BASE REGISTRO MAYO'!$A$1:$U$884,7,FALSE)</f>
        <v>Según Ley Orgánica Nº 18.695, artículos 1º al 4º.</v>
      </c>
      <c r="H326" s="18" t="str">
        <f>VLOOKUP(A326,'BASE REGISTRO MAYO'!$A$1:$U$884,8,FALSE)</f>
        <v>no tiene</v>
      </c>
      <c r="I326" s="18">
        <f>VLOOKUP(A326,'BASE REGISTRO MAYO'!$A$1:$U$884,9,FALSE)</f>
        <v>0</v>
      </c>
      <c r="J326" s="18">
        <f>VLOOKUP(A326,'BASE REGISTRO MAYO'!$A$1:$U$884,10,FALSE)</f>
        <v>0</v>
      </c>
      <c r="K326" s="18" t="str">
        <f>VLOOKUP(A326,'BASE REGISTRO MAYO'!$A$1:$U$884,11,FALSE)</f>
        <v>Rubén Cerón González,</v>
      </c>
      <c r="L326" s="18" t="str">
        <f>VLOOKUP(A326,'BASE REGISTRO MAYO'!$A$1:$U$884,12,FALSE)</f>
        <v xml:space="preserve">Avda. Independencia Nº525
</v>
      </c>
      <c r="M326" s="18" t="str">
        <f>VLOOKUP(A326,'BASE REGISTRO MAYO'!$A$1:$U$884,13,FALSE)</f>
        <v>XIII</v>
      </c>
      <c r="N326" s="18" t="str">
        <f>VLOOKUP(A326,'BASE REGISTRO MAYO'!$A$1:$U$884,14,FALSE)</f>
        <v>Independencia</v>
      </c>
      <c r="O326" s="18" t="str">
        <f>VLOOKUP(A326,'BASE REGISTRO MAYO'!$A$1:$U$884,15,FALSE)</f>
        <v>Fono: (072) 2299600 / 2299601</v>
      </c>
      <c r="P326" s="18" t="str">
        <f>VLOOKUP(A326,'BASE REGISTRO MAYO'!$A$1:$U$884,16,FALSE)</f>
        <v xml:space="preserve"> ventanillaunica@pichidegua.cl</v>
      </c>
      <c r="Q326" s="18">
        <f>VLOOKUP(A326,'BASE REGISTRO MAYO'!$A$1:$U$884,17,FALSE)</f>
        <v>0</v>
      </c>
      <c r="R326" s="18">
        <f>VLOOKUP(A326,'BASE REGISTRO MAYO'!$A$1:$U$884,18,FALSE)</f>
        <v>91001</v>
      </c>
      <c r="S326" s="18" t="str">
        <f>VLOOKUP(A326,'BASE REGISTRO MAYO'!$A$1:$U$884,19,FALSE)</f>
        <v>No corresponde</v>
      </c>
      <c r="T326" s="148">
        <f>VLOOKUP(A326,'BASE REGISTRO MAYO'!$A$1:$U$884,20,FALSE)</f>
        <v>42032</v>
      </c>
      <c r="U326" s="125">
        <v>6720</v>
      </c>
      <c r="V326" s="126">
        <v>4149668</v>
      </c>
      <c r="W326" s="126">
        <v>20549430</v>
      </c>
      <c r="X326" s="149">
        <v>44347</v>
      </c>
      <c r="Y326" s="133" t="s">
        <v>7732</v>
      </c>
      <c r="Z326" s="133" t="s">
        <v>7733</v>
      </c>
      <c r="AA326" s="125" t="s">
        <v>7871</v>
      </c>
    </row>
    <row r="327" spans="1:27" s="90" customFormat="1" ht="15.75" customHeight="1" x14ac:dyDescent="0.2">
      <c r="A327" s="125">
        <v>6740</v>
      </c>
      <c r="B327" s="18" t="str">
        <f>VLOOKUP(A327,'BASE REGISTRO MAYO'!$A$1:$U$884,2,FALSE)</f>
        <v>Fundación Hogares de Menores Verbo Divino</v>
      </c>
      <c r="C327" s="18">
        <f>VLOOKUP(A327,'BASE REGISTRO MAYO'!$A$1:$U$884,3,FALSE)</f>
        <v>714792008</v>
      </c>
      <c r="D327" s="18" t="str">
        <f>VLOOKUP(A327,'BASE REGISTRO MAYO'!$A$1:$U$884,4,FALSE)</f>
        <v>Fundación de Derecho Privado.</v>
      </c>
      <c r="E327" s="18" t="str">
        <f>VLOOKUP(A327,'BASE REGISTRO MAYO'!$A$1:$U$884,5,FALSE)</f>
        <v xml:space="preserve">Decreto Supremo Nº1302, de 22 de diciembre de 1987, del Ministerio de Justicia. </v>
      </c>
      <c r="F327" s="18" t="str">
        <f>VLOOKUP(A327,'BASE REGISTRO MAYO'!$A$1:$U$884,6,FALSE)</f>
        <v>Certificado de Vigencia folio Nº 500227247469, fecha de emisión 14 de mayo de 2019, del Servicio de Registro Civil e Identificación</v>
      </c>
      <c r="G327" s="18" t="str">
        <f>VLOOKUP(A327,'BASE REGISTRO MAYO'!$A$1:$U$884,7,FALSE)</f>
        <v xml:space="preserve">Ayuda material y espiritual a las personas de escasos recursos.
</v>
      </c>
      <c r="H327" s="18" t="str">
        <f>VLOOKUP(A327,'BASE REGISTRO MAYO'!$A$1:$U$884,8,FALSE)</f>
        <v xml:space="preserve">Presidente:
Oukate Kpandja. 
Vicepresidente
Bernardo Serrano Spoerer
Secretario
Jaime Solar Beazer. 
Directores
Juan Pablo Rodríguez Court. 
Ernesto Correa Elizalde. 
Matías Mackenna García Huidobro. 
Enrique Aguilar Castro. </v>
      </c>
      <c r="I327" s="18" t="str">
        <f>VLOOKUP(A327,'BASE REGISTRO MAYO'!$A$1:$U$884,9,FALSE)</f>
        <v xml:space="preserve">Durarán 3 años en sus funciones. </v>
      </c>
      <c r="J327" s="18" t="str">
        <f>VLOOKUP(A327,'BASE REGISTRO MAYO'!$A$1:$U$884,10,FALSE)</f>
        <v>17 de noviembre de 2020 al 17 de noviembre de 2023.</v>
      </c>
      <c r="K327" s="18" t="str">
        <f>VLOOKUP(A327,'BASE REGISTRO MAYO'!$A$1:$U$884,11,FALSE)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27" s="18" t="str">
        <f>VLOOKUP(A327,'BASE REGISTRO MAYO'!$A$1:$U$884,12,FALSE)</f>
        <v xml:space="preserve">San Ignacio N° 979, comuna de Puerto Varas, Décima Región.
</v>
      </c>
      <c r="M327" s="18" t="str">
        <f>VLOOKUP(A327,'BASE REGISTRO MAYO'!$A$1:$U$884,13,FALSE)</f>
        <v>X</v>
      </c>
      <c r="N327" s="18" t="str">
        <f>VLOOKUP(A327,'BASE REGISTRO MAYO'!$A$1:$U$884,14,FALSE)</f>
        <v>Puerto Varas</v>
      </c>
      <c r="O327" s="18" t="str">
        <f>VLOOKUP(A327,'BASE REGISTRO MAYO'!$A$1:$U$884,15,FALSE)</f>
        <v>F. 65-232931, 065-233834</v>
      </c>
      <c r="P327" s="18" t="str">
        <f>VLOOKUP(A327,'BASE REGISTRO MAYO'!$A$1:$U$884,16,FALSE)</f>
        <v>Correos electrónicos fvdcasacentral@gmail.com, fvdsocial@gmail.com</v>
      </c>
      <c r="Q327" s="18" t="str">
        <f>VLOOKUP(A327,'BASE REGISTRO MAYO'!$A$1:$U$884,17,FALSE)</f>
        <v>Casilla 699</v>
      </c>
      <c r="R327" s="18" t="str">
        <f>VLOOKUP(A327,'BASE REGISTRO MAYO'!$A$1:$U$884,18,FALSE)</f>
        <v>93401: Institución de Asistencia Social.</v>
      </c>
      <c r="S327" s="18" t="str">
        <f>VLOOKUP(A327,'BASE REGISTRO MAYO'!$A$1:$U$884,19,FALSE)</f>
        <v>Se acompaña certificado financiero correspondiente al año 2019 aprobado por el Subdepartamento de Supervisión Financiera Nacional</v>
      </c>
      <c r="T327" s="148">
        <f>VLOOKUP(A327,'BASE REGISTRO MAYO'!$A$1:$U$884,20,FALSE)</f>
        <v>37970</v>
      </c>
      <c r="U327" s="125">
        <v>6740</v>
      </c>
      <c r="V327" s="126">
        <v>24830669</v>
      </c>
      <c r="W327" s="126">
        <v>114986245</v>
      </c>
      <c r="X327" s="149">
        <v>44347</v>
      </c>
      <c r="Y327" s="133" t="s">
        <v>7732</v>
      </c>
      <c r="Z327" s="133" t="s">
        <v>7733</v>
      </c>
      <c r="AA327" s="125" t="s">
        <v>7766</v>
      </c>
    </row>
    <row r="328" spans="1:27" s="90" customFormat="1" ht="15.75" customHeight="1" x14ac:dyDescent="0.2">
      <c r="A328" s="125">
        <v>6740</v>
      </c>
      <c r="B328" s="18" t="str">
        <f>VLOOKUP(A328,'BASE REGISTRO MAYO'!$A$1:$U$884,2,FALSE)</f>
        <v>Fundación Hogares de Menores Verbo Divino</v>
      </c>
      <c r="C328" s="18">
        <f>VLOOKUP(A328,'BASE REGISTRO MAYO'!$A$1:$U$884,3,FALSE)</f>
        <v>714792008</v>
      </c>
      <c r="D328" s="18" t="str">
        <f>VLOOKUP(A328,'BASE REGISTRO MAYO'!$A$1:$U$884,4,FALSE)</f>
        <v>Fundación de Derecho Privado.</v>
      </c>
      <c r="E328" s="18" t="str">
        <f>VLOOKUP(A328,'BASE REGISTRO MAYO'!$A$1:$U$884,5,FALSE)</f>
        <v xml:space="preserve">Decreto Supremo Nº1302, de 22 de diciembre de 1987, del Ministerio de Justicia. </v>
      </c>
      <c r="F328" s="18" t="str">
        <f>VLOOKUP(A328,'BASE REGISTRO MAYO'!$A$1:$U$884,6,FALSE)</f>
        <v>Certificado de Vigencia folio Nº 500227247469, fecha de emisión 14 de mayo de 2019, del Servicio de Registro Civil e Identificación</v>
      </c>
      <c r="G328" s="18" t="str">
        <f>VLOOKUP(A328,'BASE REGISTRO MAYO'!$A$1:$U$884,7,FALSE)</f>
        <v xml:space="preserve">Ayuda material y espiritual a las personas de escasos recursos.
</v>
      </c>
      <c r="H328" s="18" t="str">
        <f>VLOOKUP(A328,'BASE REGISTRO MAYO'!$A$1:$U$884,8,FALSE)</f>
        <v xml:space="preserve">Presidente:
Oukate Kpandja. 
Vicepresidente
Bernardo Serrano Spoerer
Secretario
Jaime Solar Beazer. 
Directores
Juan Pablo Rodríguez Court. 
Ernesto Correa Elizalde. 
Matías Mackenna García Huidobro. 
Enrique Aguilar Castro. </v>
      </c>
      <c r="I328" s="18" t="str">
        <f>VLOOKUP(A328,'BASE REGISTRO MAYO'!$A$1:$U$884,9,FALSE)</f>
        <v xml:space="preserve">Durarán 3 años en sus funciones. </v>
      </c>
      <c r="J328" s="18" t="str">
        <f>VLOOKUP(A328,'BASE REGISTRO MAYO'!$A$1:$U$884,10,FALSE)</f>
        <v>17 de noviembre de 2020 al 17 de noviembre de 2023.</v>
      </c>
      <c r="K328" s="18" t="str">
        <f>VLOOKUP(A328,'BASE REGISTRO MAYO'!$A$1:$U$884,11,FALSE)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28" s="18" t="str">
        <f>VLOOKUP(A328,'BASE REGISTRO MAYO'!$A$1:$U$884,12,FALSE)</f>
        <v xml:space="preserve">San Ignacio N° 979, comuna de Puerto Varas, Décima Región.
</v>
      </c>
      <c r="M328" s="18" t="str">
        <f>VLOOKUP(A328,'BASE REGISTRO MAYO'!$A$1:$U$884,13,FALSE)</f>
        <v>X</v>
      </c>
      <c r="N328" s="18" t="str">
        <f>VLOOKUP(A328,'BASE REGISTRO MAYO'!$A$1:$U$884,14,FALSE)</f>
        <v>Puerto Varas</v>
      </c>
      <c r="O328" s="18" t="str">
        <f>VLOOKUP(A328,'BASE REGISTRO MAYO'!$A$1:$U$884,15,FALSE)</f>
        <v>F. 65-232931, 065-233834</v>
      </c>
      <c r="P328" s="18" t="str">
        <f>VLOOKUP(A328,'BASE REGISTRO MAYO'!$A$1:$U$884,16,FALSE)</f>
        <v>Correos electrónicos fvdcasacentral@gmail.com, fvdsocial@gmail.com</v>
      </c>
      <c r="Q328" s="18" t="str">
        <f>VLOOKUP(A328,'BASE REGISTRO MAYO'!$A$1:$U$884,17,FALSE)</f>
        <v>Casilla 699</v>
      </c>
      <c r="R328" s="18" t="str">
        <f>VLOOKUP(A328,'BASE REGISTRO MAYO'!$A$1:$U$884,18,FALSE)</f>
        <v>93401: Institución de Asistencia Social.</v>
      </c>
      <c r="S328" s="18" t="str">
        <f>VLOOKUP(A328,'BASE REGISTRO MAYO'!$A$1:$U$884,19,FALSE)</f>
        <v>Se acompaña certificado financiero correspondiente al año 2019 aprobado por el Subdepartamento de Supervisión Financiera Nacional</v>
      </c>
      <c r="T328" s="148">
        <f>VLOOKUP(A328,'BASE REGISTRO MAYO'!$A$1:$U$884,20,FALSE)</f>
        <v>37970</v>
      </c>
      <c r="U328" s="125">
        <v>6740</v>
      </c>
      <c r="V328" s="126">
        <v>22707270</v>
      </c>
      <c r="W328" s="126">
        <v>91338543</v>
      </c>
      <c r="X328" s="149">
        <v>44347</v>
      </c>
      <c r="Y328" s="133" t="s">
        <v>7732</v>
      </c>
      <c r="Z328" s="133" t="s">
        <v>7733</v>
      </c>
      <c r="AA328" s="125" t="s">
        <v>7734</v>
      </c>
    </row>
    <row r="329" spans="1:27" s="90" customFormat="1" ht="15.75" customHeight="1" x14ac:dyDescent="0.2">
      <c r="A329" s="125">
        <v>6740</v>
      </c>
      <c r="B329" s="18" t="str">
        <f>VLOOKUP(A329,'BASE REGISTRO MAYO'!$A$1:$U$884,2,FALSE)</f>
        <v>Fundación Hogares de Menores Verbo Divino</v>
      </c>
      <c r="C329" s="18">
        <f>VLOOKUP(A329,'BASE REGISTRO MAYO'!$A$1:$U$884,3,FALSE)</f>
        <v>714792008</v>
      </c>
      <c r="D329" s="18" t="str">
        <f>VLOOKUP(A329,'BASE REGISTRO MAYO'!$A$1:$U$884,4,FALSE)</f>
        <v>Fundación de Derecho Privado.</v>
      </c>
      <c r="E329" s="18" t="str">
        <f>VLOOKUP(A329,'BASE REGISTRO MAYO'!$A$1:$U$884,5,FALSE)</f>
        <v xml:space="preserve">Decreto Supremo Nº1302, de 22 de diciembre de 1987, del Ministerio de Justicia. </v>
      </c>
      <c r="F329" s="18" t="str">
        <f>VLOOKUP(A329,'BASE REGISTRO MAYO'!$A$1:$U$884,6,FALSE)</f>
        <v>Certificado de Vigencia folio Nº 500227247469, fecha de emisión 14 de mayo de 2019, del Servicio de Registro Civil e Identificación</v>
      </c>
      <c r="G329" s="18" t="str">
        <f>VLOOKUP(A329,'BASE REGISTRO MAYO'!$A$1:$U$884,7,FALSE)</f>
        <v xml:space="preserve">Ayuda material y espiritual a las personas de escasos recursos.
</v>
      </c>
      <c r="H329" s="18" t="str">
        <f>VLOOKUP(A329,'BASE REGISTRO MAYO'!$A$1:$U$884,8,FALSE)</f>
        <v xml:space="preserve">Presidente:
Oukate Kpandja. 
Vicepresidente
Bernardo Serrano Spoerer
Secretario
Jaime Solar Beazer. 
Directores
Juan Pablo Rodríguez Court. 
Ernesto Correa Elizalde. 
Matías Mackenna García Huidobro. 
Enrique Aguilar Castro. </v>
      </c>
      <c r="I329" s="18" t="str">
        <f>VLOOKUP(A329,'BASE REGISTRO MAYO'!$A$1:$U$884,9,FALSE)</f>
        <v xml:space="preserve">Durarán 3 años en sus funciones. </v>
      </c>
      <c r="J329" s="18" t="str">
        <f>VLOOKUP(A329,'BASE REGISTRO MAYO'!$A$1:$U$884,10,FALSE)</f>
        <v>17 de noviembre de 2020 al 17 de noviembre de 2023.</v>
      </c>
      <c r="K329" s="18" t="str">
        <f>VLOOKUP(A329,'BASE REGISTRO MAYO'!$A$1:$U$884,11,FALSE)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29" s="18" t="str">
        <f>VLOOKUP(A329,'BASE REGISTRO MAYO'!$A$1:$U$884,12,FALSE)</f>
        <v xml:space="preserve">San Ignacio N° 979, comuna de Puerto Varas, Décima Región.
</v>
      </c>
      <c r="M329" s="18" t="str">
        <f>VLOOKUP(A329,'BASE REGISTRO MAYO'!$A$1:$U$884,13,FALSE)</f>
        <v>X</v>
      </c>
      <c r="N329" s="18" t="str">
        <f>VLOOKUP(A329,'BASE REGISTRO MAYO'!$A$1:$U$884,14,FALSE)</f>
        <v>Puerto Varas</v>
      </c>
      <c r="O329" s="18" t="str">
        <f>VLOOKUP(A329,'BASE REGISTRO MAYO'!$A$1:$U$884,15,FALSE)</f>
        <v>F. 65-232931, 065-233834</v>
      </c>
      <c r="P329" s="18" t="str">
        <f>VLOOKUP(A329,'BASE REGISTRO MAYO'!$A$1:$U$884,16,FALSE)</f>
        <v>Correos electrónicos fvdcasacentral@gmail.com, fvdsocial@gmail.com</v>
      </c>
      <c r="Q329" s="18" t="str">
        <f>VLOOKUP(A329,'BASE REGISTRO MAYO'!$A$1:$U$884,17,FALSE)</f>
        <v>Casilla 699</v>
      </c>
      <c r="R329" s="18" t="str">
        <f>VLOOKUP(A329,'BASE REGISTRO MAYO'!$A$1:$U$884,18,FALSE)</f>
        <v>93401: Institución de Asistencia Social.</v>
      </c>
      <c r="S329" s="18" t="str">
        <f>VLOOKUP(A329,'BASE REGISTRO MAYO'!$A$1:$U$884,19,FALSE)</f>
        <v>Se acompaña certificado financiero correspondiente al año 2019 aprobado por el Subdepartamento de Supervisión Financiera Nacional</v>
      </c>
      <c r="T329" s="148">
        <f>VLOOKUP(A329,'BASE REGISTRO MAYO'!$A$1:$U$884,20,FALSE)</f>
        <v>37970</v>
      </c>
      <c r="U329" s="125">
        <v>6740</v>
      </c>
      <c r="V329" s="126">
        <v>28263428</v>
      </c>
      <c r="W329" s="126">
        <v>124853985</v>
      </c>
      <c r="X329" s="149">
        <v>44347</v>
      </c>
      <c r="Y329" s="133" t="s">
        <v>7732</v>
      </c>
      <c r="Z329" s="133" t="s">
        <v>7733</v>
      </c>
      <c r="AA329" s="125" t="s">
        <v>7781</v>
      </c>
    </row>
    <row r="330" spans="1:27" s="90" customFormat="1" ht="15.75" customHeight="1" x14ac:dyDescent="0.2">
      <c r="A330" s="125">
        <v>6740</v>
      </c>
      <c r="B330" s="18" t="str">
        <f>VLOOKUP(A330,'BASE REGISTRO MAYO'!$A$1:$U$884,2,FALSE)</f>
        <v>Fundación Hogares de Menores Verbo Divino</v>
      </c>
      <c r="C330" s="18">
        <f>VLOOKUP(A330,'BASE REGISTRO MAYO'!$A$1:$U$884,3,FALSE)</f>
        <v>714792008</v>
      </c>
      <c r="D330" s="18" t="str">
        <f>VLOOKUP(A330,'BASE REGISTRO MAYO'!$A$1:$U$884,4,FALSE)</f>
        <v>Fundación de Derecho Privado.</v>
      </c>
      <c r="E330" s="18" t="str">
        <f>VLOOKUP(A330,'BASE REGISTRO MAYO'!$A$1:$U$884,5,FALSE)</f>
        <v xml:space="preserve">Decreto Supremo Nº1302, de 22 de diciembre de 1987, del Ministerio de Justicia. </v>
      </c>
      <c r="F330" s="18" t="str">
        <f>VLOOKUP(A330,'BASE REGISTRO MAYO'!$A$1:$U$884,6,FALSE)</f>
        <v>Certificado de Vigencia folio Nº 500227247469, fecha de emisión 14 de mayo de 2019, del Servicio de Registro Civil e Identificación</v>
      </c>
      <c r="G330" s="18" t="str">
        <f>VLOOKUP(A330,'BASE REGISTRO MAYO'!$A$1:$U$884,7,FALSE)</f>
        <v xml:space="preserve">Ayuda material y espiritual a las personas de escasos recursos.
</v>
      </c>
      <c r="H330" s="18" t="str">
        <f>VLOOKUP(A330,'BASE REGISTRO MAYO'!$A$1:$U$884,8,FALSE)</f>
        <v xml:space="preserve">Presidente:
Oukate Kpandja. 
Vicepresidente
Bernardo Serrano Spoerer
Secretario
Jaime Solar Beazer. 
Directores
Juan Pablo Rodríguez Court. 
Ernesto Correa Elizalde. 
Matías Mackenna García Huidobro. 
Enrique Aguilar Castro. </v>
      </c>
      <c r="I330" s="18" t="str">
        <f>VLOOKUP(A330,'BASE REGISTRO MAYO'!$A$1:$U$884,9,FALSE)</f>
        <v xml:space="preserve">Durarán 3 años en sus funciones. </v>
      </c>
      <c r="J330" s="18" t="str">
        <f>VLOOKUP(A330,'BASE REGISTRO MAYO'!$A$1:$U$884,10,FALSE)</f>
        <v>17 de noviembre de 2020 al 17 de noviembre de 2023.</v>
      </c>
      <c r="K330" s="18" t="str">
        <f>VLOOKUP(A330,'BASE REGISTRO MAYO'!$A$1:$U$884,11,FALSE)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0" s="18" t="str">
        <f>VLOOKUP(A330,'BASE REGISTRO MAYO'!$A$1:$U$884,12,FALSE)</f>
        <v xml:space="preserve">San Ignacio N° 979, comuna de Puerto Varas, Décima Región.
</v>
      </c>
      <c r="M330" s="18" t="str">
        <f>VLOOKUP(A330,'BASE REGISTRO MAYO'!$A$1:$U$884,13,FALSE)</f>
        <v>X</v>
      </c>
      <c r="N330" s="18" t="str">
        <f>VLOOKUP(A330,'BASE REGISTRO MAYO'!$A$1:$U$884,14,FALSE)</f>
        <v>Puerto Varas</v>
      </c>
      <c r="O330" s="18" t="str">
        <f>VLOOKUP(A330,'BASE REGISTRO MAYO'!$A$1:$U$884,15,FALSE)</f>
        <v>F. 65-232931, 065-233834</v>
      </c>
      <c r="P330" s="18" t="str">
        <f>VLOOKUP(A330,'BASE REGISTRO MAYO'!$A$1:$U$884,16,FALSE)</f>
        <v>Correos electrónicos fvdcasacentral@gmail.com, fvdsocial@gmail.com</v>
      </c>
      <c r="Q330" s="18" t="str">
        <f>VLOOKUP(A330,'BASE REGISTRO MAYO'!$A$1:$U$884,17,FALSE)</f>
        <v>Casilla 699</v>
      </c>
      <c r="R330" s="18" t="str">
        <f>VLOOKUP(A330,'BASE REGISTRO MAYO'!$A$1:$U$884,18,FALSE)</f>
        <v>93401: Institución de Asistencia Social.</v>
      </c>
      <c r="S330" s="18" t="str">
        <f>VLOOKUP(A330,'BASE REGISTRO MAYO'!$A$1:$U$884,19,FALSE)</f>
        <v>Se acompaña certificado financiero correspondiente al año 2019 aprobado por el Subdepartamento de Supervisión Financiera Nacional</v>
      </c>
      <c r="T330" s="148">
        <f>VLOOKUP(A330,'BASE REGISTRO MAYO'!$A$1:$U$884,20,FALSE)</f>
        <v>37970</v>
      </c>
      <c r="U330" s="125">
        <v>6740</v>
      </c>
      <c r="V330" s="126">
        <v>177887416</v>
      </c>
      <c r="W330" s="126">
        <v>548481531</v>
      </c>
      <c r="X330" s="149">
        <v>44347</v>
      </c>
      <c r="Y330" s="133" t="s">
        <v>7732</v>
      </c>
      <c r="Z330" s="133" t="s">
        <v>7733</v>
      </c>
      <c r="AA330" s="125" t="s">
        <v>7872</v>
      </c>
    </row>
    <row r="331" spans="1:27" s="90" customFormat="1" ht="15.75" customHeight="1" x14ac:dyDescent="0.2">
      <c r="A331" s="125">
        <v>6760</v>
      </c>
      <c r="B331" s="18" t="str">
        <f>VLOOKUP(A331,'BASE REGISTRO MAYO'!$A$1:$U$884,2,FALSE)</f>
        <v>Comunidad La Roca</v>
      </c>
      <c r="C331" s="18">
        <f>VLOOKUP(A331,'BASE REGISTRO MAYO'!$A$1:$U$884,3,FALSE)</f>
        <v>718362008</v>
      </c>
      <c r="D331" s="18" t="str">
        <f>VLOOKUP(A331,'BASE REGISTRO MAYO'!$A$1:$U$884,4,FALSE)</f>
        <v>Corporación de Derecho Privado.</v>
      </c>
      <c r="E331" s="18" t="str">
        <f>VLOOKUP(A331,'BASE REGISTRO MAYO'!$A$1:$U$884,5,FALSE)</f>
        <v>Otorgado por Decreto Supremo Nº65, 22 de enero de 1991, por el Ministerio de Justicia.</v>
      </c>
      <c r="F331" s="18" t="str">
        <f>VLOOKUP(A331,'BASE REGISTRO MAYO'!$A$1:$U$884,6,FALSE)</f>
        <v>Certificado de Vigencia de persona jurídica sin fines de lucro, Folio N° 500356256835, emitido con fecha 16 de noviembre de 2020, por el Servicio de Registro Civil e Identificación</v>
      </c>
      <c r="G331" s="18" t="str">
        <f>VLOOKUP(A331,'BASE REGISTRO MAYO'!$A$1:$U$884,7,FALSE)</f>
        <v>Ayudar a aquellas personas que, ya sea a consecuencia de una psicopatología, dependencia de drogas y/o alcohol; nivel deficitario de salud, económico, social, educativo u otro, estén siendo afectadas en su integridad como personas.</v>
      </c>
      <c r="H331" s="18" t="str">
        <f>VLOOKUP(A331,'BASE REGISTRO MAYO'!$A$1:$U$884,8,FALSE)</f>
        <v xml:space="preserve">Presidente: 
Juan Enrique Vargas Roa,
Vicepresidente: 
Hernán Eduardo Erba Gallinato,
Secretaria: Inés Herminia Correa Zamora 
Tesorero: 
José Gustavo Concha Concha, 
Director Ejecutivo:
Fernando Iván Alvarado Vega, 
</v>
      </c>
      <c r="I331" s="18" t="str">
        <f>VLOOKUP(A331,'BASE REGISTRO MAYO'!$A$1:$U$884,9,FALSE)</f>
        <v>Durarán 3 años en sus cargos.</v>
      </c>
      <c r="J331" s="18" t="str">
        <f>VLOOKUP(A331,'BASE REGISTRO MAYO'!$A$1:$U$884,10,FALSE)</f>
        <v>28 de mayo de 2018 al 28 de mayo de 2021.</v>
      </c>
      <c r="K331" s="18" t="str">
        <f>VLOOKUP(A331,'BASE REGISTRO MAYO'!$A$1:$U$884,11,FALSE)</f>
        <v xml:space="preserve">Juan Enrique Vargas Roa, 
Fernando Iván Alvarado Vega, 
</v>
      </c>
      <c r="L331" s="18" t="str">
        <f>VLOOKUP(A331,'BASE REGISTRO MAYO'!$A$1:$U$884,12,FALSE)</f>
        <v xml:space="preserve">Avenida Errázuriz N° 2710, Valparaíso
</v>
      </c>
      <c r="M331" s="18" t="str">
        <f>VLOOKUP(A331,'BASE REGISTRO MAYO'!$A$1:$U$884,13,FALSE)</f>
        <v>V</v>
      </c>
      <c r="N331" s="18" t="str">
        <f>VLOOKUP(A331,'BASE REGISTRO MAYO'!$A$1:$U$884,14,FALSE)</f>
        <v>Valparaíso</v>
      </c>
      <c r="O331" s="18" t="str">
        <f>VLOOKUP(A331,'BASE REGISTRO MAYO'!$A$1:$U$884,15,FALSE)</f>
        <v xml:space="preserve">Teléfono: 2626924
</v>
      </c>
      <c r="P331" s="18" t="str">
        <f>VLOOKUP(A331,'BASE REGISTRO MAYO'!$A$1:$U$884,16,FALSE)</f>
        <v>Correo: comunidadlaroca@yahoo.com</v>
      </c>
      <c r="Q331" s="18">
        <f>VLOOKUP(A331,'BASE REGISTRO MAYO'!$A$1:$U$884,17,FALSE)</f>
        <v>0</v>
      </c>
      <c r="R331" s="18" t="str">
        <f>VLOOKUP(A331,'BASE REGISTRO MAYO'!$A$1:$U$884,18,FALSE)</f>
        <v>93401: Instituciones de Asistencia Social.</v>
      </c>
      <c r="S331" s="18" t="str">
        <f>VLOOKUP(A331,'BASE REGISTRO MAYO'!$A$1:$U$884,19,FALSE)</f>
        <v>Antecedentes financieros correspondientes al año 2019, aprobados por el Subdepartamento de Supervisión Financiera</v>
      </c>
      <c r="T331" s="148">
        <f>VLOOKUP(A331,'BASE REGISTRO MAYO'!$A$1:$U$884,20,FALSE)</f>
        <v>37970</v>
      </c>
      <c r="U331" s="125">
        <v>6760</v>
      </c>
      <c r="V331" s="126">
        <v>9852660</v>
      </c>
      <c r="W331" s="126">
        <v>42979320</v>
      </c>
      <c r="X331" s="149">
        <v>44347</v>
      </c>
      <c r="Y331" s="133" t="s">
        <v>7732</v>
      </c>
      <c r="Z331" s="133" t="s">
        <v>7733</v>
      </c>
      <c r="AA331" s="125" t="s">
        <v>7742</v>
      </c>
    </row>
    <row r="332" spans="1:27" s="90" customFormat="1" ht="15.75" customHeight="1" x14ac:dyDescent="0.2">
      <c r="A332" s="125">
        <v>6830</v>
      </c>
      <c r="B332" s="18" t="str">
        <f>VLOOKUP(A332,'BASE REGISTRO MAYO'!$A$1:$U$884,2,FALSE)</f>
        <v>Corporación de Formación Laboral al Adolescente- CORFAL.</v>
      </c>
      <c r="C332" s="18">
        <f>VLOOKUP(A332,'BASE REGISTRO MAYO'!$A$1:$U$884,3,FALSE)</f>
        <v>717449002</v>
      </c>
      <c r="D332" s="18" t="str">
        <f>VLOOKUP(A332,'BASE REGISTRO MAYO'!$A$1:$U$884,4,FALSE)</f>
        <v>Corporación de Derecho Privado.</v>
      </c>
      <c r="E332" s="18" t="str">
        <f>VLOOKUP(A332,'BASE REGISTRO MAYO'!$A$1:$U$884,5,FALSE)</f>
        <v xml:space="preserve">Otorgada por Decreto Supremo Nº 248, de fecha 07 de febrero de 1990. </v>
      </c>
      <c r="F332" s="18" t="str">
        <f>VLOOKUP(A332,'BASE REGISTRO MAYO'!$A$1:$U$884,6,FALSE)</f>
        <v xml:space="preserve">Certificado de vigencia, folio Nº500337772697, de 04 de agosto de 2020, del Servicio de Registro Civil e Identificación. 
</v>
      </c>
      <c r="G332" s="18" t="str">
        <f>VLOOKUP(A332,'BASE REGISTRO MAYO'!$A$1:$U$884,7,FALSE)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32" s="18" t="str">
        <f>VLOOKUP(A332,'BASE REGISTRO MAYO'!$A$1:$U$884,8,FALSE)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32" s="18" t="str">
        <f>VLOOKUP(A332,'BASE REGISTRO MAYO'!$A$1:$U$884,9,FALSE)</f>
        <v>Dos años</v>
      </c>
      <c r="J332" s="18" t="str">
        <f>VLOOKUP(A332,'BASE REGISTRO MAYO'!$A$1:$U$884,10,FALSE)</f>
        <v>02 de diciembre de 2018 a 02 de diciembre de 2020</v>
      </c>
      <c r="K332" s="18" t="str">
        <f>VLOOKUP(A332,'BASE REGISTRO MAYO'!$A$1:$U$884,11,FALSE)</f>
        <v xml:space="preserve">Rosa Icarte Muñoz, , María Nicolasa Rodríguez Roco, , y Juan Gabriel Lecaros Trincado, K, quienes pueden actuar de forma conjunta, separada e indistintamente para representar a la Corporación.
</v>
      </c>
      <c r="L332" s="18" t="str">
        <f>VLOOKUP(A332,'BASE REGISTRO MAYO'!$A$1:$U$884,12,FALSE)</f>
        <v xml:space="preserve">Población Carlos Condell, Avenida Alejandro Azola Nº 1635, comuna de Arica.
</v>
      </c>
      <c r="M332" s="18" t="str">
        <f>VLOOKUP(A332,'BASE REGISTRO MAYO'!$A$1:$U$884,13,FALSE)</f>
        <v>XV</v>
      </c>
      <c r="N332" s="18" t="str">
        <f>VLOOKUP(A332,'BASE REGISTRO MAYO'!$A$1:$U$884,14,FALSE)</f>
        <v>arica</v>
      </c>
      <c r="O332" s="18" t="str">
        <f>VLOOKUP(A332,'BASE REGISTRO MAYO'!$A$1:$U$884,15,FALSE)</f>
        <v>Fono (58) 2- 246387 - +56966559270</v>
      </c>
      <c r="P332" s="18" t="str">
        <f>VLOOKUP(A332,'BASE REGISTRO MAYO'!$A$1:$U$884,16,FALSE)</f>
        <v>directorio@corfal.com</v>
      </c>
      <c r="Q332" s="18">
        <f>VLOOKUP(A332,'BASE REGISTRO MAYO'!$A$1:$U$884,17,FALSE)</f>
        <v>0</v>
      </c>
      <c r="R332" s="18" t="str">
        <f>VLOOKUP(A332,'BASE REGISTRO MAYO'!$A$1:$U$884,18,FALSE)</f>
        <v>93401: Institución de Asistencia Social</v>
      </c>
      <c r="S332" s="18" t="str">
        <f>VLOOKUP(A332,'BASE REGISTRO MAYO'!$A$1:$U$884,19,FALSE)</f>
        <v>Certificado financiero firmado ante notario público correspondiente al año 2019 y balance general consolidado al 31 de diciembre de 2019, aprobado por el Subdepartamento de Supervisión Financiera Nacional.</v>
      </c>
      <c r="T332" s="148">
        <f>VLOOKUP(A332,'BASE REGISTRO MAYO'!$A$1:$U$884,20,FALSE)</f>
        <v>37970</v>
      </c>
      <c r="U332" s="125">
        <v>6830</v>
      </c>
      <c r="V332" s="126">
        <v>32508518</v>
      </c>
      <c r="W332" s="126">
        <v>323654551</v>
      </c>
      <c r="X332" s="149">
        <v>44347</v>
      </c>
      <c r="Y332" s="133" t="s">
        <v>7732</v>
      </c>
      <c r="Z332" s="133" t="s">
        <v>7733</v>
      </c>
      <c r="AA332" s="125" t="s">
        <v>7753</v>
      </c>
    </row>
    <row r="333" spans="1:27" s="90" customFormat="1" ht="15.75" customHeight="1" x14ac:dyDescent="0.2">
      <c r="A333" s="125">
        <v>6864</v>
      </c>
      <c r="B333" s="18" t="str">
        <f>VLOOKUP(A333,'BASE REGISTRO MAYO'!$A$1:$U$884,2,FALSE)</f>
        <v>Fundación Esperanza</v>
      </c>
      <c r="C333" s="18">
        <f>VLOOKUP(A333,'BASE REGISTRO MAYO'!$A$1:$U$884,3,FALSE)</f>
        <v>721476006</v>
      </c>
      <c r="D333" s="18" t="str">
        <f>VLOOKUP(A333,'BASE REGISTRO MAYO'!$A$1:$U$884,4,FALSE)</f>
        <v>Fundación de Derecho Público.</v>
      </c>
      <c r="E333" s="18" t="str">
        <f>VLOOKUP(A333,'BASE REGISTRO MAYO'!$A$1:$U$884,5,FALSE)</f>
        <v>Erigida de acuerdo al Derecho Canónico, por el Decreto Episcopal N° 041/92, del Obispado de Punta Arenas.</v>
      </c>
      <c r="F333" s="18" t="str">
        <f>VLOOKUP(A333,'BASE REGISTRO MAYO'!$A$1:$U$884,6,FALSE)</f>
        <v>Certificado Nº 06/2017, de fecha 18 de agosto de 2017 , del Obispado de Punta Arenas.</v>
      </c>
      <c r="G333" s="18" t="str">
        <f>VLOOKUP(A333,'BASE REGISTRO MAYO'!$A$1:$U$884,7,FALSE)</f>
        <v>Certificado Nº 06/2017, de fecha 18 de agosto de 2017 , del Obispado de Punta Arenas.</v>
      </c>
      <c r="H333" s="18" t="str">
        <f>VLOOKUP(A333,'BASE REGISTRO MAYO'!$A$1:$U$884,8,FALSE)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3" s="18" t="str">
        <f>VLOOKUP(A333,'BASE REGISTRO MAYO'!$A$1:$U$884,9,FALSE)</f>
        <v>Duran dos años en sus funciones.</v>
      </c>
      <c r="J333" s="18" t="str">
        <f>VLOOKUP(A333,'BASE REGISTRO MAYO'!$A$1:$U$884,10,FALSE)</f>
        <v>Última elección (ratificación) es de fecha 17 de marzo de 2021</v>
      </c>
      <c r="K333" s="18" t="str">
        <f>VLOOKUP(A333,'BASE REGISTRO MAYO'!$A$1:$U$884,11,FALSE)</f>
        <v xml:space="preserve">Ángelo Humberto Gamín Salas, en su calidad de Vice-Presidente, conforme al artículo 15 de los Estatutos. 
Asterio Andrade Gallardo, 
</v>
      </c>
      <c r="L333" s="18" t="str">
        <f>VLOOKUP(A333,'BASE REGISTRO MAYO'!$A$1:$U$884,12,FALSE)</f>
        <v xml:space="preserve">Chiloé  N° 1156, comuna de Punta Arenas, Duodécima Región.
</v>
      </c>
      <c r="M333" s="18" t="str">
        <f>VLOOKUP(A333,'BASE REGISTRO MAYO'!$A$1:$U$884,13,FALSE)</f>
        <v>XII</v>
      </c>
      <c r="N333" s="18" t="str">
        <f>VLOOKUP(A333,'BASE REGISTRO MAYO'!$A$1:$U$884,14,FALSE)</f>
        <v>Punta Arenas</v>
      </c>
      <c r="O333" s="18" t="str">
        <f>VLOOKUP(A333,'BASE REGISTRO MAYO'!$A$1:$U$884,15,FALSE)</f>
        <v>Teléfonos: 61-613474 y 61-613479</v>
      </c>
      <c r="P333" s="18" t="str">
        <f>VLOOKUP(A333,'BASE REGISTRO MAYO'!$A$1:$U$884,16,FALSE)</f>
        <v>administracion@fundacionesperanza.cl</v>
      </c>
      <c r="Q333" s="18">
        <f>VLOOKUP(A333,'BASE REGISTRO MAYO'!$A$1:$U$884,17,FALSE)</f>
        <v>0</v>
      </c>
      <c r="R333" s="18">
        <f>VLOOKUP(A333,'BASE REGISTRO MAYO'!$A$1:$U$884,18,FALSE)</f>
        <v>93910</v>
      </c>
      <c r="S333" s="18" t="str">
        <f>VLOOKUP(A333,'BASE REGISTRO MAYO'!$A$1:$U$884,19,FALSE)</f>
        <v xml:space="preserve">Certificado de antecedentes financieros correspondientes al año 2019, aprobados por el Subdepartamento de Supervisión Financiera.
</v>
      </c>
      <c r="T333" s="148">
        <f>VLOOKUP(A333,'BASE REGISTRO MAYO'!$A$1:$U$884,20,FALSE)</f>
        <v>37970</v>
      </c>
      <c r="U333" s="125">
        <v>6864</v>
      </c>
      <c r="V333" s="126">
        <v>9100927</v>
      </c>
      <c r="W333" s="126">
        <v>99589820</v>
      </c>
      <c r="X333" s="149">
        <v>44347</v>
      </c>
      <c r="Y333" s="133" t="s">
        <v>7732</v>
      </c>
      <c r="Z333" s="133" t="s">
        <v>7733</v>
      </c>
      <c r="AA333" s="125" t="s">
        <v>7849</v>
      </c>
    </row>
    <row r="334" spans="1:27" s="90" customFormat="1" ht="15.75" customHeight="1" x14ac:dyDescent="0.2">
      <c r="A334" s="125">
        <v>6864</v>
      </c>
      <c r="B334" s="18" t="str">
        <f>VLOOKUP(A334,'BASE REGISTRO MAYO'!$A$1:$U$884,2,FALSE)</f>
        <v>Fundación Esperanza</v>
      </c>
      <c r="C334" s="18">
        <f>VLOOKUP(A334,'BASE REGISTRO MAYO'!$A$1:$U$884,3,FALSE)</f>
        <v>721476006</v>
      </c>
      <c r="D334" s="18" t="str">
        <f>VLOOKUP(A334,'BASE REGISTRO MAYO'!$A$1:$U$884,4,FALSE)</f>
        <v>Fundación de Derecho Público.</v>
      </c>
      <c r="E334" s="18" t="str">
        <f>VLOOKUP(A334,'BASE REGISTRO MAYO'!$A$1:$U$884,5,FALSE)</f>
        <v>Erigida de acuerdo al Derecho Canónico, por el Decreto Episcopal N° 041/92, del Obispado de Punta Arenas.</v>
      </c>
      <c r="F334" s="18" t="str">
        <f>VLOOKUP(A334,'BASE REGISTRO MAYO'!$A$1:$U$884,6,FALSE)</f>
        <v>Certificado Nº 06/2017, de fecha 18 de agosto de 2017 , del Obispado de Punta Arenas.</v>
      </c>
      <c r="G334" s="18" t="str">
        <f>VLOOKUP(A334,'BASE REGISTRO MAYO'!$A$1:$U$884,7,FALSE)</f>
        <v>Certificado Nº 06/2017, de fecha 18 de agosto de 2017 , del Obispado de Punta Arenas.</v>
      </c>
      <c r="H334" s="18" t="str">
        <f>VLOOKUP(A334,'BASE REGISTRO MAYO'!$A$1:$U$884,8,FALSE)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4" s="18" t="str">
        <f>VLOOKUP(A334,'BASE REGISTRO MAYO'!$A$1:$U$884,9,FALSE)</f>
        <v>Duran dos años en sus funciones.</v>
      </c>
      <c r="J334" s="18" t="str">
        <f>VLOOKUP(A334,'BASE REGISTRO MAYO'!$A$1:$U$884,10,FALSE)</f>
        <v>Última elección (ratificación) es de fecha 17 de marzo de 2021</v>
      </c>
      <c r="K334" s="18" t="str">
        <f>VLOOKUP(A334,'BASE REGISTRO MAYO'!$A$1:$U$884,11,FALSE)</f>
        <v xml:space="preserve">Ángelo Humberto Gamín Salas, en su calidad de Vice-Presidente, conforme al artículo 15 de los Estatutos. 
Asterio Andrade Gallardo, 
</v>
      </c>
      <c r="L334" s="18" t="str">
        <f>VLOOKUP(A334,'BASE REGISTRO MAYO'!$A$1:$U$884,12,FALSE)</f>
        <v xml:space="preserve">Chiloé  N° 1156, comuna de Punta Arenas, Duodécima Región.
</v>
      </c>
      <c r="M334" s="18" t="str">
        <f>VLOOKUP(A334,'BASE REGISTRO MAYO'!$A$1:$U$884,13,FALSE)</f>
        <v>XII</v>
      </c>
      <c r="N334" s="18" t="str">
        <f>VLOOKUP(A334,'BASE REGISTRO MAYO'!$A$1:$U$884,14,FALSE)</f>
        <v>Punta Arenas</v>
      </c>
      <c r="O334" s="18" t="str">
        <f>VLOOKUP(A334,'BASE REGISTRO MAYO'!$A$1:$U$884,15,FALSE)</f>
        <v>Teléfonos: 61-613474 y 61-613479</v>
      </c>
      <c r="P334" s="18" t="str">
        <f>VLOOKUP(A334,'BASE REGISTRO MAYO'!$A$1:$U$884,16,FALSE)</f>
        <v>administracion@fundacionesperanza.cl</v>
      </c>
      <c r="Q334" s="18">
        <f>VLOOKUP(A334,'BASE REGISTRO MAYO'!$A$1:$U$884,17,FALSE)</f>
        <v>0</v>
      </c>
      <c r="R334" s="18">
        <f>VLOOKUP(A334,'BASE REGISTRO MAYO'!$A$1:$U$884,18,FALSE)</f>
        <v>93910</v>
      </c>
      <c r="S334" s="18" t="str">
        <f>VLOOKUP(A334,'BASE REGISTRO MAYO'!$A$1:$U$884,19,FALSE)</f>
        <v xml:space="preserve">Certificado de antecedentes financieros correspondientes al año 2019, aprobados por el Subdepartamento de Supervisión Financiera.
</v>
      </c>
      <c r="T334" s="148">
        <f>VLOOKUP(A334,'BASE REGISTRO MAYO'!$A$1:$U$884,20,FALSE)</f>
        <v>37970</v>
      </c>
      <c r="U334" s="125">
        <v>6864</v>
      </c>
      <c r="V334" s="126">
        <v>9564062</v>
      </c>
      <c r="W334" s="126">
        <v>47106575</v>
      </c>
      <c r="X334" s="149">
        <v>44347</v>
      </c>
      <c r="Y334" s="133" t="s">
        <v>7732</v>
      </c>
      <c r="Z334" s="133" t="s">
        <v>7733</v>
      </c>
      <c r="AA334" s="125" t="s">
        <v>7873</v>
      </c>
    </row>
    <row r="335" spans="1:27" s="90" customFormat="1" ht="15.75" customHeight="1" x14ac:dyDescent="0.2">
      <c r="A335" s="125">
        <v>6864</v>
      </c>
      <c r="B335" s="18" t="str">
        <f>VLOOKUP(A335,'BASE REGISTRO MAYO'!$A$1:$U$884,2,FALSE)</f>
        <v>Fundación Esperanza</v>
      </c>
      <c r="C335" s="18">
        <f>VLOOKUP(A335,'BASE REGISTRO MAYO'!$A$1:$U$884,3,FALSE)</f>
        <v>721476006</v>
      </c>
      <c r="D335" s="18" t="str">
        <f>VLOOKUP(A335,'BASE REGISTRO MAYO'!$A$1:$U$884,4,FALSE)</f>
        <v>Fundación de Derecho Público.</v>
      </c>
      <c r="E335" s="18" t="str">
        <f>VLOOKUP(A335,'BASE REGISTRO MAYO'!$A$1:$U$884,5,FALSE)</f>
        <v>Erigida de acuerdo al Derecho Canónico, por el Decreto Episcopal N° 041/92, del Obispado de Punta Arenas.</v>
      </c>
      <c r="F335" s="18" t="str">
        <f>VLOOKUP(A335,'BASE REGISTRO MAYO'!$A$1:$U$884,6,FALSE)</f>
        <v>Certificado Nº 06/2017, de fecha 18 de agosto de 2017 , del Obispado de Punta Arenas.</v>
      </c>
      <c r="G335" s="18" t="str">
        <f>VLOOKUP(A335,'BASE REGISTRO MAYO'!$A$1:$U$884,7,FALSE)</f>
        <v>Certificado Nº 06/2017, de fecha 18 de agosto de 2017 , del Obispado de Punta Arenas.</v>
      </c>
      <c r="H335" s="18" t="str">
        <f>VLOOKUP(A335,'BASE REGISTRO MAYO'!$A$1:$U$884,8,FALSE)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5" s="18" t="str">
        <f>VLOOKUP(A335,'BASE REGISTRO MAYO'!$A$1:$U$884,9,FALSE)</f>
        <v>Duran dos años en sus funciones.</v>
      </c>
      <c r="J335" s="18" t="str">
        <f>VLOOKUP(A335,'BASE REGISTRO MAYO'!$A$1:$U$884,10,FALSE)</f>
        <v>Última elección (ratificación) es de fecha 17 de marzo de 2021</v>
      </c>
      <c r="K335" s="18" t="str">
        <f>VLOOKUP(A335,'BASE REGISTRO MAYO'!$A$1:$U$884,11,FALSE)</f>
        <v xml:space="preserve">Ángelo Humberto Gamín Salas, en su calidad de Vice-Presidente, conforme al artículo 15 de los Estatutos. 
Asterio Andrade Gallardo, 
</v>
      </c>
      <c r="L335" s="18" t="str">
        <f>VLOOKUP(A335,'BASE REGISTRO MAYO'!$A$1:$U$884,12,FALSE)</f>
        <v xml:space="preserve">Chiloé  N° 1156, comuna de Punta Arenas, Duodécima Región.
</v>
      </c>
      <c r="M335" s="18" t="str">
        <f>VLOOKUP(A335,'BASE REGISTRO MAYO'!$A$1:$U$884,13,FALSE)</f>
        <v>XII</v>
      </c>
      <c r="N335" s="18" t="str">
        <f>VLOOKUP(A335,'BASE REGISTRO MAYO'!$A$1:$U$884,14,FALSE)</f>
        <v>Punta Arenas</v>
      </c>
      <c r="O335" s="18" t="str">
        <f>VLOOKUP(A335,'BASE REGISTRO MAYO'!$A$1:$U$884,15,FALSE)</f>
        <v>Teléfonos: 61-613474 y 61-613479</v>
      </c>
      <c r="P335" s="18" t="str">
        <f>VLOOKUP(A335,'BASE REGISTRO MAYO'!$A$1:$U$884,16,FALSE)</f>
        <v>administracion@fundacionesperanza.cl</v>
      </c>
      <c r="Q335" s="18">
        <f>VLOOKUP(A335,'BASE REGISTRO MAYO'!$A$1:$U$884,17,FALSE)</f>
        <v>0</v>
      </c>
      <c r="R335" s="18">
        <f>VLOOKUP(A335,'BASE REGISTRO MAYO'!$A$1:$U$884,18,FALSE)</f>
        <v>93910</v>
      </c>
      <c r="S335" s="18" t="str">
        <f>VLOOKUP(A335,'BASE REGISTRO MAYO'!$A$1:$U$884,19,FALSE)</f>
        <v xml:space="preserve">Certificado de antecedentes financieros correspondientes al año 2019, aprobados por el Subdepartamento de Supervisión Financiera.
</v>
      </c>
      <c r="T335" s="148">
        <f>VLOOKUP(A335,'BASE REGISTRO MAYO'!$A$1:$U$884,20,FALSE)</f>
        <v>37970</v>
      </c>
      <c r="U335" s="125">
        <v>6864</v>
      </c>
      <c r="V335" s="126">
        <v>78889861</v>
      </c>
      <c r="W335" s="126">
        <v>311493317</v>
      </c>
      <c r="X335" s="149">
        <v>44347</v>
      </c>
      <c r="Y335" s="133" t="s">
        <v>7732</v>
      </c>
      <c r="Z335" s="133" t="s">
        <v>7733</v>
      </c>
      <c r="AA335" s="125" t="s">
        <v>7811</v>
      </c>
    </row>
    <row r="336" spans="1:27" s="90" customFormat="1" ht="15.75" customHeight="1" x14ac:dyDescent="0.2">
      <c r="A336" s="125">
        <v>6866</v>
      </c>
      <c r="B336" s="18" t="str">
        <f>VLOOKUP(A336,'BASE REGISTRO MAYO'!$A$1:$U$884,2,FALSE)</f>
        <v>Corporación de Apoyo a la Niñez y Juventud en Riesgo Social “Corporación Llequén”.</v>
      </c>
      <c r="C336" s="18">
        <f>VLOOKUP(A336,'BASE REGISTRO MAYO'!$A$1:$U$884,3,FALSE)</f>
        <v>719926002</v>
      </c>
      <c r="D336" s="18" t="str">
        <f>VLOOKUP(A336,'BASE REGISTRO MAYO'!$A$1:$U$884,4,FALSE)</f>
        <v>Corporación de Derecho Privado</v>
      </c>
      <c r="E336" s="18" t="str">
        <f>VLOOKUP(A336,'BASE REGISTRO MAYO'!$A$1:$U$884,5,FALSE)</f>
        <v>Otorgada por Decreto Supremo Nº 1429, de fecha 27 de noviembre  de 1991, del Ministerio de Justicia, publicado en el Diario Oficial el día 16 de enero de 1992.</v>
      </c>
      <c r="F336" s="18" t="str">
        <f>VLOOKUP(A336,'BASE REGISTRO MAYO'!$A$1:$U$884,6,FALSE)</f>
        <v xml:space="preserve">Certificado de Vigencia de Persona Jurídica sin Fines de Lucro Folio N° 500382827673, de 14 de abril de 2021, emitido por el Servicio de Registro Civil e Identificación. </v>
      </c>
      <c r="G336" s="18" t="str">
        <f>VLOOKUP(A336,'BASE REGISTRO MAYO'!$A$1:$U$884,7,FALSE)</f>
        <v>Atender a los jóvenes en citación de riesgo social, proponiendo dar atención integral, con miras a prevenir conductas desadaptativas que los lleven a involucrase posteriormente en actos delictivos.</v>
      </c>
      <c r="H336" s="18" t="str">
        <f>VLOOKUP(A336,'BASE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6" s="18" t="str">
        <f>VLOOKUP(A336,'BASE REGISTRO MAYO'!$A$1:$U$884,9,FALSE)</f>
        <v>Se elegirán cada dos años.</v>
      </c>
      <c r="J336" s="18" t="str">
        <f>VLOOKUP(A336,'BASE REGISTRO MAYO'!$A$1:$U$884,10,FALSE)</f>
        <v xml:space="preserve">desde el 07 de abril de 2021 al 07 de abril del 2023.  </v>
      </c>
      <c r="K336" s="18" t="str">
        <f>VLOOKUP(A336,'BASE REGISTRO MAYO'!$A$1:$U$884,11,FALSE)</f>
        <v xml:space="preserve">Presidente: Luis Antonio Ruíz Sumaret, 
Directora Ejecutiva: Yerka Aguilera Olivares, 
</v>
      </c>
      <c r="L336" s="18" t="str">
        <f>VLOOKUP(A336,'BASE REGISTRO MAYO'!$A$1:$U$884,12,FALSE)</f>
        <v xml:space="preserve">Avenida O´Higgins N° 1271, Chillan. 
</v>
      </c>
      <c r="M336" s="18" t="str">
        <f>VLOOKUP(A336,'BASE REGISTRO MAYO'!$A$1:$U$884,13,FALSE)</f>
        <v>XVI</v>
      </c>
      <c r="N336" s="18" t="str">
        <f>VLOOKUP(A336,'BASE REGISTRO MAYO'!$A$1:$U$884,14,FALSE)</f>
        <v>chillán</v>
      </c>
      <c r="O336" s="18" t="str">
        <f>VLOOKUP(A336,'BASE REGISTRO MAYO'!$A$1:$U$884,15,FALSE)</f>
        <v xml:space="preserve"> 42-2426627 y 42-2426628-    Celular: 978072945</v>
      </c>
      <c r="P336" s="18" t="str">
        <f>VLOOKUP(A336,'BASE REGISTRO MAYO'!$A$1:$U$884,16,FALSE)</f>
        <v xml:space="preserve"> Correo electrónico: directorio@corporacionllequen.cl, llequencentral4@gmail.com             yerkaguileracorporacionllequen@gmail.com</v>
      </c>
      <c r="Q336" s="18">
        <f>VLOOKUP(A336,'BASE REGISTRO MAYO'!$A$1:$U$884,17,FALSE)</f>
        <v>0</v>
      </c>
      <c r="R336" s="18" t="str">
        <f>VLOOKUP(A336,'BASE REGISTRO MAYO'!$A$1:$U$884,18,FALSE)</f>
        <v>93401: Institución de Asistencia Social</v>
      </c>
      <c r="S336" s="18" t="str">
        <f>VLOOKUP(A336,'BASE REGISTRO MAYO'!$A$1:$U$884,19,FALSE)</f>
        <v xml:space="preserve">Se acompañan antecedentes financieros correspondientes al año 2020,  aprobados por el Subdepartamento de Supervisión Financiera Nacional. </v>
      </c>
      <c r="T336" s="148">
        <f>VLOOKUP(A336,'BASE REGISTRO MAYO'!$A$1:$U$884,20,FALSE)</f>
        <v>37970</v>
      </c>
      <c r="U336" s="125">
        <v>6866</v>
      </c>
      <c r="V336" s="126">
        <v>10612944</v>
      </c>
      <c r="W336" s="126">
        <v>46166306</v>
      </c>
      <c r="X336" s="149">
        <v>44347</v>
      </c>
      <c r="Y336" s="133" t="s">
        <v>7732</v>
      </c>
      <c r="Z336" s="133" t="s">
        <v>7733</v>
      </c>
      <c r="AA336" s="125" t="s">
        <v>7874</v>
      </c>
    </row>
    <row r="337" spans="1:27" s="90" customFormat="1" ht="15.75" customHeight="1" x14ac:dyDescent="0.2">
      <c r="A337" s="125">
        <v>6866</v>
      </c>
      <c r="B337" s="18" t="str">
        <f>VLOOKUP(A337,'BASE REGISTRO MAYO'!$A$1:$U$884,2,FALSE)</f>
        <v>Corporación de Apoyo a la Niñez y Juventud en Riesgo Social “Corporación Llequén”.</v>
      </c>
      <c r="C337" s="18">
        <f>VLOOKUP(A337,'BASE REGISTRO MAYO'!$A$1:$U$884,3,FALSE)</f>
        <v>719926002</v>
      </c>
      <c r="D337" s="18" t="str">
        <f>VLOOKUP(A337,'BASE REGISTRO MAYO'!$A$1:$U$884,4,FALSE)</f>
        <v>Corporación de Derecho Privado</v>
      </c>
      <c r="E337" s="18" t="str">
        <f>VLOOKUP(A337,'BASE REGISTRO MAYO'!$A$1:$U$884,5,FALSE)</f>
        <v>Otorgada por Decreto Supremo Nº 1429, de fecha 27 de noviembre  de 1991, del Ministerio de Justicia, publicado en el Diario Oficial el día 16 de enero de 1992.</v>
      </c>
      <c r="F337" s="18" t="str">
        <f>VLOOKUP(A337,'BASE REGISTRO MAYO'!$A$1:$U$884,6,FALSE)</f>
        <v xml:space="preserve">Certificado de Vigencia de Persona Jurídica sin Fines de Lucro Folio N° 500382827673, de 14 de abril de 2021, emitido por el Servicio de Registro Civil e Identificación. </v>
      </c>
      <c r="G337" s="18" t="str">
        <f>VLOOKUP(A337,'BASE REGISTRO MAYO'!$A$1:$U$884,7,FALSE)</f>
        <v>Atender a los jóvenes en citación de riesgo social, proponiendo dar atención integral, con miras a prevenir conductas desadaptativas que los lleven a involucrase posteriormente en actos delictivos.</v>
      </c>
      <c r="H337" s="18" t="str">
        <f>VLOOKUP(A337,'BASE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7" s="18" t="str">
        <f>VLOOKUP(A337,'BASE REGISTRO MAYO'!$A$1:$U$884,9,FALSE)</f>
        <v>Se elegirán cada dos años.</v>
      </c>
      <c r="J337" s="18" t="str">
        <f>VLOOKUP(A337,'BASE REGISTRO MAYO'!$A$1:$U$884,10,FALSE)</f>
        <v xml:space="preserve">desde el 07 de abril de 2021 al 07 de abril del 2023.  </v>
      </c>
      <c r="K337" s="18" t="str">
        <f>VLOOKUP(A337,'BASE REGISTRO MAYO'!$A$1:$U$884,11,FALSE)</f>
        <v xml:space="preserve">Presidente: Luis Antonio Ruíz Sumaret, 
Directora Ejecutiva: Yerka Aguilera Olivares, 
</v>
      </c>
      <c r="L337" s="18" t="str">
        <f>VLOOKUP(A337,'BASE REGISTRO MAYO'!$A$1:$U$884,12,FALSE)</f>
        <v xml:space="preserve">Avenida O´Higgins N° 1271, Chillan. 
</v>
      </c>
      <c r="M337" s="18" t="str">
        <f>VLOOKUP(A337,'BASE REGISTRO MAYO'!$A$1:$U$884,13,FALSE)</f>
        <v>XVI</v>
      </c>
      <c r="N337" s="18" t="str">
        <f>VLOOKUP(A337,'BASE REGISTRO MAYO'!$A$1:$U$884,14,FALSE)</f>
        <v>chillán</v>
      </c>
      <c r="O337" s="18" t="str">
        <f>VLOOKUP(A337,'BASE REGISTRO MAYO'!$A$1:$U$884,15,FALSE)</f>
        <v xml:space="preserve"> 42-2426627 y 42-2426628-    Celular: 978072945</v>
      </c>
      <c r="P337" s="18" t="str">
        <f>VLOOKUP(A337,'BASE REGISTRO MAYO'!$A$1:$U$884,16,FALSE)</f>
        <v xml:space="preserve"> Correo electrónico: directorio@corporacionllequen.cl, llequencentral4@gmail.com             yerkaguileracorporacionllequen@gmail.com</v>
      </c>
      <c r="Q337" s="18">
        <f>VLOOKUP(A337,'BASE REGISTRO MAYO'!$A$1:$U$884,17,FALSE)</f>
        <v>0</v>
      </c>
      <c r="R337" s="18" t="str">
        <f>VLOOKUP(A337,'BASE REGISTRO MAYO'!$A$1:$U$884,18,FALSE)</f>
        <v>93401: Institución de Asistencia Social</v>
      </c>
      <c r="S337" s="18" t="str">
        <f>VLOOKUP(A337,'BASE REGISTRO MAYO'!$A$1:$U$884,19,FALSE)</f>
        <v xml:space="preserve">Se acompañan antecedentes financieros correspondientes al año 2020,  aprobados por el Subdepartamento de Supervisión Financiera Nacional. </v>
      </c>
      <c r="T337" s="148">
        <f>VLOOKUP(A337,'BASE REGISTRO MAYO'!$A$1:$U$884,20,FALSE)</f>
        <v>37970</v>
      </c>
      <c r="U337" s="125">
        <v>6866</v>
      </c>
      <c r="V337" s="126">
        <v>42210588</v>
      </c>
      <c r="W337" s="126">
        <v>200476403</v>
      </c>
      <c r="X337" s="149">
        <v>44347</v>
      </c>
      <c r="Y337" s="133" t="s">
        <v>7732</v>
      </c>
      <c r="Z337" s="133" t="s">
        <v>7733</v>
      </c>
      <c r="AA337" s="125" t="s">
        <v>7754</v>
      </c>
    </row>
    <row r="338" spans="1:27" s="90" customFormat="1" ht="15.75" customHeight="1" x14ac:dyDescent="0.2">
      <c r="A338" s="125">
        <v>6866</v>
      </c>
      <c r="B338" s="18" t="str">
        <f>VLOOKUP(A338,'BASE REGISTRO MAYO'!$A$1:$U$884,2,FALSE)</f>
        <v>Corporación de Apoyo a la Niñez y Juventud en Riesgo Social “Corporación Llequén”.</v>
      </c>
      <c r="C338" s="18">
        <f>VLOOKUP(A338,'BASE REGISTRO MAYO'!$A$1:$U$884,3,FALSE)</f>
        <v>719926002</v>
      </c>
      <c r="D338" s="18" t="str">
        <f>VLOOKUP(A338,'BASE REGISTRO MAYO'!$A$1:$U$884,4,FALSE)</f>
        <v>Corporación de Derecho Privado</v>
      </c>
      <c r="E338" s="18" t="str">
        <f>VLOOKUP(A338,'BASE REGISTRO MAYO'!$A$1:$U$884,5,FALSE)</f>
        <v>Otorgada por Decreto Supremo Nº 1429, de fecha 27 de noviembre  de 1991, del Ministerio de Justicia, publicado en el Diario Oficial el día 16 de enero de 1992.</v>
      </c>
      <c r="F338" s="18" t="str">
        <f>VLOOKUP(A338,'BASE REGISTRO MAYO'!$A$1:$U$884,6,FALSE)</f>
        <v xml:space="preserve">Certificado de Vigencia de Persona Jurídica sin Fines de Lucro Folio N° 500382827673, de 14 de abril de 2021, emitido por el Servicio de Registro Civil e Identificación. </v>
      </c>
      <c r="G338" s="18" t="str">
        <f>VLOOKUP(A338,'BASE REGISTRO MAYO'!$A$1:$U$884,7,FALSE)</f>
        <v>Atender a los jóvenes en citación de riesgo social, proponiendo dar atención integral, con miras a prevenir conductas desadaptativas que los lleven a involucrase posteriormente en actos delictivos.</v>
      </c>
      <c r="H338" s="18" t="str">
        <f>VLOOKUP(A338,'BASE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8" s="18" t="str">
        <f>VLOOKUP(A338,'BASE REGISTRO MAYO'!$A$1:$U$884,9,FALSE)</f>
        <v>Se elegirán cada dos años.</v>
      </c>
      <c r="J338" s="18" t="str">
        <f>VLOOKUP(A338,'BASE REGISTRO MAYO'!$A$1:$U$884,10,FALSE)</f>
        <v xml:space="preserve">desde el 07 de abril de 2021 al 07 de abril del 2023.  </v>
      </c>
      <c r="K338" s="18" t="str">
        <f>VLOOKUP(A338,'BASE REGISTRO MAYO'!$A$1:$U$884,11,FALSE)</f>
        <v xml:space="preserve">Presidente: Luis Antonio Ruíz Sumaret, 
Directora Ejecutiva: Yerka Aguilera Olivares, 
</v>
      </c>
      <c r="L338" s="18" t="str">
        <f>VLOOKUP(A338,'BASE REGISTRO MAYO'!$A$1:$U$884,12,FALSE)</f>
        <v xml:space="preserve">Avenida O´Higgins N° 1271, Chillan. 
</v>
      </c>
      <c r="M338" s="18" t="str">
        <f>VLOOKUP(A338,'BASE REGISTRO MAYO'!$A$1:$U$884,13,FALSE)</f>
        <v>XVI</v>
      </c>
      <c r="N338" s="18" t="str">
        <f>VLOOKUP(A338,'BASE REGISTRO MAYO'!$A$1:$U$884,14,FALSE)</f>
        <v>chillán</v>
      </c>
      <c r="O338" s="18" t="str">
        <f>VLOOKUP(A338,'BASE REGISTRO MAYO'!$A$1:$U$884,15,FALSE)</f>
        <v xml:space="preserve"> 42-2426627 y 42-2426628-    Celular: 978072945</v>
      </c>
      <c r="P338" s="18" t="str">
        <f>VLOOKUP(A338,'BASE REGISTRO MAYO'!$A$1:$U$884,16,FALSE)</f>
        <v xml:space="preserve"> Correo electrónico: directorio@corporacionllequen.cl, llequencentral4@gmail.com             yerkaguileracorporacionllequen@gmail.com</v>
      </c>
      <c r="Q338" s="18">
        <f>VLOOKUP(A338,'BASE REGISTRO MAYO'!$A$1:$U$884,17,FALSE)</f>
        <v>0</v>
      </c>
      <c r="R338" s="18" t="str">
        <f>VLOOKUP(A338,'BASE REGISTRO MAYO'!$A$1:$U$884,18,FALSE)</f>
        <v>93401: Institución de Asistencia Social</v>
      </c>
      <c r="S338" s="18" t="str">
        <f>VLOOKUP(A338,'BASE REGISTRO MAYO'!$A$1:$U$884,19,FALSE)</f>
        <v xml:space="preserve">Se acompañan antecedentes financieros correspondientes al año 2020,  aprobados por el Subdepartamento de Supervisión Financiera Nacional. </v>
      </c>
      <c r="T338" s="148">
        <f>VLOOKUP(A338,'BASE REGISTRO MAYO'!$A$1:$U$884,20,FALSE)</f>
        <v>37970</v>
      </c>
      <c r="U338" s="125">
        <v>6866</v>
      </c>
      <c r="V338" s="126">
        <v>100781496</v>
      </c>
      <c r="W338" s="126">
        <v>753053098</v>
      </c>
      <c r="X338" s="149">
        <v>44347</v>
      </c>
      <c r="Y338" s="133" t="s">
        <v>7732</v>
      </c>
      <c r="Z338" s="133" t="s">
        <v>7733</v>
      </c>
      <c r="AA338" s="125" t="s">
        <v>7764</v>
      </c>
    </row>
    <row r="339" spans="1:27" s="90" customFormat="1" ht="15.75" customHeight="1" x14ac:dyDescent="0.2">
      <c r="A339" s="125">
        <v>6866</v>
      </c>
      <c r="B339" s="18" t="str">
        <f>VLOOKUP(A339,'BASE REGISTRO MAYO'!$A$1:$U$884,2,FALSE)</f>
        <v>Corporación de Apoyo a la Niñez y Juventud en Riesgo Social “Corporación Llequén”.</v>
      </c>
      <c r="C339" s="18">
        <f>VLOOKUP(A339,'BASE REGISTRO MAYO'!$A$1:$U$884,3,FALSE)</f>
        <v>719926002</v>
      </c>
      <c r="D339" s="18" t="str">
        <f>VLOOKUP(A339,'BASE REGISTRO MAYO'!$A$1:$U$884,4,FALSE)</f>
        <v>Corporación de Derecho Privado</v>
      </c>
      <c r="E339" s="18" t="str">
        <f>VLOOKUP(A339,'BASE REGISTRO MAYO'!$A$1:$U$884,5,FALSE)</f>
        <v>Otorgada por Decreto Supremo Nº 1429, de fecha 27 de noviembre  de 1991, del Ministerio de Justicia, publicado en el Diario Oficial el día 16 de enero de 1992.</v>
      </c>
      <c r="F339" s="18" t="str">
        <f>VLOOKUP(A339,'BASE REGISTRO MAYO'!$A$1:$U$884,6,FALSE)</f>
        <v xml:space="preserve">Certificado de Vigencia de Persona Jurídica sin Fines de Lucro Folio N° 500382827673, de 14 de abril de 2021, emitido por el Servicio de Registro Civil e Identificación. </v>
      </c>
      <c r="G339" s="18" t="str">
        <f>VLOOKUP(A339,'BASE REGISTRO MAYO'!$A$1:$U$884,7,FALSE)</f>
        <v>Atender a los jóvenes en citación de riesgo social, proponiendo dar atención integral, con miras a prevenir conductas desadaptativas que los lleven a involucrase posteriormente en actos delictivos.</v>
      </c>
      <c r="H339" s="18" t="str">
        <f>VLOOKUP(A339,'BASE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9" s="18" t="str">
        <f>VLOOKUP(A339,'BASE REGISTRO MAYO'!$A$1:$U$884,9,FALSE)</f>
        <v>Se elegirán cada dos años.</v>
      </c>
      <c r="J339" s="18" t="str">
        <f>VLOOKUP(A339,'BASE REGISTRO MAYO'!$A$1:$U$884,10,FALSE)</f>
        <v xml:space="preserve">desde el 07 de abril de 2021 al 07 de abril del 2023.  </v>
      </c>
      <c r="K339" s="18" t="str">
        <f>VLOOKUP(A339,'BASE REGISTRO MAYO'!$A$1:$U$884,11,FALSE)</f>
        <v xml:space="preserve">Presidente: Luis Antonio Ruíz Sumaret, 
Directora Ejecutiva: Yerka Aguilera Olivares, 
</v>
      </c>
      <c r="L339" s="18" t="str">
        <f>VLOOKUP(A339,'BASE REGISTRO MAYO'!$A$1:$U$884,12,FALSE)</f>
        <v xml:space="preserve">Avenida O´Higgins N° 1271, Chillan. 
</v>
      </c>
      <c r="M339" s="18" t="str">
        <f>VLOOKUP(A339,'BASE REGISTRO MAYO'!$A$1:$U$884,13,FALSE)</f>
        <v>XVI</v>
      </c>
      <c r="N339" s="18" t="str">
        <f>VLOOKUP(A339,'BASE REGISTRO MAYO'!$A$1:$U$884,14,FALSE)</f>
        <v>chillán</v>
      </c>
      <c r="O339" s="18" t="str">
        <f>VLOOKUP(A339,'BASE REGISTRO MAYO'!$A$1:$U$884,15,FALSE)</f>
        <v xml:space="preserve"> 42-2426627 y 42-2426628-    Celular: 978072945</v>
      </c>
      <c r="P339" s="18" t="str">
        <f>VLOOKUP(A339,'BASE REGISTRO MAYO'!$A$1:$U$884,16,FALSE)</f>
        <v xml:space="preserve"> Correo electrónico: directorio@corporacionllequen.cl, llequencentral4@gmail.com             yerkaguileracorporacionllequen@gmail.com</v>
      </c>
      <c r="Q339" s="18">
        <f>VLOOKUP(A339,'BASE REGISTRO MAYO'!$A$1:$U$884,17,FALSE)</f>
        <v>0</v>
      </c>
      <c r="R339" s="18" t="str">
        <f>VLOOKUP(A339,'BASE REGISTRO MAYO'!$A$1:$U$884,18,FALSE)</f>
        <v>93401: Institución de Asistencia Social</v>
      </c>
      <c r="S339" s="18" t="str">
        <f>VLOOKUP(A339,'BASE REGISTRO MAYO'!$A$1:$U$884,19,FALSE)</f>
        <v xml:space="preserve">Se acompañan antecedentes financieros correspondientes al año 2020,  aprobados por el Subdepartamento de Supervisión Financiera Nacional. </v>
      </c>
      <c r="T339" s="148">
        <f>VLOOKUP(A339,'BASE REGISTRO MAYO'!$A$1:$U$884,20,FALSE)</f>
        <v>37970</v>
      </c>
      <c r="U339" s="125">
        <v>6866</v>
      </c>
      <c r="V339" s="126">
        <v>0</v>
      </c>
      <c r="W339" s="126">
        <v>32452024</v>
      </c>
      <c r="X339" s="149">
        <v>44347</v>
      </c>
      <c r="Y339" s="133" t="s">
        <v>7732</v>
      </c>
      <c r="Z339" s="133" t="s">
        <v>7733</v>
      </c>
      <c r="AA339" s="125" t="s">
        <v>159</v>
      </c>
    </row>
    <row r="340" spans="1:27" s="90" customFormat="1" ht="15.75" customHeight="1" x14ac:dyDescent="0.2">
      <c r="A340" s="125">
        <v>6866</v>
      </c>
      <c r="B340" s="18" t="str">
        <f>VLOOKUP(A340,'BASE REGISTRO MAYO'!$A$1:$U$884,2,FALSE)</f>
        <v>Corporación de Apoyo a la Niñez y Juventud en Riesgo Social “Corporación Llequén”.</v>
      </c>
      <c r="C340" s="18">
        <f>VLOOKUP(A340,'BASE REGISTRO MAYO'!$A$1:$U$884,3,FALSE)</f>
        <v>719926002</v>
      </c>
      <c r="D340" s="18" t="str">
        <f>VLOOKUP(A340,'BASE REGISTRO MAYO'!$A$1:$U$884,4,FALSE)</f>
        <v>Corporación de Derecho Privado</v>
      </c>
      <c r="E340" s="18" t="str">
        <f>VLOOKUP(A340,'BASE REGISTRO MAYO'!$A$1:$U$884,5,FALSE)</f>
        <v>Otorgada por Decreto Supremo Nº 1429, de fecha 27 de noviembre  de 1991, del Ministerio de Justicia, publicado en el Diario Oficial el día 16 de enero de 1992.</v>
      </c>
      <c r="F340" s="18" t="str">
        <f>VLOOKUP(A340,'BASE REGISTRO MAYO'!$A$1:$U$884,6,FALSE)</f>
        <v xml:space="preserve">Certificado de Vigencia de Persona Jurídica sin Fines de Lucro Folio N° 500382827673, de 14 de abril de 2021, emitido por el Servicio de Registro Civil e Identificación. </v>
      </c>
      <c r="G340" s="18" t="str">
        <f>VLOOKUP(A340,'BASE REGISTRO MAYO'!$A$1:$U$884,7,FALSE)</f>
        <v>Atender a los jóvenes en citación de riesgo social, proponiendo dar atención integral, con miras a prevenir conductas desadaptativas que los lleven a involucrase posteriormente en actos delictivos.</v>
      </c>
      <c r="H340" s="18" t="str">
        <f>VLOOKUP(A340,'BASE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0" s="18" t="str">
        <f>VLOOKUP(A340,'BASE REGISTRO MAYO'!$A$1:$U$884,9,FALSE)</f>
        <v>Se elegirán cada dos años.</v>
      </c>
      <c r="J340" s="18" t="str">
        <f>VLOOKUP(A340,'BASE REGISTRO MAYO'!$A$1:$U$884,10,FALSE)</f>
        <v xml:space="preserve">desde el 07 de abril de 2021 al 07 de abril del 2023.  </v>
      </c>
      <c r="K340" s="18" t="str">
        <f>VLOOKUP(A340,'BASE REGISTRO MAYO'!$A$1:$U$884,11,FALSE)</f>
        <v xml:space="preserve">Presidente: Luis Antonio Ruíz Sumaret, 
Directora Ejecutiva: Yerka Aguilera Olivares, 
</v>
      </c>
      <c r="L340" s="18" t="str">
        <f>VLOOKUP(A340,'BASE REGISTRO MAYO'!$A$1:$U$884,12,FALSE)</f>
        <v xml:space="preserve">Avenida O´Higgins N° 1271, Chillan. 
</v>
      </c>
      <c r="M340" s="18" t="str">
        <f>VLOOKUP(A340,'BASE REGISTRO MAYO'!$A$1:$U$884,13,FALSE)</f>
        <v>XVI</v>
      </c>
      <c r="N340" s="18" t="str">
        <f>VLOOKUP(A340,'BASE REGISTRO MAYO'!$A$1:$U$884,14,FALSE)</f>
        <v>chillán</v>
      </c>
      <c r="O340" s="18" t="str">
        <f>VLOOKUP(A340,'BASE REGISTRO MAYO'!$A$1:$U$884,15,FALSE)</f>
        <v xml:space="preserve"> 42-2426627 y 42-2426628-    Celular: 978072945</v>
      </c>
      <c r="P340" s="18" t="str">
        <f>VLOOKUP(A340,'BASE REGISTRO MAYO'!$A$1:$U$884,16,FALSE)</f>
        <v xml:space="preserve"> Correo electrónico: directorio@corporacionllequen.cl, llequencentral4@gmail.com             yerkaguileracorporacionllequen@gmail.com</v>
      </c>
      <c r="Q340" s="18">
        <f>VLOOKUP(A340,'BASE REGISTRO MAYO'!$A$1:$U$884,17,FALSE)</f>
        <v>0</v>
      </c>
      <c r="R340" s="18" t="str">
        <f>VLOOKUP(A340,'BASE REGISTRO MAYO'!$A$1:$U$884,18,FALSE)</f>
        <v>93401: Institución de Asistencia Social</v>
      </c>
      <c r="S340" s="18" t="str">
        <f>VLOOKUP(A340,'BASE REGISTRO MAYO'!$A$1:$U$884,19,FALSE)</f>
        <v xml:space="preserve">Se acompañan antecedentes financieros correspondientes al año 2020,  aprobados por el Subdepartamento de Supervisión Financiera Nacional. </v>
      </c>
      <c r="T340" s="148">
        <f>VLOOKUP(A340,'BASE REGISTRO MAYO'!$A$1:$U$884,20,FALSE)</f>
        <v>37970</v>
      </c>
      <c r="U340" s="125">
        <v>6866</v>
      </c>
      <c r="V340" s="126">
        <v>24210132</v>
      </c>
      <c r="W340" s="126">
        <v>123404978</v>
      </c>
      <c r="X340" s="149">
        <v>44347</v>
      </c>
      <c r="Y340" s="133" t="s">
        <v>7732</v>
      </c>
      <c r="Z340" s="133" t="s">
        <v>7733</v>
      </c>
      <c r="AA340" s="125" t="s">
        <v>7823</v>
      </c>
    </row>
    <row r="341" spans="1:27" s="90" customFormat="1" ht="15.75" customHeight="1" x14ac:dyDescent="0.2">
      <c r="A341" s="125">
        <v>6866</v>
      </c>
      <c r="B341" s="18" t="str">
        <f>VLOOKUP(A341,'BASE REGISTRO MAYO'!$A$1:$U$884,2,FALSE)</f>
        <v>Corporación de Apoyo a la Niñez y Juventud en Riesgo Social “Corporación Llequén”.</v>
      </c>
      <c r="C341" s="18">
        <f>VLOOKUP(A341,'BASE REGISTRO MAYO'!$A$1:$U$884,3,FALSE)</f>
        <v>719926002</v>
      </c>
      <c r="D341" s="18" t="str">
        <f>VLOOKUP(A341,'BASE REGISTRO MAYO'!$A$1:$U$884,4,FALSE)</f>
        <v>Corporación de Derecho Privado</v>
      </c>
      <c r="E341" s="18" t="str">
        <f>VLOOKUP(A341,'BASE REGISTRO MAYO'!$A$1:$U$884,5,FALSE)</f>
        <v>Otorgada por Decreto Supremo Nº 1429, de fecha 27 de noviembre  de 1991, del Ministerio de Justicia, publicado en el Diario Oficial el día 16 de enero de 1992.</v>
      </c>
      <c r="F341" s="18" t="str">
        <f>VLOOKUP(A341,'BASE REGISTRO MAYO'!$A$1:$U$884,6,FALSE)</f>
        <v xml:space="preserve">Certificado de Vigencia de Persona Jurídica sin Fines de Lucro Folio N° 500382827673, de 14 de abril de 2021, emitido por el Servicio de Registro Civil e Identificación. </v>
      </c>
      <c r="G341" s="18" t="str">
        <f>VLOOKUP(A341,'BASE REGISTRO MAYO'!$A$1:$U$884,7,FALSE)</f>
        <v>Atender a los jóvenes en citación de riesgo social, proponiendo dar atención integral, con miras a prevenir conductas desadaptativas que los lleven a involucrase posteriormente en actos delictivos.</v>
      </c>
      <c r="H341" s="18" t="str">
        <f>VLOOKUP(A341,'BASE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1" s="18" t="str">
        <f>VLOOKUP(A341,'BASE REGISTRO MAYO'!$A$1:$U$884,9,FALSE)</f>
        <v>Se elegirán cada dos años.</v>
      </c>
      <c r="J341" s="18" t="str">
        <f>VLOOKUP(A341,'BASE REGISTRO MAYO'!$A$1:$U$884,10,FALSE)</f>
        <v xml:space="preserve">desde el 07 de abril de 2021 al 07 de abril del 2023.  </v>
      </c>
      <c r="K341" s="18" t="str">
        <f>VLOOKUP(A341,'BASE REGISTRO MAYO'!$A$1:$U$884,11,FALSE)</f>
        <v xml:space="preserve">Presidente: Luis Antonio Ruíz Sumaret, 
Directora Ejecutiva: Yerka Aguilera Olivares, 
</v>
      </c>
      <c r="L341" s="18" t="str">
        <f>VLOOKUP(A341,'BASE REGISTRO MAYO'!$A$1:$U$884,12,FALSE)</f>
        <v xml:space="preserve">Avenida O´Higgins N° 1271, Chillan. 
</v>
      </c>
      <c r="M341" s="18" t="str">
        <f>VLOOKUP(A341,'BASE REGISTRO MAYO'!$A$1:$U$884,13,FALSE)</f>
        <v>XVI</v>
      </c>
      <c r="N341" s="18" t="str">
        <f>VLOOKUP(A341,'BASE REGISTRO MAYO'!$A$1:$U$884,14,FALSE)</f>
        <v>chillán</v>
      </c>
      <c r="O341" s="18" t="str">
        <f>VLOOKUP(A341,'BASE REGISTRO MAYO'!$A$1:$U$884,15,FALSE)</f>
        <v xml:space="preserve"> 42-2426627 y 42-2426628-    Celular: 978072945</v>
      </c>
      <c r="P341" s="18" t="str">
        <f>VLOOKUP(A341,'BASE REGISTRO MAYO'!$A$1:$U$884,16,FALSE)</f>
        <v xml:space="preserve"> Correo electrónico: directorio@corporacionllequen.cl, llequencentral4@gmail.com             yerkaguileracorporacionllequen@gmail.com</v>
      </c>
      <c r="Q341" s="18">
        <f>VLOOKUP(A341,'BASE REGISTRO MAYO'!$A$1:$U$884,17,FALSE)</f>
        <v>0</v>
      </c>
      <c r="R341" s="18" t="str">
        <f>VLOOKUP(A341,'BASE REGISTRO MAYO'!$A$1:$U$884,18,FALSE)</f>
        <v>93401: Institución de Asistencia Social</v>
      </c>
      <c r="S341" s="18" t="str">
        <f>VLOOKUP(A341,'BASE REGISTRO MAYO'!$A$1:$U$884,19,FALSE)</f>
        <v xml:space="preserve">Se acompañan antecedentes financieros correspondientes al año 2020,  aprobados por el Subdepartamento de Supervisión Financiera Nacional. </v>
      </c>
      <c r="T341" s="148">
        <f>VLOOKUP(A341,'BASE REGISTRO MAYO'!$A$1:$U$884,20,FALSE)</f>
        <v>37970</v>
      </c>
      <c r="U341" s="125">
        <v>6866</v>
      </c>
      <c r="V341" s="126">
        <v>186382846</v>
      </c>
      <c r="W341" s="126">
        <v>578611920</v>
      </c>
      <c r="X341" s="149">
        <v>44347</v>
      </c>
      <c r="Y341" s="133" t="s">
        <v>7732</v>
      </c>
      <c r="Z341" s="133" t="s">
        <v>7733</v>
      </c>
      <c r="AA341" s="125" t="s">
        <v>7746</v>
      </c>
    </row>
    <row r="342" spans="1:27" s="90" customFormat="1" ht="15.75" customHeight="1" x14ac:dyDescent="0.2">
      <c r="A342" s="125">
        <v>6866</v>
      </c>
      <c r="B342" s="18" t="str">
        <f>VLOOKUP(A342,'BASE REGISTRO MAYO'!$A$1:$U$884,2,FALSE)</f>
        <v>Corporación de Apoyo a la Niñez y Juventud en Riesgo Social “Corporación Llequén”.</v>
      </c>
      <c r="C342" s="18">
        <f>VLOOKUP(A342,'BASE REGISTRO MAYO'!$A$1:$U$884,3,FALSE)</f>
        <v>719926002</v>
      </c>
      <c r="D342" s="18" t="str">
        <f>VLOOKUP(A342,'BASE REGISTRO MAYO'!$A$1:$U$884,4,FALSE)</f>
        <v>Corporación de Derecho Privado</v>
      </c>
      <c r="E342" s="18" t="str">
        <f>VLOOKUP(A342,'BASE REGISTRO MAYO'!$A$1:$U$884,5,FALSE)</f>
        <v>Otorgada por Decreto Supremo Nº 1429, de fecha 27 de noviembre  de 1991, del Ministerio de Justicia, publicado en el Diario Oficial el día 16 de enero de 1992.</v>
      </c>
      <c r="F342" s="18" t="str">
        <f>VLOOKUP(A342,'BASE REGISTRO MAYO'!$A$1:$U$884,6,FALSE)</f>
        <v xml:space="preserve">Certificado de Vigencia de Persona Jurídica sin Fines de Lucro Folio N° 500382827673, de 14 de abril de 2021, emitido por el Servicio de Registro Civil e Identificación. </v>
      </c>
      <c r="G342" s="18" t="str">
        <f>VLOOKUP(A342,'BASE REGISTRO MAYO'!$A$1:$U$884,7,FALSE)</f>
        <v>Atender a los jóvenes en citación de riesgo social, proponiendo dar atención integral, con miras a prevenir conductas desadaptativas que los lleven a involucrase posteriormente en actos delictivos.</v>
      </c>
      <c r="H342" s="18" t="str">
        <f>VLOOKUP(A342,'BASE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2" s="18" t="str">
        <f>VLOOKUP(A342,'BASE REGISTRO MAYO'!$A$1:$U$884,9,FALSE)</f>
        <v>Se elegirán cada dos años.</v>
      </c>
      <c r="J342" s="18" t="str">
        <f>VLOOKUP(A342,'BASE REGISTRO MAYO'!$A$1:$U$884,10,FALSE)</f>
        <v xml:space="preserve">desde el 07 de abril de 2021 al 07 de abril del 2023.  </v>
      </c>
      <c r="K342" s="18" t="str">
        <f>VLOOKUP(A342,'BASE REGISTRO MAYO'!$A$1:$U$884,11,FALSE)</f>
        <v xml:space="preserve">Presidente: Luis Antonio Ruíz Sumaret, 
Directora Ejecutiva: Yerka Aguilera Olivares, 
</v>
      </c>
      <c r="L342" s="18" t="str">
        <f>VLOOKUP(A342,'BASE REGISTRO MAYO'!$A$1:$U$884,12,FALSE)</f>
        <v xml:space="preserve">Avenida O´Higgins N° 1271, Chillan. 
</v>
      </c>
      <c r="M342" s="18" t="str">
        <f>VLOOKUP(A342,'BASE REGISTRO MAYO'!$A$1:$U$884,13,FALSE)</f>
        <v>XVI</v>
      </c>
      <c r="N342" s="18" t="str">
        <f>VLOOKUP(A342,'BASE REGISTRO MAYO'!$A$1:$U$884,14,FALSE)</f>
        <v>chillán</v>
      </c>
      <c r="O342" s="18" t="str">
        <f>VLOOKUP(A342,'BASE REGISTRO MAYO'!$A$1:$U$884,15,FALSE)</f>
        <v xml:space="preserve"> 42-2426627 y 42-2426628-    Celular: 978072945</v>
      </c>
      <c r="P342" s="18" t="str">
        <f>VLOOKUP(A342,'BASE REGISTRO MAYO'!$A$1:$U$884,16,FALSE)</f>
        <v xml:space="preserve"> Correo electrónico: directorio@corporacionllequen.cl, llequencentral4@gmail.com             yerkaguileracorporacionllequen@gmail.com</v>
      </c>
      <c r="Q342" s="18">
        <f>VLOOKUP(A342,'BASE REGISTRO MAYO'!$A$1:$U$884,17,FALSE)</f>
        <v>0</v>
      </c>
      <c r="R342" s="18" t="str">
        <f>VLOOKUP(A342,'BASE REGISTRO MAYO'!$A$1:$U$884,18,FALSE)</f>
        <v>93401: Institución de Asistencia Social</v>
      </c>
      <c r="S342" s="18" t="str">
        <f>VLOOKUP(A342,'BASE REGISTRO MAYO'!$A$1:$U$884,19,FALSE)</f>
        <v xml:space="preserve">Se acompañan antecedentes financieros correspondientes al año 2020,  aprobados por el Subdepartamento de Supervisión Financiera Nacional. </v>
      </c>
      <c r="T342" s="148">
        <f>VLOOKUP(A342,'BASE REGISTRO MAYO'!$A$1:$U$884,20,FALSE)</f>
        <v>37970</v>
      </c>
      <c r="U342" s="125">
        <v>6866</v>
      </c>
      <c r="V342" s="126">
        <v>23889468</v>
      </c>
      <c r="W342" s="126">
        <v>99405840</v>
      </c>
      <c r="X342" s="149">
        <v>44347</v>
      </c>
      <c r="Y342" s="133" t="s">
        <v>7732</v>
      </c>
      <c r="Z342" s="133" t="s">
        <v>7733</v>
      </c>
      <c r="AA342" s="125" t="s">
        <v>7850</v>
      </c>
    </row>
    <row r="343" spans="1:27" s="90" customFormat="1" ht="15.75" customHeight="1" x14ac:dyDescent="0.2">
      <c r="A343" s="125">
        <v>6866</v>
      </c>
      <c r="B343" s="18" t="str">
        <f>VLOOKUP(A343,'BASE REGISTRO MAYO'!$A$1:$U$884,2,FALSE)</f>
        <v>Corporación de Apoyo a la Niñez y Juventud en Riesgo Social “Corporación Llequén”.</v>
      </c>
      <c r="C343" s="18">
        <f>VLOOKUP(A343,'BASE REGISTRO MAYO'!$A$1:$U$884,3,FALSE)</f>
        <v>719926002</v>
      </c>
      <c r="D343" s="18" t="str">
        <f>VLOOKUP(A343,'BASE REGISTRO MAYO'!$A$1:$U$884,4,FALSE)</f>
        <v>Corporación de Derecho Privado</v>
      </c>
      <c r="E343" s="18" t="str">
        <f>VLOOKUP(A343,'BASE REGISTRO MAYO'!$A$1:$U$884,5,FALSE)</f>
        <v>Otorgada por Decreto Supremo Nº 1429, de fecha 27 de noviembre  de 1991, del Ministerio de Justicia, publicado en el Diario Oficial el día 16 de enero de 1992.</v>
      </c>
      <c r="F343" s="18" t="str">
        <f>VLOOKUP(A343,'BASE REGISTRO MAYO'!$A$1:$U$884,6,FALSE)</f>
        <v xml:space="preserve">Certificado de Vigencia de Persona Jurídica sin Fines de Lucro Folio N° 500382827673, de 14 de abril de 2021, emitido por el Servicio de Registro Civil e Identificación. </v>
      </c>
      <c r="G343" s="18" t="str">
        <f>VLOOKUP(A343,'BASE REGISTRO MAYO'!$A$1:$U$884,7,FALSE)</f>
        <v>Atender a los jóvenes en citación de riesgo social, proponiendo dar atención integral, con miras a prevenir conductas desadaptativas que los lleven a involucrase posteriormente en actos delictivos.</v>
      </c>
      <c r="H343" s="18" t="str">
        <f>VLOOKUP(A343,'BASE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3" s="18" t="str">
        <f>VLOOKUP(A343,'BASE REGISTRO MAYO'!$A$1:$U$884,9,FALSE)</f>
        <v>Se elegirán cada dos años.</v>
      </c>
      <c r="J343" s="18" t="str">
        <f>VLOOKUP(A343,'BASE REGISTRO MAYO'!$A$1:$U$884,10,FALSE)</f>
        <v xml:space="preserve">desde el 07 de abril de 2021 al 07 de abril del 2023.  </v>
      </c>
      <c r="K343" s="18" t="str">
        <f>VLOOKUP(A343,'BASE REGISTRO MAYO'!$A$1:$U$884,11,FALSE)</f>
        <v xml:space="preserve">Presidente: Luis Antonio Ruíz Sumaret, 
Directora Ejecutiva: Yerka Aguilera Olivares, 
</v>
      </c>
      <c r="L343" s="18" t="str">
        <f>VLOOKUP(A343,'BASE REGISTRO MAYO'!$A$1:$U$884,12,FALSE)</f>
        <v xml:space="preserve">Avenida O´Higgins N° 1271, Chillan. 
</v>
      </c>
      <c r="M343" s="18" t="str">
        <f>VLOOKUP(A343,'BASE REGISTRO MAYO'!$A$1:$U$884,13,FALSE)</f>
        <v>XVI</v>
      </c>
      <c r="N343" s="18" t="str">
        <f>VLOOKUP(A343,'BASE REGISTRO MAYO'!$A$1:$U$884,14,FALSE)</f>
        <v>chillán</v>
      </c>
      <c r="O343" s="18" t="str">
        <f>VLOOKUP(A343,'BASE REGISTRO MAYO'!$A$1:$U$884,15,FALSE)</f>
        <v xml:space="preserve"> 42-2426627 y 42-2426628-    Celular: 978072945</v>
      </c>
      <c r="P343" s="18" t="str">
        <f>VLOOKUP(A343,'BASE REGISTRO MAYO'!$A$1:$U$884,16,FALSE)</f>
        <v xml:space="preserve"> Correo electrónico: directorio@corporacionllequen.cl, llequencentral4@gmail.com             yerkaguileracorporacionllequen@gmail.com</v>
      </c>
      <c r="Q343" s="18">
        <f>VLOOKUP(A343,'BASE REGISTRO MAYO'!$A$1:$U$884,17,FALSE)</f>
        <v>0</v>
      </c>
      <c r="R343" s="18" t="str">
        <f>VLOOKUP(A343,'BASE REGISTRO MAYO'!$A$1:$U$884,18,FALSE)</f>
        <v>93401: Institución de Asistencia Social</v>
      </c>
      <c r="S343" s="18" t="str">
        <f>VLOOKUP(A343,'BASE REGISTRO MAYO'!$A$1:$U$884,19,FALSE)</f>
        <v xml:space="preserve">Se acompañan antecedentes financieros correspondientes al año 2020,  aprobados por el Subdepartamento de Supervisión Financiera Nacional. </v>
      </c>
      <c r="T343" s="148">
        <f>VLOOKUP(A343,'BASE REGISTRO MAYO'!$A$1:$U$884,20,FALSE)</f>
        <v>37970</v>
      </c>
      <c r="U343" s="125">
        <v>6866</v>
      </c>
      <c r="V343" s="126">
        <v>29539362</v>
      </c>
      <c r="W343" s="126">
        <v>73671519</v>
      </c>
      <c r="X343" s="149">
        <v>44347</v>
      </c>
      <c r="Y343" s="133" t="s">
        <v>7732</v>
      </c>
      <c r="Z343" s="133" t="s">
        <v>7733</v>
      </c>
      <c r="AA343" s="125" t="s">
        <v>7875</v>
      </c>
    </row>
    <row r="344" spans="1:27" s="90" customFormat="1" ht="15.75" customHeight="1" x14ac:dyDescent="0.2">
      <c r="A344" s="125">
        <v>6866</v>
      </c>
      <c r="B344" s="18" t="str">
        <f>VLOOKUP(A344,'BASE REGISTRO MAYO'!$A$1:$U$884,2,FALSE)</f>
        <v>Corporación de Apoyo a la Niñez y Juventud en Riesgo Social “Corporación Llequén”.</v>
      </c>
      <c r="C344" s="18">
        <f>VLOOKUP(A344,'BASE REGISTRO MAYO'!$A$1:$U$884,3,FALSE)</f>
        <v>719926002</v>
      </c>
      <c r="D344" s="18" t="str">
        <f>VLOOKUP(A344,'BASE REGISTRO MAYO'!$A$1:$U$884,4,FALSE)</f>
        <v>Corporación de Derecho Privado</v>
      </c>
      <c r="E344" s="18" t="str">
        <f>VLOOKUP(A344,'BASE REGISTRO MAYO'!$A$1:$U$884,5,FALSE)</f>
        <v>Otorgada por Decreto Supremo Nº 1429, de fecha 27 de noviembre  de 1991, del Ministerio de Justicia, publicado en el Diario Oficial el día 16 de enero de 1992.</v>
      </c>
      <c r="F344" s="18" t="str">
        <f>VLOOKUP(A344,'BASE REGISTRO MAYO'!$A$1:$U$884,6,FALSE)</f>
        <v xml:space="preserve">Certificado de Vigencia de Persona Jurídica sin Fines de Lucro Folio N° 500382827673, de 14 de abril de 2021, emitido por el Servicio de Registro Civil e Identificación. </v>
      </c>
      <c r="G344" s="18" t="str">
        <f>VLOOKUP(A344,'BASE REGISTRO MAYO'!$A$1:$U$884,7,FALSE)</f>
        <v>Atender a los jóvenes en citación de riesgo social, proponiendo dar atención integral, con miras a prevenir conductas desadaptativas que los lleven a involucrase posteriormente en actos delictivos.</v>
      </c>
      <c r="H344" s="18" t="str">
        <f>VLOOKUP(A344,'BASE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4" s="18" t="str">
        <f>VLOOKUP(A344,'BASE REGISTRO MAYO'!$A$1:$U$884,9,FALSE)</f>
        <v>Se elegirán cada dos años.</v>
      </c>
      <c r="J344" s="18" t="str">
        <f>VLOOKUP(A344,'BASE REGISTRO MAYO'!$A$1:$U$884,10,FALSE)</f>
        <v xml:space="preserve">desde el 07 de abril de 2021 al 07 de abril del 2023.  </v>
      </c>
      <c r="K344" s="18" t="str">
        <f>VLOOKUP(A344,'BASE REGISTRO MAYO'!$A$1:$U$884,11,FALSE)</f>
        <v xml:space="preserve">Presidente: Luis Antonio Ruíz Sumaret, 
Directora Ejecutiva: Yerka Aguilera Olivares, 
</v>
      </c>
      <c r="L344" s="18" t="str">
        <f>VLOOKUP(A344,'BASE REGISTRO MAYO'!$A$1:$U$884,12,FALSE)</f>
        <v xml:space="preserve">Avenida O´Higgins N° 1271, Chillan. 
</v>
      </c>
      <c r="M344" s="18" t="str">
        <f>VLOOKUP(A344,'BASE REGISTRO MAYO'!$A$1:$U$884,13,FALSE)</f>
        <v>XVI</v>
      </c>
      <c r="N344" s="18" t="str">
        <f>VLOOKUP(A344,'BASE REGISTRO MAYO'!$A$1:$U$884,14,FALSE)</f>
        <v>chillán</v>
      </c>
      <c r="O344" s="18" t="str">
        <f>VLOOKUP(A344,'BASE REGISTRO MAYO'!$A$1:$U$884,15,FALSE)</f>
        <v xml:space="preserve"> 42-2426627 y 42-2426628-    Celular: 978072945</v>
      </c>
      <c r="P344" s="18" t="str">
        <f>VLOOKUP(A344,'BASE REGISTRO MAYO'!$A$1:$U$884,16,FALSE)</f>
        <v xml:space="preserve"> Correo electrónico: directorio@corporacionllequen.cl, llequencentral4@gmail.com             yerkaguileracorporacionllequen@gmail.com</v>
      </c>
      <c r="Q344" s="18">
        <f>VLOOKUP(A344,'BASE REGISTRO MAYO'!$A$1:$U$884,17,FALSE)</f>
        <v>0</v>
      </c>
      <c r="R344" s="18" t="str">
        <f>VLOOKUP(A344,'BASE REGISTRO MAYO'!$A$1:$U$884,18,FALSE)</f>
        <v>93401: Institución de Asistencia Social</v>
      </c>
      <c r="S344" s="18" t="str">
        <f>VLOOKUP(A344,'BASE REGISTRO MAYO'!$A$1:$U$884,19,FALSE)</f>
        <v xml:space="preserve">Se acompañan antecedentes financieros correspondientes al año 2020,  aprobados por el Subdepartamento de Supervisión Financiera Nacional. </v>
      </c>
      <c r="T344" s="148">
        <f>VLOOKUP(A344,'BASE REGISTRO MAYO'!$A$1:$U$884,20,FALSE)</f>
        <v>37970</v>
      </c>
      <c r="U344" s="125">
        <v>6866</v>
      </c>
      <c r="V344" s="126">
        <v>72255188</v>
      </c>
      <c r="W344" s="126">
        <v>295280551</v>
      </c>
      <c r="X344" s="149">
        <v>44347</v>
      </c>
      <c r="Y344" s="133" t="s">
        <v>7732</v>
      </c>
      <c r="Z344" s="133" t="s">
        <v>7733</v>
      </c>
      <c r="AA344" s="125" t="s">
        <v>7751</v>
      </c>
    </row>
    <row r="345" spans="1:27" s="90" customFormat="1" ht="15.75" customHeight="1" x14ac:dyDescent="0.2">
      <c r="A345" s="125">
        <v>6866</v>
      </c>
      <c r="B345" s="18" t="str">
        <f>VLOOKUP(A345,'BASE REGISTRO MAYO'!$A$1:$U$884,2,FALSE)</f>
        <v>Corporación de Apoyo a la Niñez y Juventud en Riesgo Social “Corporación Llequén”.</v>
      </c>
      <c r="C345" s="18">
        <f>VLOOKUP(A345,'BASE REGISTRO MAYO'!$A$1:$U$884,3,FALSE)</f>
        <v>719926002</v>
      </c>
      <c r="D345" s="18" t="str">
        <f>VLOOKUP(A345,'BASE REGISTRO MAYO'!$A$1:$U$884,4,FALSE)</f>
        <v>Corporación de Derecho Privado</v>
      </c>
      <c r="E345" s="18" t="str">
        <f>VLOOKUP(A345,'BASE REGISTRO MAYO'!$A$1:$U$884,5,FALSE)</f>
        <v>Otorgada por Decreto Supremo Nº 1429, de fecha 27 de noviembre  de 1991, del Ministerio de Justicia, publicado en el Diario Oficial el día 16 de enero de 1992.</v>
      </c>
      <c r="F345" s="18" t="str">
        <f>VLOOKUP(A345,'BASE REGISTRO MAYO'!$A$1:$U$884,6,FALSE)</f>
        <v xml:space="preserve">Certificado de Vigencia de Persona Jurídica sin Fines de Lucro Folio N° 500382827673, de 14 de abril de 2021, emitido por el Servicio de Registro Civil e Identificación. </v>
      </c>
      <c r="G345" s="18" t="str">
        <f>VLOOKUP(A345,'BASE REGISTRO MAYO'!$A$1:$U$884,7,FALSE)</f>
        <v>Atender a los jóvenes en citación de riesgo social, proponiendo dar atención integral, con miras a prevenir conductas desadaptativas que los lleven a involucrase posteriormente en actos delictivos.</v>
      </c>
      <c r="H345" s="18" t="str">
        <f>VLOOKUP(A345,'BASE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5" s="18" t="str">
        <f>VLOOKUP(A345,'BASE REGISTRO MAYO'!$A$1:$U$884,9,FALSE)</f>
        <v>Se elegirán cada dos años.</v>
      </c>
      <c r="J345" s="18" t="str">
        <f>VLOOKUP(A345,'BASE REGISTRO MAYO'!$A$1:$U$884,10,FALSE)</f>
        <v xml:space="preserve">desde el 07 de abril de 2021 al 07 de abril del 2023.  </v>
      </c>
      <c r="K345" s="18" t="str">
        <f>VLOOKUP(A345,'BASE REGISTRO MAYO'!$A$1:$U$884,11,FALSE)</f>
        <v xml:space="preserve">Presidente: Luis Antonio Ruíz Sumaret, 
Directora Ejecutiva: Yerka Aguilera Olivares, 
</v>
      </c>
      <c r="L345" s="18" t="str">
        <f>VLOOKUP(A345,'BASE REGISTRO MAYO'!$A$1:$U$884,12,FALSE)</f>
        <v xml:space="preserve">Avenida O´Higgins N° 1271, Chillan. 
</v>
      </c>
      <c r="M345" s="18" t="str">
        <f>VLOOKUP(A345,'BASE REGISTRO MAYO'!$A$1:$U$884,13,FALSE)</f>
        <v>XVI</v>
      </c>
      <c r="N345" s="18" t="str">
        <f>VLOOKUP(A345,'BASE REGISTRO MAYO'!$A$1:$U$884,14,FALSE)</f>
        <v>chillán</v>
      </c>
      <c r="O345" s="18" t="str">
        <f>VLOOKUP(A345,'BASE REGISTRO MAYO'!$A$1:$U$884,15,FALSE)</f>
        <v xml:space="preserve"> 42-2426627 y 42-2426628-    Celular: 978072945</v>
      </c>
      <c r="P345" s="18" t="str">
        <f>VLOOKUP(A345,'BASE REGISTRO MAYO'!$A$1:$U$884,16,FALSE)</f>
        <v xml:space="preserve"> Correo electrónico: directorio@corporacionllequen.cl, llequencentral4@gmail.com             yerkaguileracorporacionllequen@gmail.com</v>
      </c>
      <c r="Q345" s="18">
        <f>VLOOKUP(A345,'BASE REGISTRO MAYO'!$A$1:$U$884,17,FALSE)</f>
        <v>0</v>
      </c>
      <c r="R345" s="18" t="str">
        <f>VLOOKUP(A345,'BASE REGISTRO MAYO'!$A$1:$U$884,18,FALSE)</f>
        <v>93401: Institución de Asistencia Social</v>
      </c>
      <c r="S345" s="18" t="str">
        <f>VLOOKUP(A345,'BASE REGISTRO MAYO'!$A$1:$U$884,19,FALSE)</f>
        <v xml:space="preserve">Se acompañan antecedentes financieros correspondientes al año 2020,  aprobados por el Subdepartamento de Supervisión Financiera Nacional. </v>
      </c>
      <c r="T345" s="148">
        <f>VLOOKUP(A345,'BASE REGISTRO MAYO'!$A$1:$U$884,20,FALSE)</f>
        <v>37970</v>
      </c>
      <c r="U345" s="125">
        <v>6866</v>
      </c>
      <c r="V345" s="126">
        <v>27416772</v>
      </c>
      <c r="W345" s="126">
        <v>111591072</v>
      </c>
      <c r="X345" s="149">
        <v>44347</v>
      </c>
      <c r="Y345" s="133" t="s">
        <v>7732</v>
      </c>
      <c r="Z345" s="133" t="s">
        <v>7733</v>
      </c>
      <c r="AA345" s="125" t="s">
        <v>7752</v>
      </c>
    </row>
    <row r="346" spans="1:27" s="90" customFormat="1" ht="15.75" customHeight="1" x14ac:dyDescent="0.2">
      <c r="A346" s="125">
        <v>6866</v>
      </c>
      <c r="B346" s="18" t="str">
        <f>VLOOKUP(A346,'BASE REGISTRO MAYO'!$A$1:$U$884,2,FALSE)</f>
        <v>Corporación de Apoyo a la Niñez y Juventud en Riesgo Social “Corporación Llequén”.</v>
      </c>
      <c r="C346" s="18">
        <f>VLOOKUP(A346,'BASE REGISTRO MAYO'!$A$1:$U$884,3,FALSE)</f>
        <v>719926002</v>
      </c>
      <c r="D346" s="18" t="str">
        <f>VLOOKUP(A346,'BASE REGISTRO MAYO'!$A$1:$U$884,4,FALSE)</f>
        <v>Corporación de Derecho Privado</v>
      </c>
      <c r="E346" s="18" t="str">
        <f>VLOOKUP(A346,'BASE REGISTRO MAYO'!$A$1:$U$884,5,FALSE)</f>
        <v>Otorgada por Decreto Supremo Nº 1429, de fecha 27 de noviembre  de 1991, del Ministerio de Justicia, publicado en el Diario Oficial el día 16 de enero de 1992.</v>
      </c>
      <c r="F346" s="18" t="str">
        <f>VLOOKUP(A346,'BASE REGISTRO MAYO'!$A$1:$U$884,6,FALSE)</f>
        <v xml:space="preserve">Certificado de Vigencia de Persona Jurídica sin Fines de Lucro Folio N° 500382827673, de 14 de abril de 2021, emitido por el Servicio de Registro Civil e Identificación. </v>
      </c>
      <c r="G346" s="18" t="str">
        <f>VLOOKUP(A346,'BASE REGISTRO MAYO'!$A$1:$U$884,7,FALSE)</f>
        <v>Atender a los jóvenes en citación de riesgo social, proponiendo dar atención integral, con miras a prevenir conductas desadaptativas que los lleven a involucrase posteriormente en actos delictivos.</v>
      </c>
      <c r="H346" s="18" t="str">
        <f>VLOOKUP(A346,'BASE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6" s="18" t="str">
        <f>VLOOKUP(A346,'BASE REGISTRO MAYO'!$A$1:$U$884,9,FALSE)</f>
        <v>Se elegirán cada dos años.</v>
      </c>
      <c r="J346" s="18" t="str">
        <f>VLOOKUP(A346,'BASE REGISTRO MAYO'!$A$1:$U$884,10,FALSE)</f>
        <v xml:space="preserve">desde el 07 de abril de 2021 al 07 de abril del 2023.  </v>
      </c>
      <c r="K346" s="18" t="str">
        <f>VLOOKUP(A346,'BASE REGISTRO MAYO'!$A$1:$U$884,11,FALSE)</f>
        <v xml:space="preserve">Presidente: Luis Antonio Ruíz Sumaret, 
Directora Ejecutiva: Yerka Aguilera Olivares, 
</v>
      </c>
      <c r="L346" s="18" t="str">
        <f>VLOOKUP(A346,'BASE REGISTRO MAYO'!$A$1:$U$884,12,FALSE)</f>
        <v xml:space="preserve">Avenida O´Higgins N° 1271, Chillan. 
</v>
      </c>
      <c r="M346" s="18" t="str">
        <f>VLOOKUP(A346,'BASE REGISTRO MAYO'!$A$1:$U$884,13,FALSE)</f>
        <v>XVI</v>
      </c>
      <c r="N346" s="18" t="str">
        <f>VLOOKUP(A346,'BASE REGISTRO MAYO'!$A$1:$U$884,14,FALSE)</f>
        <v>chillán</v>
      </c>
      <c r="O346" s="18" t="str">
        <f>VLOOKUP(A346,'BASE REGISTRO MAYO'!$A$1:$U$884,15,FALSE)</f>
        <v xml:space="preserve"> 42-2426627 y 42-2426628-    Celular: 978072945</v>
      </c>
      <c r="P346" s="18" t="str">
        <f>VLOOKUP(A346,'BASE REGISTRO MAYO'!$A$1:$U$884,16,FALSE)</f>
        <v xml:space="preserve"> Correo electrónico: directorio@corporacionllequen.cl, llequencentral4@gmail.com             yerkaguileracorporacionllequen@gmail.com</v>
      </c>
      <c r="Q346" s="18">
        <f>VLOOKUP(A346,'BASE REGISTRO MAYO'!$A$1:$U$884,17,FALSE)</f>
        <v>0</v>
      </c>
      <c r="R346" s="18" t="str">
        <f>VLOOKUP(A346,'BASE REGISTRO MAYO'!$A$1:$U$884,18,FALSE)</f>
        <v>93401: Institución de Asistencia Social</v>
      </c>
      <c r="S346" s="18" t="str">
        <f>VLOOKUP(A346,'BASE REGISTRO MAYO'!$A$1:$U$884,19,FALSE)</f>
        <v xml:space="preserve">Se acompañan antecedentes financieros correspondientes al año 2020,  aprobados por el Subdepartamento de Supervisión Financiera Nacional. </v>
      </c>
      <c r="T346" s="148">
        <f>VLOOKUP(A346,'BASE REGISTRO MAYO'!$A$1:$U$884,20,FALSE)</f>
        <v>37970</v>
      </c>
      <c r="U346" s="125">
        <v>6866</v>
      </c>
      <c r="V346" s="126">
        <v>338042</v>
      </c>
      <c r="W346" s="126">
        <v>48678035</v>
      </c>
      <c r="X346" s="149">
        <v>44347</v>
      </c>
      <c r="Y346" s="133" t="s">
        <v>7732</v>
      </c>
      <c r="Z346" s="133" t="s">
        <v>7733</v>
      </c>
      <c r="AA346" s="125" t="s">
        <v>7818</v>
      </c>
    </row>
    <row r="347" spans="1:27" s="90" customFormat="1" ht="15.75" customHeight="1" x14ac:dyDescent="0.2">
      <c r="A347" s="125">
        <v>6866</v>
      </c>
      <c r="B347" s="18" t="str">
        <f>VLOOKUP(A347,'BASE REGISTRO MAYO'!$A$1:$U$884,2,FALSE)</f>
        <v>Corporación de Apoyo a la Niñez y Juventud en Riesgo Social “Corporación Llequén”.</v>
      </c>
      <c r="C347" s="18">
        <f>VLOOKUP(A347,'BASE REGISTRO MAYO'!$A$1:$U$884,3,FALSE)</f>
        <v>719926002</v>
      </c>
      <c r="D347" s="18" t="str">
        <f>VLOOKUP(A347,'BASE REGISTRO MAYO'!$A$1:$U$884,4,FALSE)</f>
        <v>Corporación de Derecho Privado</v>
      </c>
      <c r="E347" s="18" t="str">
        <f>VLOOKUP(A347,'BASE REGISTRO MAYO'!$A$1:$U$884,5,FALSE)</f>
        <v>Otorgada por Decreto Supremo Nº 1429, de fecha 27 de noviembre  de 1991, del Ministerio de Justicia, publicado en el Diario Oficial el día 16 de enero de 1992.</v>
      </c>
      <c r="F347" s="18" t="str">
        <f>VLOOKUP(A347,'BASE REGISTRO MAYO'!$A$1:$U$884,6,FALSE)</f>
        <v xml:space="preserve">Certificado de Vigencia de Persona Jurídica sin Fines de Lucro Folio N° 500382827673, de 14 de abril de 2021, emitido por el Servicio de Registro Civil e Identificación. </v>
      </c>
      <c r="G347" s="18" t="str">
        <f>VLOOKUP(A347,'BASE REGISTRO MAYO'!$A$1:$U$884,7,FALSE)</f>
        <v>Atender a los jóvenes en citación de riesgo social, proponiendo dar atención integral, con miras a prevenir conductas desadaptativas que los lleven a involucrase posteriormente en actos delictivos.</v>
      </c>
      <c r="H347" s="18" t="str">
        <f>VLOOKUP(A347,'BASE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7" s="18" t="str">
        <f>VLOOKUP(A347,'BASE REGISTRO MAYO'!$A$1:$U$884,9,FALSE)</f>
        <v>Se elegirán cada dos años.</v>
      </c>
      <c r="J347" s="18" t="str">
        <f>VLOOKUP(A347,'BASE REGISTRO MAYO'!$A$1:$U$884,10,FALSE)</f>
        <v xml:space="preserve">desde el 07 de abril de 2021 al 07 de abril del 2023.  </v>
      </c>
      <c r="K347" s="18" t="str">
        <f>VLOOKUP(A347,'BASE REGISTRO MAYO'!$A$1:$U$884,11,FALSE)</f>
        <v xml:space="preserve">Presidente: Luis Antonio Ruíz Sumaret, 
Directora Ejecutiva: Yerka Aguilera Olivares, 
</v>
      </c>
      <c r="L347" s="18" t="str">
        <f>VLOOKUP(A347,'BASE REGISTRO MAYO'!$A$1:$U$884,12,FALSE)</f>
        <v xml:space="preserve">Avenida O´Higgins N° 1271, Chillan. 
</v>
      </c>
      <c r="M347" s="18" t="str">
        <f>VLOOKUP(A347,'BASE REGISTRO MAYO'!$A$1:$U$884,13,FALSE)</f>
        <v>XVI</v>
      </c>
      <c r="N347" s="18" t="str">
        <f>VLOOKUP(A347,'BASE REGISTRO MAYO'!$A$1:$U$884,14,FALSE)</f>
        <v>chillán</v>
      </c>
      <c r="O347" s="18" t="str">
        <f>VLOOKUP(A347,'BASE REGISTRO MAYO'!$A$1:$U$884,15,FALSE)</f>
        <v xml:space="preserve"> 42-2426627 y 42-2426628-    Celular: 978072945</v>
      </c>
      <c r="P347" s="18" t="str">
        <f>VLOOKUP(A347,'BASE REGISTRO MAYO'!$A$1:$U$884,16,FALSE)</f>
        <v xml:space="preserve"> Correo electrónico: directorio@corporacionllequen.cl, llequencentral4@gmail.com             yerkaguileracorporacionllequen@gmail.com</v>
      </c>
      <c r="Q347" s="18">
        <f>VLOOKUP(A347,'BASE REGISTRO MAYO'!$A$1:$U$884,17,FALSE)</f>
        <v>0</v>
      </c>
      <c r="R347" s="18" t="str">
        <f>VLOOKUP(A347,'BASE REGISTRO MAYO'!$A$1:$U$884,18,FALSE)</f>
        <v>93401: Institución de Asistencia Social</v>
      </c>
      <c r="S347" s="18" t="str">
        <f>VLOOKUP(A347,'BASE REGISTRO MAYO'!$A$1:$U$884,19,FALSE)</f>
        <v xml:space="preserve">Se acompañan antecedentes financieros correspondientes al año 2020,  aprobados por el Subdepartamento de Supervisión Financiera Nacional. </v>
      </c>
      <c r="T347" s="148">
        <f>VLOOKUP(A347,'BASE REGISTRO MAYO'!$A$1:$U$884,20,FALSE)</f>
        <v>37970</v>
      </c>
      <c r="U347" s="125">
        <v>6866</v>
      </c>
      <c r="V347" s="126">
        <v>47672598</v>
      </c>
      <c r="W347" s="126">
        <v>169216250</v>
      </c>
      <c r="X347" s="149">
        <v>44347</v>
      </c>
      <c r="Y347" s="133" t="s">
        <v>7732</v>
      </c>
      <c r="Z347" s="133" t="s">
        <v>7733</v>
      </c>
      <c r="AA347" s="125" t="s">
        <v>195</v>
      </c>
    </row>
    <row r="348" spans="1:27" s="90" customFormat="1" ht="15.75" customHeight="1" x14ac:dyDescent="0.2">
      <c r="A348" s="125">
        <v>6866</v>
      </c>
      <c r="B348" s="18" t="str">
        <f>VLOOKUP(A348,'BASE REGISTRO MAYO'!$A$1:$U$884,2,FALSE)</f>
        <v>Corporación de Apoyo a la Niñez y Juventud en Riesgo Social “Corporación Llequén”.</v>
      </c>
      <c r="C348" s="18">
        <f>VLOOKUP(A348,'BASE REGISTRO MAYO'!$A$1:$U$884,3,FALSE)</f>
        <v>719926002</v>
      </c>
      <c r="D348" s="18" t="str">
        <f>VLOOKUP(A348,'BASE REGISTRO MAYO'!$A$1:$U$884,4,FALSE)</f>
        <v>Corporación de Derecho Privado</v>
      </c>
      <c r="E348" s="18" t="str">
        <f>VLOOKUP(A348,'BASE REGISTRO MAYO'!$A$1:$U$884,5,FALSE)</f>
        <v>Otorgada por Decreto Supremo Nº 1429, de fecha 27 de noviembre  de 1991, del Ministerio de Justicia, publicado en el Diario Oficial el día 16 de enero de 1992.</v>
      </c>
      <c r="F348" s="18" t="str">
        <f>VLOOKUP(A348,'BASE REGISTRO MAYO'!$A$1:$U$884,6,FALSE)</f>
        <v xml:space="preserve">Certificado de Vigencia de Persona Jurídica sin Fines de Lucro Folio N° 500382827673, de 14 de abril de 2021, emitido por el Servicio de Registro Civil e Identificación. </v>
      </c>
      <c r="G348" s="18" t="str">
        <f>VLOOKUP(A348,'BASE REGISTRO MAYO'!$A$1:$U$884,7,FALSE)</f>
        <v>Atender a los jóvenes en citación de riesgo social, proponiendo dar atención integral, con miras a prevenir conductas desadaptativas que los lleven a involucrase posteriormente en actos delictivos.</v>
      </c>
      <c r="H348" s="18" t="str">
        <f>VLOOKUP(A348,'BASE REGISTRO MAYO'!$A$1:$U$884,8,FALSE)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8" s="18" t="str">
        <f>VLOOKUP(A348,'BASE REGISTRO MAYO'!$A$1:$U$884,9,FALSE)</f>
        <v>Se elegirán cada dos años.</v>
      </c>
      <c r="J348" s="18" t="str">
        <f>VLOOKUP(A348,'BASE REGISTRO MAYO'!$A$1:$U$884,10,FALSE)</f>
        <v xml:space="preserve">desde el 07 de abril de 2021 al 07 de abril del 2023.  </v>
      </c>
      <c r="K348" s="18" t="str">
        <f>VLOOKUP(A348,'BASE REGISTRO MAYO'!$A$1:$U$884,11,FALSE)</f>
        <v xml:space="preserve">Presidente: Luis Antonio Ruíz Sumaret, 
Directora Ejecutiva: Yerka Aguilera Olivares, 
</v>
      </c>
      <c r="L348" s="18" t="str">
        <f>VLOOKUP(A348,'BASE REGISTRO MAYO'!$A$1:$U$884,12,FALSE)</f>
        <v xml:space="preserve">Avenida O´Higgins N° 1271, Chillan. 
</v>
      </c>
      <c r="M348" s="18" t="str">
        <f>VLOOKUP(A348,'BASE REGISTRO MAYO'!$A$1:$U$884,13,FALSE)</f>
        <v>XVI</v>
      </c>
      <c r="N348" s="18" t="str">
        <f>VLOOKUP(A348,'BASE REGISTRO MAYO'!$A$1:$U$884,14,FALSE)</f>
        <v>chillán</v>
      </c>
      <c r="O348" s="18" t="str">
        <f>VLOOKUP(A348,'BASE REGISTRO MAYO'!$A$1:$U$884,15,FALSE)</f>
        <v xml:space="preserve"> 42-2426627 y 42-2426628-    Celular: 978072945</v>
      </c>
      <c r="P348" s="18" t="str">
        <f>VLOOKUP(A348,'BASE REGISTRO MAYO'!$A$1:$U$884,16,FALSE)</f>
        <v xml:space="preserve"> Correo electrónico: directorio@corporacionllequen.cl, llequencentral4@gmail.com             yerkaguileracorporacionllequen@gmail.com</v>
      </c>
      <c r="Q348" s="18">
        <f>VLOOKUP(A348,'BASE REGISTRO MAYO'!$A$1:$U$884,17,FALSE)</f>
        <v>0</v>
      </c>
      <c r="R348" s="18" t="str">
        <f>VLOOKUP(A348,'BASE REGISTRO MAYO'!$A$1:$U$884,18,FALSE)</f>
        <v>93401: Institución de Asistencia Social</v>
      </c>
      <c r="S348" s="18" t="str">
        <f>VLOOKUP(A348,'BASE REGISTRO MAYO'!$A$1:$U$884,19,FALSE)</f>
        <v xml:space="preserve">Se acompañan antecedentes financieros correspondientes al año 2020,  aprobados por el Subdepartamento de Supervisión Financiera Nacional. </v>
      </c>
      <c r="T348" s="148">
        <f>VLOOKUP(A348,'BASE REGISTRO MAYO'!$A$1:$U$884,20,FALSE)</f>
        <v>37970</v>
      </c>
      <c r="U348" s="125">
        <v>6866</v>
      </c>
      <c r="V348" s="126">
        <v>19751868</v>
      </c>
      <c r="W348" s="126">
        <v>129144840</v>
      </c>
      <c r="X348" s="149">
        <v>44347</v>
      </c>
      <c r="Y348" s="133" t="s">
        <v>7732</v>
      </c>
      <c r="Z348" s="133" t="s">
        <v>7733</v>
      </c>
      <c r="AA348" s="125" t="s">
        <v>7741</v>
      </c>
    </row>
    <row r="349" spans="1:27" s="90" customFormat="1" ht="15.75" customHeight="1" x14ac:dyDescent="0.2">
      <c r="A349" s="125">
        <v>6988</v>
      </c>
      <c r="B349" s="18" t="str">
        <f>VLOOKUP(A349,'BASE REGISTRO MAYO'!$A$1:$U$884,2,FALSE)</f>
        <v>Corporación de Asociación de Padres y Amigos de los Autistas V Región.</v>
      </c>
      <c r="C349" s="18">
        <f>VLOOKUP(A349,'BASE REGISTRO MAYO'!$A$1:$U$884,3,FALSE)</f>
        <v>715787008</v>
      </c>
      <c r="D349" s="18" t="str">
        <f>VLOOKUP(A349,'BASE REGISTRO MAYO'!$A$1:$U$884,4,FALSE)</f>
        <v>Corporación de Derecho Privado.</v>
      </c>
      <c r="E349" s="18" t="str">
        <f>VLOOKUP(A349,'BASE REGISTRO MAYO'!$A$1:$U$884,5,FALSE)</f>
        <v xml:space="preserve">Otorgada por Decreto Supremo Nº 492, de fecha 12 de mayo de 1989, del Ministerio de Justicia. </v>
      </c>
      <c r="F349" s="18" t="str">
        <f>VLOOKUP(A349,'BASE REGISTRO MAYO'!$A$1:$U$884,6,FALSE)</f>
        <v>Certificado de vigencia Folio N° 500356369651, emitido con fecha 16 de noviembre de 2020, por el Servicio de Registro Civil e Identificación.</v>
      </c>
      <c r="G349" s="18" t="str">
        <f>VLOOKUP(A349,'BASE REGISTRO MAYO'!$A$1:$U$884,7,FALSE)</f>
        <v>Preocuparse en forma integral del problema que plantea la persona autista y propiciar los servicios que cubren toda la vida del inválido.</v>
      </c>
      <c r="H349" s="18" t="str">
        <f>VLOOKUP(A349,'BASE REGISTRO MAYO'!$A$1:$U$884,8,FALSE)</f>
        <v>Presidenta: Elizabeth Valencia González
Secretaria: Teresa Núñez San Martín
Tesorera: Libertad Pons Aravena
Directoras: 
Delfina Nancy Prado Farías
Jeannette Díaz Pinedo</v>
      </c>
      <c r="I349" s="18" t="str">
        <f>VLOOKUP(A349,'BASE REGISTRO MAYO'!$A$1:$U$884,9,FALSE)</f>
        <v>Durarán 2 años en sus cargos.</v>
      </c>
      <c r="J349" s="18" t="str">
        <f>VLOOKUP(A349,'BASE REGISTRO MAYO'!$A$1:$U$884,10,FALSE)</f>
        <v>11 de octubre de 2019 al 11 de octubre de 2021</v>
      </c>
      <c r="K349" s="18" t="str">
        <f>VLOOKUP(A349,'BASE REGISTRO MAYO'!$A$1:$U$884,11,FALSE)</f>
        <v xml:space="preserve">Presidenta: Elizabeth Valencia González, </v>
      </c>
      <c r="L349" s="18" t="str">
        <f>VLOOKUP(A349,'BASE REGISTRO MAYO'!$A$1:$U$884,12,FALSE)</f>
        <v xml:space="preserve">Avenida Santa Inés N° 2606, esquina Gorrión, Población Libertad, Viña del Mar, Quinta Región.
</v>
      </c>
      <c r="M349" s="18" t="str">
        <f>VLOOKUP(A349,'BASE REGISTRO MAYO'!$A$1:$U$884,13,FALSE)</f>
        <v>V</v>
      </c>
      <c r="N349" s="18" t="str">
        <f>VLOOKUP(A349,'BASE REGISTRO MAYO'!$A$1:$U$884,14,FALSE)</f>
        <v>Viña del Mar</v>
      </c>
      <c r="O349" s="18" t="str">
        <f>VLOOKUP(A349,'BASE REGISTRO MAYO'!$A$1:$U$884,15,FALSE)</f>
        <v>(32)  2694515</v>
      </c>
      <c r="P349" s="18" t="str">
        <f>VLOOKUP(A349,'BASE REGISTRO MAYO'!$A$1:$U$884,16,FALSE)</f>
        <v xml:space="preserve">aspautquintaregión@gmail.com
</v>
      </c>
      <c r="Q349" s="18">
        <f>VLOOKUP(A349,'BASE REGISTRO MAYO'!$A$1:$U$884,17,FALSE)</f>
        <v>0</v>
      </c>
      <c r="R349" s="18" t="str">
        <f>VLOOKUP(A349,'BASE REGISTRO MAYO'!$A$1:$U$884,18,FALSE)</f>
        <v>93401: Institución de Asistencia Social</v>
      </c>
      <c r="S349" s="18" t="str">
        <f>VLOOKUP(A349,'BASE REGISTRO MAYO'!$A$1:$U$884,19,FALSE)</f>
        <v>Se acompaña Certificado de Antecedentes Financieros años 2019 aprobados por el Subdepartamento de Supervisión Financiera Nacional.</v>
      </c>
      <c r="T349" s="148">
        <f>VLOOKUP(A349,'BASE REGISTRO MAYO'!$A$1:$U$884,20,FALSE)</f>
        <v>37971</v>
      </c>
      <c r="U349" s="125">
        <v>6871</v>
      </c>
      <c r="V349" s="126">
        <v>3914773</v>
      </c>
      <c r="W349" s="126">
        <v>19569365</v>
      </c>
      <c r="X349" s="149">
        <v>44347</v>
      </c>
      <c r="Y349" s="133" t="s">
        <v>7732</v>
      </c>
      <c r="Z349" s="133" t="s">
        <v>7733</v>
      </c>
      <c r="AA349" s="125" t="s">
        <v>7742</v>
      </c>
    </row>
    <row r="350" spans="1:27" s="90" customFormat="1" ht="15.75" customHeight="1" x14ac:dyDescent="0.2">
      <c r="A350" s="125">
        <v>6872</v>
      </c>
      <c r="B350" s="18" t="str">
        <f>VLOOKUP(A350,'BASE REGISTRO MAYO'!$A$1:$U$884,2,FALSE)</f>
        <v xml:space="preserve">
I. Municipalidad de San Antonio
</v>
      </c>
      <c r="C350" s="18">
        <f>VLOOKUP(A350,'BASE REGISTRO MAYO'!$A$1:$U$884,3,FALSE)</f>
        <v>690734001</v>
      </c>
      <c r="D350" s="18" t="str">
        <f>VLOOKUP(A350,'BASE REGISTRO MAYO'!$A$1:$U$884,4,FALSE)</f>
        <v>Municipalidad</v>
      </c>
      <c r="E350" s="18" t="str">
        <f>VLOOKUP(A350,'BASE REGISTRO MAYO'!$A$1:$U$884,5,FALSE)</f>
        <v>Constitución Política de la República, art. 107.</v>
      </c>
      <c r="F350" s="18" t="str">
        <f>VLOOKUP(A350,'BASE REGISTRO MAYO'!$A$1:$U$884,6,FALSE)</f>
        <v>Indefinida.</v>
      </c>
      <c r="G350" s="18" t="str">
        <f>VLOOKUP(A350,'BASE REGISTRO MAYO'!$A$1:$U$884,7,FALSE)</f>
        <v>Según Ley Orgánica Nº 18.695, arts. 1º al 4º.</v>
      </c>
      <c r="H350" s="18">
        <f>VLOOKUP(A350,'BASE REGISTRO MAYO'!$A$1:$U$884,8,FALSE)</f>
        <v>0</v>
      </c>
      <c r="I350" s="18">
        <f>VLOOKUP(A350,'BASE REGISTRO MAYO'!$A$1:$U$884,9,FALSE)</f>
        <v>0</v>
      </c>
      <c r="J350" s="18">
        <f>VLOOKUP(A350,'BASE REGISTRO MAYO'!$A$1:$U$884,10,FALSE)</f>
        <v>0</v>
      </c>
      <c r="K350" s="18" t="str">
        <f>VLOOKUP(A350,'BASE REGISTRO MAYO'!$A$1:$U$884,11,FALSE)</f>
        <v xml:space="preserve">Luis Omar Vera Castro    </v>
      </c>
      <c r="L350" s="18" t="str">
        <f>VLOOKUP(A350,'BASE REGISTRO MAYO'!$A$1:$U$884,12,FALSE)</f>
        <v>Avenida Ramón Barros Luco Nº1881, Barrancas, San Antonio, Quinta Región.</v>
      </c>
      <c r="M350" s="18" t="str">
        <f>VLOOKUP(A350,'BASE REGISTRO MAYO'!$A$1:$U$884,13,FALSE)</f>
        <v>V</v>
      </c>
      <c r="N350" s="18" t="str">
        <f>VLOOKUP(A350,'BASE REGISTRO MAYO'!$A$1:$U$884,14,FALSE)</f>
        <v>San Antonio</v>
      </c>
      <c r="O350" s="18">
        <f>VLOOKUP(A350,'BASE REGISTRO MAYO'!$A$1:$U$884,15,FALSE)</f>
        <v>0</v>
      </c>
      <c r="P350" s="18">
        <f>VLOOKUP(A350,'BASE REGISTRO MAYO'!$A$1:$U$884,16,FALSE)</f>
        <v>0</v>
      </c>
      <c r="Q350" s="18">
        <f>VLOOKUP(A350,'BASE REGISTRO MAYO'!$A$1:$U$884,17,FALSE)</f>
        <v>0</v>
      </c>
      <c r="R350" s="18">
        <f>VLOOKUP(A350,'BASE REGISTRO MAYO'!$A$1:$U$884,18,FALSE)</f>
        <v>91001</v>
      </c>
      <c r="S350" s="18" t="str">
        <f>VLOOKUP(A350,'BASE REGISTRO MAYO'!$A$1:$U$884,19,FALSE)</f>
        <v xml:space="preserve">No se acompañan. Aplica Informe Jurídico Nº 09, de  fecha 14 de marzo de 2011 del Departamento Jurídico y Dictamen Nº 070791, de 2009, de la Contraloría General de la República.  
.
</v>
      </c>
      <c r="T350" s="148">
        <f>VLOOKUP(A350,'BASE REGISTRO MAYO'!$A$1:$U$884,20,FALSE)</f>
        <v>38159</v>
      </c>
      <c r="U350" s="125">
        <v>6872</v>
      </c>
      <c r="V350" s="126">
        <v>12878280</v>
      </c>
      <c r="W350" s="126">
        <v>25943310</v>
      </c>
      <c r="X350" s="149">
        <v>44347</v>
      </c>
      <c r="Y350" s="133" t="s">
        <v>7732</v>
      </c>
      <c r="Z350" s="133" t="s">
        <v>7733</v>
      </c>
      <c r="AA350" s="125" t="s">
        <v>7786</v>
      </c>
    </row>
    <row r="351" spans="1:27" s="90" customFormat="1" ht="15.75" customHeight="1" x14ac:dyDescent="0.2">
      <c r="A351" s="125">
        <v>6876</v>
      </c>
      <c r="B351" s="18" t="str">
        <f>VLOOKUP(A351,'BASE REGISTRO MAYO'!$A$1:$U$884,2,FALSE)</f>
        <v xml:space="preserve">
I. Municipalidad de Constitución
</v>
      </c>
      <c r="C351" s="18">
        <f>VLOOKUP(A351,'BASE REGISTRO MAYO'!$A$1:$U$884,3,FALSE)</f>
        <v>691201007</v>
      </c>
      <c r="D351" s="18" t="str">
        <f>VLOOKUP(A351,'BASE REGISTRO MAYO'!$A$1:$U$884,4,FALSE)</f>
        <v>Municipalidad</v>
      </c>
      <c r="E351" s="18" t="str">
        <f>VLOOKUP(A351,'BASE REGISTRO MAYO'!$A$1:$U$884,5,FALSE)</f>
        <v>Constitución Política de la República, art. 107.</v>
      </c>
      <c r="F351" s="18" t="str">
        <f>VLOOKUP(A351,'BASE REGISTRO MAYO'!$A$1:$U$884,6,FALSE)</f>
        <v>Indefinida.</v>
      </c>
      <c r="G351" s="18" t="str">
        <f>VLOOKUP(A351,'BASE REGISTRO MAYO'!$A$1:$U$884,7,FALSE)</f>
        <v>Según Ley Orgánica Nº 18.695, arts. 1º al 4º.</v>
      </c>
      <c r="H351" s="18" t="str">
        <f>VLOOKUP(A351,'BASE REGISTRO MAYO'!$A$1:$U$884,8,FALSE)</f>
        <v>no tiene</v>
      </c>
      <c r="I351" s="18">
        <f>VLOOKUP(A351,'BASE REGISTRO MAYO'!$A$1:$U$884,9,FALSE)</f>
        <v>0</v>
      </c>
      <c r="J351" s="18">
        <f>VLOOKUP(A351,'BASE REGISTRO MAYO'!$A$1:$U$884,10,FALSE)</f>
        <v>0</v>
      </c>
      <c r="K351" s="18" t="str">
        <f>VLOOKUP(A351,'BASE REGISTRO MAYO'!$A$1:$U$884,11,FALSE)</f>
        <v xml:space="preserve">Carlos Moisés Valenzuela Gajardo, </v>
      </c>
      <c r="L351" s="18" t="str">
        <f>VLOOKUP(A351,'BASE REGISTRO MAYO'!$A$1:$U$884,12,FALSE)</f>
        <v>Portales Nº450, Constitución, Séptima Región.</v>
      </c>
      <c r="M351" s="18" t="str">
        <f>VLOOKUP(A351,'BASE REGISTRO MAYO'!$A$1:$U$884,13,FALSE)</f>
        <v>VII</v>
      </c>
      <c r="N351" s="18" t="str">
        <f>VLOOKUP(A351,'BASE REGISTRO MAYO'!$A$1:$U$884,14,FALSE)</f>
        <v>Constitución</v>
      </c>
      <c r="O351" s="18">
        <f>VLOOKUP(A351,'BASE REGISTRO MAYO'!$A$1:$U$884,15,FALSE)</f>
        <v>0</v>
      </c>
      <c r="P351" s="18">
        <f>VLOOKUP(A351,'BASE REGISTRO MAYO'!$A$1:$U$884,16,FALSE)</f>
        <v>0</v>
      </c>
      <c r="Q351" s="18">
        <f>VLOOKUP(A351,'BASE REGISTRO MAYO'!$A$1:$U$884,17,FALSE)</f>
        <v>0</v>
      </c>
      <c r="R351" s="18">
        <f>VLOOKUP(A351,'BASE REGISTRO MAYO'!$A$1:$U$884,18,FALSE)</f>
        <v>91001</v>
      </c>
      <c r="S351" s="18" t="str">
        <f>VLOOKUP(A351,'BASE REGISTRO MAYO'!$A$1:$U$884,19,FALSE)</f>
        <v xml:space="preserve">Se acompaña certificado financiero correspondiente al año 2013, aprobado por el departamento de administración y finanzas. 
</v>
      </c>
      <c r="T351" s="148">
        <f>VLOOKUP(A351,'BASE REGISTRO MAYO'!$A$1:$U$884,20,FALSE)</f>
        <v>37970</v>
      </c>
      <c r="U351" s="125">
        <v>6876</v>
      </c>
      <c r="V351" s="126">
        <v>20332467</v>
      </c>
      <c r="W351" s="126">
        <v>81032519</v>
      </c>
      <c r="X351" s="149">
        <v>44347</v>
      </c>
      <c r="Y351" s="133" t="s">
        <v>7732</v>
      </c>
      <c r="Z351" s="133" t="s">
        <v>7733</v>
      </c>
      <c r="AA351" s="125" t="s">
        <v>7744</v>
      </c>
    </row>
    <row r="352" spans="1:27" s="90" customFormat="1" ht="15.75" customHeight="1" x14ac:dyDescent="0.2">
      <c r="A352" s="125">
        <v>6880</v>
      </c>
      <c r="B352" s="18" t="str">
        <f>VLOOKUP(A352,'BASE REGISTRO MAYO'!$A$1:$U$884,2,FALSE)</f>
        <v>Fundación Centro Regional de Asistencia Técnica y Empresarial o Fundación CRATE</v>
      </c>
      <c r="C352" s="18">
        <f>VLOOKUP(A352,'BASE REGISTRO MAYO'!$A$1:$U$884,3,FALSE)</f>
        <v>705528004</v>
      </c>
      <c r="D352" s="18" t="str">
        <f>VLOOKUP(A352,'BASE REGISTRO MAYO'!$A$1:$U$884,4,FALSE)</f>
        <v>Fundación de Derecho Privado.</v>
      </c>
      <c r="E352" s="18" t="str">
        <f>VLOOKUP(A352,'BASE REGISTRO MAYO'!$A$1:$U$884,5,FALSE)</f>
        <v xml:space="preserve">Otorgada por Decreto Supremo Nº 668, de 03  de mayo de 1979, del Ministerio de Justicia. </v>
      </c>
      <c r="F352" s="18" t="str">
        <f>VLOOKUP(A352,'BASE REGISTRO MAYO'!$A$1:$U$884,6,FALSE)</f>
        <v>Certificado de Vigencia Folio Nº 500350553418, de 15 de octubre de 2020, otorgado por el Servicio de Registro Civil e Identificación.</v>
      </c>
      <c r="G352" s="18" t="str">
        <f>VLOOKUP(A352,'BASE REGISTRO MAYO'!$A$1:$U$884,7,FALSE)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2" s="18" t="str">
        <f>VLOOKUP(A352,'BASE REGISTRO MAYO'!$A$1:$U$884,8,FALSE)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2" s="18" t="str">
        <f>VLOOKUP(A352,'BASE REGISTRO MAYO'!$A$1:$U$884,9,FALSE)</f>
        <v>Tres  años</v>
      </c>
      <c r="J352" s="18" t="str">
        <f>VLOOKUP(A352,'BASE REGISTRO MAYO'!$A$1:$U$884,10,FALSE)</f>
        <v>Del 6 de julio de 2018 al 6 de julio de 2021.
Según consta en Certificado de vigencia de directorio de persona jurídica sin fines de lucro, folio N° 500350553467, de 15 de octubre de 2020, emitido por el Servicio de Registro Civil e Identificación.</v>
      </c>
      <c r="K352" s="18" t="str">
        <f>VLOOKUP(A352,'BASE REGISTRO MAYO'!$A$1:$U$884,11,FALSE)</f>
        <v xml:space="preserve">Gerente: Jorge Miguel Brito Obreque, 
</v>
      </c>
      <c r="L352" s="18" t="str">
        <f>VLOOKUP(A352,'BASE REGISTRO MAYO'!$A$1:$U$884,12,FALSE)</f>
        <v xml:space="preserve">1 norte n° 550, 4to piso, Talca, Región del Maule
</v>
      </c>
      <c r="M352" s="18" t="str">
        <f>VLOOKUP(A352,'BASE REGISTRO MAYO'!$A$1:$U$884,13,FALSE)</f>
        <v>VII</v>
      </c>
      <c r="N352" s="18" t="str">
        <f>VLOOKUP(A352,'BASE REGISTRO MAYO'!$A$1:$U$884,14,FALSE)</f>
        <v>Talca</v>
      </c>
      <c r="O352" s="18" t="str">
        <f>VLOOKUP(A352,'BASE REGISTRO MAYO'!$A$1:$U$884,15,FALSE)</f>
        <v>Fonos: 71-2231052 71-2210857
71-2231065</v>
      </c>
      <c r="P352" s="18" t="str">
        <f>VLOOKUP(A352,'BASE REGISTRO MAYO'!$A$1:$U$884,16,FALSE)</f>
        <v>dirección@crate.cl</v>
      </c>
      <c r="Q352" s="18">
        <f>VLOOKUP(A352,'BASE REGISTRO MAYO'!$A$1:$U$884,17,FALSE)</f>
        <v>0</v>
      </c>
      <c r="R352" s="18">
        <f>VLOOKUP(A352,'BASE REGISTRO MAYO'!$A$1:$U$884,18,FALSE)</f>
        <v>93401</v>
      </c>
      <c r="S352" s="18" t="str">
        <f>VLOOKUP(A352,'BASE REGISTRO MAYO'!$A$1:$U$884,19,FALSE)</f>
        <v>Se acompaña Certificado de la Institución, correspondiente a antecedentes financieros del año 2019, raprobados por  USUFI</v>
      </c>
      <c r="T352" s="148">
        <f>VLOOKUP(A352,'BASE REGISTRO MAYO'!$A$1:$U$884,20,FALSE)</f>
        <v>37970</v>
      </c>
      <c r="U352" s="125">
        <v>6880</v>
      </c>
      <c r="V352" s="126">
        <v>65455108</v>
      </c>
      <c r="W352" s="126">
        <v>291938712</v>
      </c>
      <c r="X352" s="149">
        <v>44347</v>
      </c>
      <c r="Y352" s="133" t="s">
        <v>7732</v>
      </c>
      <c r="Z352" s="133" t="s">
        <v>7733</v>
      </c>
      <c r="AA352" s="125" t="s">
        <v>7767</v>
      </c>
    </row>
    <row r="353" spans="1:27" s="90" customFormat="1" ht="15.75" customHeight="1" x14ac:dyDescent="0.2">
      <c r="A353" s="125">
        <v>6880</v>
      </c>
      <c r="B353" s="18" t="str">
        <f>VLOOKUP(A353,'BASE REGISTRO MAYO'!$A$1:$U$884,2,FALSE)</f>
        <v>Fundación Centro Regional de Asistencia Técnica y Empresarial o Fundación CRATE</v>
      </c>
      <c r="C353" s="18">
        <f>VLOOKUP(A353,'BASE REGISTRO MAYO'!$A$1:$U$884,3,FALSE)</f>
        <v>705528004</v>
      </c>
      <c r="D353" s="18" t="str">
        <f>VLOOKUP(A353,'BASE REGISTRO MAYO'!$A$1:$U$884,4,FALSE)</f>
        <v>Fundación de Derecho Privado.</v>
      </c>
      <c r="E353" s="18" t="str">
        <f>VLOOKUP(A353,'BASE REGISTRO MAYO'!$A$1:$U$884,5,FALSE)</f>
        <v xml:space="preserve">Otorgada por Decreto Supremo Nº 668, de 03  de mayo de 1979, del Ministerio de Justicia. </v>
      </c>
      <c r="F353" s="18" t="str">
        <f>VLOOKUP(A353,'BASE REGISTRO MAYO'!$A$1:$U$884,6,FALSE)</f>
        <v>Certificado de Vigencia Folio Nº 500350553418, de 15 de octubre de 2020, otorgado por el Servicio de Registro Civil e Identificación.</v>
      </c>
      <c r="G353" s="18" t="str">
        <f>VLOOKUP(A353,'BASE REGISTRO MAYO'!$A$1:$U$884,7,FALSE)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3" s="18" t="str">
        <f>VLOOKUP(A353,'BASE REGISTRO MAYO'!$A$1:$U$884,8,FALSE)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3" s="18" t="str">
        <f>VLOOKUP(A353,'BASE REGISTRO MAYO'!$A$1:$U$884,9,FALSE)</f>
        <v>Tres  años</v>
      </c>
      <c r="J353" s="18" t="str">
        <f>VLOOKUP(A353,'BASE REGISTRO MAYO'!$A$1:$U$884,10,FALSE)</f>
        <v>Del 6 de julio de 2018 al 6 de julio de 2021.
Según consta en Certificado de vigencia de directorio de persona jurídica sin fines de lucro, folio N° 500350553467, de 15 de octubre de 2020, emitido por el Servicio de Registro Civil e Identificación.</v>
      </c>
      <c r="K353" s="18" t="str">
        <f>VLOOKUP(A353,'BASE REGISTRO MAYO'!$A$1:$U$884,11,FALSE)</f>
        <v xml:space="preserve">Gerente: Jorge Miguel Brito Obreque, 
</v>
      </c>
      <c r="L353" s="18" t="str">
        <f>VLOOKUP(A353,'BASE REGISTRO MAYO'!$A$1:$U$884,12,FALSE)</f>
        <v xml:space="preserve">1 norte n° 550, 4to piso, Talca, Región del Maule
</v>
      </c>
      <c r="M353" s="18" t="str">
        <f>VLOOKUP(A353,'BASE REGISTRO MAYO'!$A$1:$U$884,13,FALSE)</f>
        <v>VII</v>
      </c>
      <c r="N353" s="18" t="str">
        <f>VLOOKUP(A353,'BASE REGISTRO MAYO'!$A$1:$U$884,14,FALSE)</f>
        <v>Talca</v>
      </c>
      <c r="O353" s="18" t="str">
        <f>VLOOKUP(A353,'BASE REGISTRO MAYO'!$A$1:$U$884,15,FALSE)</f>
        <v>Fonos: 71-2231052 71-2210857
71-2231065</v>
      </c>
      <c r="P353" s="18" t="str">
        <f>VLOOKUP(A353,'BASE REGISTRO MAYO'!$A$1:$U$884,16,FALSE)</f>
        <v>dirección@crate.cl</v>
      </c>
      <c r="Q353" s="18">
        <f>VLOOKUP(A353,'BASE REGISTRO MAYO'!$A$1:$U$884,17,FALSE)</f>
        <v>0</v>
      </c>
      <c r="R353" s="18">
        <f>VLOOKUP(A353,'BASE REGISTRO MAYO'!$A$1:$U$884,18,FALSE)</f>
        <v>93401</v>
      </c>
      <c r="S353" s="18" t="str">
        <f>VLOOKUP(A353,'BASE REGISTRO MAYO'!$A$1:$U$884,19,FALSE)</f>
        <v>Se acompaña Certificado de la Institución, correspondiente a antecedentes financieros del año 2019, raprobados por  USUFI</v>
      </c>
      <c r="T353" s="148">
        <f>VLOOKUP(A353,'BASE REGISTRO MAYO'!$A$1:$U$884,20,FALSE)</f>
        <v>37970</v>
      </c>
      <c r="U353" s="125">
        <v>6880</v>
      </c>
      <c r="V353" s="126">
        <v>88939436</v>
      </c>
      <c r="W353" s="126">
        <v>363620908</v>
      </c>
      <c r="X353" s="149">
        <v>44347</v>
      </c>
      <c r="Y353" s="133" t="s">
        <v>7732</v>
      </c>
      <c r="Z353" s="133" t="s">
        <v>7733</v>
      </c>
      <c r="AA353" s="125" t="s">
        <v>7846</v>
      </c>
    </row>
    <row r="354" spans="1:27" s="90" customFormat="1" ht="15.75" customHeight="1" x14ac:dyDescent="0.2">
      <c r="A354" s="125">
        <v>6880</v>
      </c>
      <c r="B354" s="18" t="str">
        <f>VLOOKUP(A354,'BASE REGISTRO MAYO'!$A$1:$U$884,2,FALSE)</f>
        <v>Fundación Centro Regional de Asistencia Técnica y Empresarial o Fundación CRATE</v>
      </c>
      <c r="C354" s="18">
        <f>VLOOKUP(A354,'BASE REGISTRO MAYO'!$A$1:$U$884,3,FALSE)</f>
        <v>705528004</v>
      </c>
      <c r="D354" s="18" t="str">
        <f>VLOOKUP(A354,'BASE REGISTRO MAYO'!$A$1:$U$884,4,FALSE)</f>
        <v>Fundación de Derecho Privado.</v>
      </c>
      <c r="E354" s="18" t="str">
        <f>VLOOKUP(A354,'BASE REGISTRO MAYO'!$A$1:$U$884,5,FALSE)</f>
        <v xml:space="preserve">Otorgada por Decreto Supremo Nº 668, de 03  de mayo de 1979, del Ministerio de Justicia. </v>
      </c>
      <c r="F354" s="18" t="str">
        <f>VLOOKUP(A354,'BASE REGISTRO MAYO'!$A$1:$U$884,6,FALSE)</f>
        <v>Certificado de Vigencia Folio Nº 500350553418, de 15 de octubre de 2020, otorgado por el Servicio de Registro Civil e Identificación.</v>
      </c>
      <c r="G354" s="18" t="str">
        <f>VLOOKUP(A354,'BASE REGISTRO MAYO'!$A$1:$U$884,7,FALSE)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4" s="18" t="str">
        <f>VLOOKUP(A354,'BASE REGISTRO MAYO'!$A$1:$U$884,8,FALSE)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4" s="18" t="str">
        <f>VLOOKUP(A354,'BASE REGISTRO MAYO'!$A$1:$U$884,9,FALSE)</f>
        <v>Tres  años</v>
      </c>
      <c r="J354" s="18" t="str">
        <f>VLOOKUP(A354,'BASE REGISTRO MAYO'!$A$1:$U$884,10,FALSE)</f>
        <v>Del 6 de julio de 2018 al 6 de julio de 2021.
Según consta en Certificado de vigencia de directorio de persona jurídica sin fines de lucro, folio N° 500350553467, de 15 de octubre de 2020, emitido por el Servicio de Registro Civil e Identificación.</v>
      </c>
      <c r="K354" s="18" t="str">
        <f>VLOOKUP(A354,'BASE REGISTRO MAYO'!$A$1:$U$884,11,FALSE)</f>
        <v xml:space="preserve">Gerente: Jorge Miguel Brito Obreque, 
</v>
      </c>
      <c r="L354" s="18" t="str">
        <f>VLOOKUP(A354,'BASE REGISTRO MAYO'!$A$1:$U$884,12,FALSE)</f>
        <v xml:space="preserve">1 norte n° 550, 4to piso, Talca, Región del Maule
</v>
      </c>
      <c r="M354" s="18" t="str">
        <f>VLOOKUP(A354,'BASE REGISTRO MAYO'!$A$1:$U$884,13,FALSE)</f>
        <v>VII</v>
      </c>
      <c r="N354" s="18" t="str">
        <f>VLOOKUP(A354,'BASE REGISTRO MAYO'!$A$1:$U$884,14,FALSE)</f>
        <v>Talca</v>
      </c>
      <c r="O354" s="18" t="str">
        <f>VLOOKUP(A354,'BASE REGISTRO MAYO'!$A$1:$U$884,15,FALSE)</f>
        <v>Fonos: 71-2231052 71-2210857
71-2231065</v>
      </c>
      <c r="P354" s="18" t="str">
        <f>VLOOKUP(A354,'BASE REGISTRO MAYO'!$A$1:$U$884,16,FALSE)</f>
        <v>dirección@crate.cl</v>
      </c>
      <c r="Q354" s="18">
        <f>VLOOKUP(A354,'BASE REGISTRO MAYO'!$A$1:$U$884,17,FALSE)</f>
        <v>0</v>
      </c>
      <c r="R354" s="18">
        <f>VLOOKUP(A354,'BASE REGISTRO MAYO'!$A$1:$U$884,18,FALSE)</f>
        <v>93401</v>
      </c>
      <c r="S354" s="18" t="str">
        <f>VLOOKUP(A354,'BASE REGISTRO MAYO'!$A$1:$U$884,19,FALSE)</f>
        <v>Se acompaña Certificado de la Institución, correspondiente a antecedentes financieros del año 2019, raprobados por  USUFI</v>
      </c>
      <c r="T354" s="148">
        <f>VLOOKUP(A354,'BASE REGISTRO MAYO'!$A$1:$U$884,20,FALSE)</f>
        <v>37970</v>
      </c>
      <c r="U354" s="125">
        <v>6880</v>
      </c>
      <c r="V354" s="126">
        <v>93366936</v>
      </c>
      <c r="W354" s="126">
        <v>292990359</v>
      </c>
      <c r="X354" s="149">
        <v>44347</v>
      </c>
      <c r="Y354" s="133" t="s">
        <v>7732</v>
      </c>
      <c r="Z354" s="133" t="s">
        <v>7733</v>
      </c>
      <c r="AA354" s="125" t="s">
        <v>7876</v>
      </c>
    </row>
    <row r="355" spans="1:27" s="90" customFormat="1" ht="15.75" customHeight="1" x14ac:dyDescent="0.2">
      <c r="A355" s="125">
        <v>6880</v>
      </c>
      <c r="B355" s="18" t="str">
        <f>VLOOKUP(A355,'BASE REGISTRO MAYO'!$A$1:$U$884,2,FALSE)</f>
        <v>Fundación Centro Regional de Asistencia Técnica y Empresarial o Fundación CRATE</v>
      </c>
      <c r="C355" s="18">
        <f>VLOOKUP(A355,'BASE REGISTRO MAYO'!$A$1:$U$884,3,FALSE)</f>
        <v>705528004</v>
      </c>
      <c r="D355" s="18" t="str">
        <f>VLOOKUP(A355,'BASE REGISTRO MAYO'!$A$1:$U$884,4,FALSE)</f>
        <v>Fundación de Derecho Privado.</v>
      </c>
      <c r="E355" s="18" t="str">
        <f>VLOOKUP(A355,'BASE REGISTRO MAYO'!$A$1:$U$884,5,FALSE)</f>
        <v xml:space="preserve">Otorgada por Decreto Supremo Nº 668, de 03  de mayo de 1979, del Ministerio de Justicia. </v>
      </c>
      <c r="F355" s="18" t="str">
        <f>VLOOKUP(A355,'BASE REGISTRO MAYO'!$A$1:$U$884,6,FALSE)</f>
        <v>Certificado de Vigencia Folio Nº 500350553418, de 15 de octubre de 2020, otorgado por el Servicio de Registro Civil e Identificación.</v>
      </c>
      <c r="G355" s="18" t="str">
        <f>VLOOKUP(A355,'BASE REGISTRO MAYO'!$A$1:$U$884,7,FALSE)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5" s="18" t="str">
        <f>VLOOKUP(A355,'BASE REGISTRO MAYO'!$A$1:$U$884,8,FALSE)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5" s="18" t="str">
        <f>VLOOKUP(A355,'BASE REGISTRO MAYO'!$A$1:$U$884,9,FALSE)</f>
        <v>Tres  años</v>
      </c>
      <c r="J355" s="18" t="str">
        <f>VLOOKUP(A355,'BASE REGISTRO MAYO'!$A$1:$U$884,10,FALSE)</f>
        <v>Del 6 de julio de 2018 al 6 de julio de 2021.
Según consta en Certificado de vigencia de directorio de persona jurídica sin fines de lucro, folio N° 500350553467, de 15 de octubre de 2020, emitido por el Servicio de Registro Civil e Identificación.</v>
      </c>
      <c r="K355" s="18" t="str">
        <f>VLOOKUP(A355,'BASE REGISTRO MAYO'!$A$1:$U$884,11,FALSE)</f>
        <v xml:space="preserve">Gerente: Jorge Miguel Brito Obreque, 
</v>
      </c>
      <c r="L355" s="18" t="str">
        <f>VLOOKUP(A355,'BASE REGISTRO MAYO'!$A$1:$U$884,12,FALSE)</f>
        <v xml:space="preserve">1 norte n° 550, 4to piso, Talca, Región del Maule
</v>
      </c>
      <c r="M355" s="18" t="str">
        <f>VLOOKUP(A355,'BASE REGISTRO MAYO'!$A$1:$U$884,13,FALSE)</f>
        <v>VII</v>
      </c>
      <c r="N355" s="18" t="str">
        <f>VLOOKUP(A355,'BASE REGISTRO MAYO'!$A$1:$U$884,14,FALSE)</f>
        <v>Talca</v>
      </c>
      <c r="O355" s="18" t="str">
        <f>VLOOKUP(A355,'BASE REGISTRO MAYO'!$A$1:$U$884,15,FALSE)</f>
        <v>Fonos: 71-2231052 71-2210857
71-2231065</v>
      </c>
      <c r="P355" s="18" t="str">
        <f>VLOOKUP(A355,'BASE REGISTRO MAYO'!$A$1:$U$884,16,FALSE)</f>
        <v>dirección@crate.cl</v>
      </c>
      <c r="Q355" s="18">
        <f>VLOOKUP(A355,'BASE REGISTRO MAYO'!$A$1:$U$884,17,FALSE)</f>
        <v>0</v>
      </c>
      <c r="R355" s="18">
        <f>VLOOKUP(A355,'BASE REGISTRO MAYO'!$A$1:$U$884,18,FALSE)</f>
        <v>93401</v>
      </c>
      <c r="S355" s="18" t="str">
        <f>VLOOKUP(A355,'BASE REGISTRO MAYO'!$A$1:$U$884,19,FALSE)</f>
        <v>Se acompaña Certificado de la Institución, correspondiente a antecedentes financieros del año 2019, raprobados por  USUFI</v>
      </c>
      <c r="T355" s="148">
        <f>VLOOKUP(A355,'BASE REGISTRO MAYO'!$A$1:$U$884,20,FALSE)</f>
        <v>37970</v>
      </c>
      <c r="U355" s="125">
        <v>6880</v>
      </c>
      <c r="V355" s="126">
        <v>23960427</v>
      </c>
      <c r="W355" s="126">
        <v>108455391</v>
      </c>
      <c r="X355" s="149">
        <v>44347</v>
      </c>
      <c r="Y355" s="133" t="s">
        <v>7732</v>
      </c>
      <c r="Z355" s="133" t="s">
        <v>7733</v>
      </c>
      <c r="AA355" s="125" t="s">
        <v>7852</v>
      </c>
    </row>
    <row r="356" spans="1:27" s="90" customFormat="1" ht="15.75" customHeight="1" x14ac:dyDescent="0.2">
      <c r="A356" s="125">
        <v>6880</v>
      </c>
      <c r="B356" s="18" t="str">
        <f>VLOOKUP(A356,'BASE REGISTRO MAYO'!$A$1:$U$884,2,FALSE)</f>
        <v>Fundación Centro Regional de Asistencia Técnica y Empresarial o Fundación CRATE</v>
      </c>
      <c r="C356" s="18">
        <f>VLOOKUP(A356,'BASE REGISTRO MAYO'!$A$1:$U$884,3,FALSE)</f>
        <v>705528004</v>
      </c>
      <c r="D356" s="18" t="str">
        <f>VLOOKUP(A356,'BASE REGISTRO MAYO'!$A$1:$U$884,4,FALSE)</f>
        <v>Fundación de Derecho Privado.</v>
      </c>
      <c r="E356" s="18" t="str">
        <f>VLOOKUP(A356,'BASE REGISTRO MAYO'!$A$1:$U$884,5,FALSE)</f>
        <v xml:space="preserve">Otorgada por Decreto Supremo Nº 668, de 03  de mayo de 1979, del Ministerio de Justicia. </v>
      </c>
      <c r="F356" s="18" t="str">
        <f>VLOOKUP(A356,'BASE REGISTRO MAYO'!$A$1:$U$884,6,FALSE)</f>
        <v>Certificado de Vigencia Folio Nº 500350553418, de 15 de octubre de 2020, otorgado por el Servicio de Registro Civil e Identificación.</v>
      </c>
      <c r="G356" s="18" t="str">
        <f>VLOOKUP(A356,'BASE REGISTRO MAYO'!$A$1:$U$884,7,FALSE)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6" s="18" t="str">
        <f>VLOOKUP(A356,'BASE REGISTRO MAYO'!$A$1:$U$884,8,FALSE)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6" s="18" t="str">
        <f>VLOOKUP(A356,'BASE REGISTRO MAYO'!$A$1:$U$884,9,FALSE)</f>
        <v>Tres  años</v>
      </c>
      <c r="J356" s="18" t="str">
        <f>VLOOKUP(A356,'BASE REGISTRO MAYO'!$A$1:$U$884,10,FALSE)</f>
        <v>Del 6 de julio de 2018 al 6 de julio de 2021.
Según consta en Certificado de vigencia de directorio de persona jurídica sin fines de lucro, folio N° 500350553467, de 15 de octubre de 2020, emitido por el Servicio de Registro Civil e Identificación.</v>
      </c>
      <c r="K356" s="18" t="str">
        <f>VLOOKUP(A356,'BASE REGISTRO MAYO'!$A$1:$U$884,11,FALSE)</f>
        <v xml:space="preserve">Gerente: Jorge Miguel Brito Obreque, 
</v>
      </c>
      <c r="L356" s="18" t="str">
        <f>VLOOKUP(A356,'BASE REGISTRO MAYO'!$A$1:$U$884,12,FALSE)</f>
        <v xml:space="preserve">1 norte n° 550, 4to piso, Talca, Región del Maule
</v>
      </c>
      <c r="M356" s="18" t="str">
        <f>VLOOKUP(A356,'BASE REGISTRO MAYO'!$A$1:$U$884,13,FALSE)</f>
        <v>VII</v>
      </c>
      <c r="N356" s="18" t="str">
        <f>VLOOKUP(A356,'BASE REGISTRO MAYO'!$A$1:$U$884,14,FALSE)</f>
        <v>Talca</v>
      </c>
      <c r="O356" s="18" t="str">
        <f>VLOOKUP(A356,'BASE REGISTRO MAYO'!$A$1:$U$884,15,FALSE)</f>
        <v>Fonos: 71-2231052 71-2210857
71-2231065</v>
      </c>
      <c r="P356" s="18" t="str">
        <f>VLOOKUP(A356,'BASE REGISTRO MAYO'!$A$1:$U$884,16,FALSE)</f>
        <v>dirección@crate.cl</v>
      </c>
      <c r="Q356" s="18">
        <f>VLOOKUP(A356,'BASE REGISTRO MAYO'!$A$1:$U$884,17,FALSE)</f>
        <v>0</v>
      </c>
      <c r="R356" s="18">
        <f>VLOOKUP(A356,'BASE REGISTRO MAYO'!$A$1:$U$884,18,FALSE)</f>
        <v>93401</v>
      </c>
      <c r="S356" s="18" t="str">
        <f>VLOOKUP(A356,'BASE REGISTRO MAYO'!$A$1:$U$884,19,FALSE)</f>
        <v>Se acompaña Certificado de la Institución, correspondiente a antecedentes financieros del año 2019, raprobados por  USUFI</v>
      </c>
      <c r="T356" s="148">
        <f>VLOOKUP(A356,'BASE REGISTRO MAYO'!$A$1:$U$884,20,FALSE)</f>
        <v>37970</v>
      </c>
      <c r="U356" s="125">
        <v>6880</v>
      </c>
      <c r="V356" s="126">
        <v>69027236</v>
      </c>
      <c r="W356" s="126">
        <v>214832812</v>
      </c>
      <c r="X356" s="149">
        <v>44347</v>
      </c>
      <c r="Y356" s="133" t="s">
        <v>7732</v>
      </c>
      <c r="Z356" s="133" t="s">
        <v>7733</v>
      </c>
      <c r="AA356" s="125" t="s">
        <v>7752</v>
      </c>
    </row>
    <row r="357" spans="1:27" s="90" customFormat="1" ht="15.75" customHeight="1" x14ac:dyDescent="0.2">
      <c r="A357" s="125">
        <v>6897</v>
      </c>
      <c r="B357" s="18" t="str">
        <f>VLOOKUP(A357,'BASE REGISTRO MAYO'!$A$1:$U$884,2,FALSE)</f>
        <v xml:space="preserve">Instituto para el Desarrollo Comunitario IDECO Miguel de Pujadas Vergara. 
</v>
      </c>
      <c r="C357" s="18" t="str">
        <f>VLOOKUP(A357,'BASE REGISTRO MAYO'!$A$1:$U$884,3,FALSE)</f>
        <v>71877800K</v>
      </c>
      <c r="D357" s="18" t="str">
        <f>VLOOKUP(A357,'BASE REGISTRO MAYO'!$A$1:$U$884,4,FALSE)</f>
        <v>Corporación de Derecho Privado.</v>
      </c>
      <c r="E357" s="18" t="str">
        <f>VLOOKUP(A357,'BASE REGISTRO MAYO'!$A$1:$U$884,5,FALSE)</f>
        <v xml:space="preserve">Otorgado por Decreto Supremo Nº 81, del 24 de enero de 1991, del Ministerio de Justicia. </v>
      </c>
      <c r="F357" s="18" t="str">
        <f>VLOOKUP(A357,'BASE REGISTRO MAYO'!$A$1:$U$884,6,FALSE)</f>
        <v xml:space="preserve">Certificado de Vigencia, folio Nº 500350176380, de 13 de octubre de 2020, del Servicio de Registro Civil e Identificación.
</v>
      </c>
      <c r="G357" s="18" t="str">
        <f>VLOOKUP(A357,'BASE REGISTRO MAYO'!$A$1:$U$884,7,FALSE)</f>
        <v xml:space="preserve">Promover y recuperar las líneas de formación, organización y producción entre los pobladores del sector urbano.  </v>
      </c>
      <c r="H357" s="18" t="str">
        <f>VLOOKUP(A357,'BASE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7" s="18" t="str">
        <f>VLOOKUP(A357,'BASE REGISTRO MAYO'!$A$1:$U$884,9,FALSE)</f>
        <v>Durarán dos años en los cargos</v>
      </c>
      <c r="J357" s="18" t="str">
        <f>VLOOKUP(A357,'BASE REGISTRO MAYO'!$A$1:$U$884,10,FALSE)</f>
        <v>9 de septiembre de 2020 al 9 de septiembre del 2022.</v>
      </c>
      <c r="K357" s="18" t="str">
        <f>VLOOKUP(A357,'BASE REGISTRO MAYO'!$A$1:$U$884,11,FALSE)</f>
        <v xml:space="preserve">Presidente: Manuel Alejandro Vega Alarcón, RUT: 15.671.215-9
</v>
      </c>
      <c r="L357" s="18" t="str">
        <f>VLOOKUP(A357,'BASE REGISTRO MAYO'!$A$1:$U$884,12,FALSE)</f>
        <v>Avenida Primera Transversal Nº 2630, Maipú.</v>
      </c>
      <c r="M357" s="18" t="str">
        <f>VLOOKUP(A357,'BASE REGISTRO MAYO'!$A$1:$U$884,13,FALSE)</f>
        <v>XIII</v>
      </c>
      <c r="N357" s="18" t="str">
        <f>VLOOKUP(A357,'BASE REGISTRO MAYO'!$A$1:$U$884,14,FALSE)</f>
        <v>Maipú</v>
      </c>
      <c r="O357" s="18" t="str">
        <f>VLOOKUP(A357,'BASE REGISTRO MAYO'!$A$1:$U$884,15,FALSE)</f>
        <v>02-24196882</v>
      </c>
      <c r="P357" s="18" t="str">
        <f>VLOOKUP(A357,'BASE REGISTRO MAYO'!$A$1:$U$884,16,FALSE)</f>
        <v>ideco@corporacionideco.cl</v>
      </c>
      <c r="Q357" s="18">
        <f>VLOOKUP(A357,'BASE REGISTRO MAYO'!$A$1:$U$884,17,FALSE)</f>
        <v>0</v>
      </c>
      <c r="R357" s="18" t="str">
        <f>VLOOKUP(A357,'BASE REGISTRO MAYO'!$A$1:$U$884,18,FALSE)</f>
        <v>93401: Institución de Asistencia Social</v>
      </c>
      <c r="S357" s="18" t="str">
        <f>VLOOKUP(A357,'BASE REGISTRO MAYO'!$A$1:$U$884,19,FALSE)</f>
        <v>Se acompañan antecedentes Financieros correspondientes al año 2019, aprobados por el Subdepartamento de  Supervisión Financiera Nacional</v>
      </c>
      <c r="T357" s="148">
        <f>VLOOKUP(A357,'BASE REGISTRO MAYO'!$A$1:$U$884,20,FALSE)</f>
        <v>37970</v>
      </c>
      <c r="U357" s="125">
        <v>6897</v>
      </c>
      <c r="V357" s="126">
        <v>7214940</v>
      </c>
      <c r="W357" s="126">
        <v>32816340</v>
      </c>
      <c r="X357" s="149">
        <v>44347</v>
      </c>
      <c r="Y357" s="133" t="s">
        <v>7732</v>
      </c>
      <c r="Z357" s="133" t="s">
        <v>7733</v>
      </c>
      <c r="AA357" s="125" t="s">
        <v>7867</v>
      </c>
    </row>
    <row r="358" spans="1:27" s="90" customFormat="1" ht="15.75" customHeight="1" x14ac:dyDescent="0.2">
      <c r="A358" s="125">
        <v>6897</v>
      </c>
      <c r="B358" s="18" t="str">
        <f>VLOOKUP(A358,'BASE REGISTRO MAYO'!$A$1:$U$884,2,FALSE)</f>
        <v xml:space="preserve">Instituto para el Desarrollo Comunitario IDECO Miguel de Pujadas Vergara. 
</v>
      </c>
      <c r="C358" s="18" t="str">
        <f>VLOOKUP(A358,'BASE REGISTRO MAYO'!$A$1:$U$884,3,FALSE)</f>
        <v>71877800K</v>
      </c>
      <c r="D358" s="18" t="str">
        <f>VLOOKUP(A358,'BASE REGISTRO MAYO'!$A$1:$U$884,4,FALSE)</f>
        <v>Corporación de Derecho Privado.</v>
      </c>
      <c r="E358" s="18" t="str">
        <f>VLOOKUP(A358,'BASE REGISTRO MAYO'!$A$1:$U$884,5,FALSE)</f>
        <v xml:space="preserve">Otorgado por Decreto Supremo Nº 81, del 24 de enero de 1991, del Ministerio de Justicia. </v>
      </c>
      <c r="F358" s="18" t="str">
        <f>VLOOKUP(A358,'BASE REGISTRO MAYO'!$A$1:$U$884,6,FALSE)</f>
        <v xml:space="preserve">Certificado de Vigencia, folio Nº 500350176380, de 13 de octubre de 2020, del Servicio de Registro Civil e Identificación.
</v>
      </c>
      <c r="G358" s="18" t="str">
        <f>VLOOKUP(A358,'BASE REGISTRO MAYO'!$A$1:$U$884,7,FALSE)</f>
        <v xml:space="preserve">Promover y recuperar las líneas de formación, organización y producción entre los pobladores del sector urbano.  </v>
      </c>
      <c r="H358" s="18" t="str">
        <f>VLOOKUP(A358,'BASE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8" s="18" t="str">
        <f>VLOOKUP(A358,'BASE REGISTRO MAYO'!$A$1:$U$884,9,FALSE)</f>
        <v>Durarán dos años en los cargos</v>
      </c>
      <c r="J358" s="18" t="str">
        <f>VLOOKUP(A358,'BASE REGISTRO MAYO'!$A$1:$U$884,10,FALSE)</f>
        <v>9 de septiembre de 2020 al 9 de septiembre del 2022.</v>
      </c>
      <c r="K358" s="18" t="str">
        <f>VLOOKUP(A358,'BASE REGISTRO MAYO'!$A$1:$U$884,11,FALSE)</f>
        <v xml:space="preserve">Presidente: Manuel Alejandro Vega Alarcón, RUT: 15.671.215-9
</v>
      </c>
      <c r="L358" s="18" t="str">
        <f>VLOOKUP(A358,'BASE REGISTRO MAYO'!$A$1:$U$884,12,FALSE)</f>
        <v>Avenida Primera Transversal Nº 2630, Maipú.</v>
      </c>
      <c r="M358" s="18" t="str">
        <f>VLOOKUP(A358,'BASE REGISTRO MAYO'!$A$1:$U$884,13,FALSE)</f>
        <v>XIII</v>
      </c>
      <c r="N358" s="18" t="str">
        <f>VLOOKUP(A358,'BASE REGISTRO MAYO'!$A$1:$U$884,14,FALSE)</f>
        <v>Maipú</v>
      </c>
      <c r="O358" s="18" t="str">
        <f>VLOOKUP(A358,'BASE REGISTRO MAYO'!$A$1:$U$884,15,FALSE)</f>
        <v>02-24196882</v>
      </c>
      <c r="P358" s="18" t="str">
        <f>VLOOKUP(A358,'BASE REGISTRO MAYO'!$A$1:$U$884,16,FALSE)</f>
        <v>ideco@corporacionideco.cl</v>
      </c>
      <c r="Q358" s="18">
        <f>VLOOKUP(A358,'BASE REGISTRO MAYO'!$A$1:$U$884,17,FALSE)</f>
        <v>0</v>
      </c>
      <c r="R358" s="18" t="str">
        <f>VLOOKUP(A358,'BASE REGISTRO MAYO'!$A$1:$U$884,18,FALSE)</f>
        <v>93401: Institución de Asistencia Social</v>
      </c>
      <c r="S358" s="18" t="str">
        <f>VLOOKUP(A358,'BASE REGISTRO MAYO'!$A$1:$U$884,19,FALSE)</f>
        <v>Se acompañan antecedentes Financieros correspondientes al año 2019, aprobados por el Subdepartamento de  Supervisión Financiera Nacional</v>
      </c>
      <c r="T358" s="148">
        <f>VLOOKUP(A358,'BASE REGISTRO MAYO'!$A$1:$U$884,20,FALSE)</f>
        <v>37970</v>
      </c>
      <c r="U358" s="125">
        <v>6897</v>
      </c>
      <c r="V358" s="126">
        <v>8378640</v>
      </c>
      <c r="W358" s="126">
        <v>36307440</v>
      </c>
      <c r="X358" s="149">
        <v>44347</v>
      </c>
      <c r="Y358" s="133" t="s">
        <v>7732</v>
      </c>
      <c r="Z358" s="133" t="s">
        <v>7733</v>
      </c>
      <c r="AA358" s="125" t="s">
        <v>247</v>
      </c>
    </row>
    <row r="359" spans="1:27" s="90" customFormat="1" ht="15.75" customHeight="1" x14ac:dyDescent="0.2">
      <c r="A359" s="125">
        <v>6897</v>
      </c>
      <c r="B359" s="18" t="str">
        <f>VLOOKUP(A359,'BASE REGISTRO MAYO'!$A$1:$U$884,2,FALSE)</f>
        <v xml:space="preserve">Instituto para el Desarrollo Comunitario IDECO Miguel de Pujadas Vergara. 
</v>
      </c>
      <c r="C359" s="18" t="str">
        <f>VLOOKUP(A359,'BASE REGISTRO MAYO'!$A$1:$U$884,3,FALSE)</f>
        <v>71877800K</v>
      </c>
      <c r="D359" s="18" t="str">
        <f>VLOOKUP(A359,'BASE REGISTRO MAYO'!$A$1:$U$884,4,FALSE)</f>
        <v>Corporación de Derecho Privado.</v>
      </c>
      <c r="E359" s="18" t="str">
        <f>VLOOKUP(A359,'BASE REGISTRO MAYO'!$A$1:$U$884,5,FALSE)</f>
        <v xml:space="preserve">Otorgado por Decreto Supremo Nº 81, del 24 de enero de 1991, del Ministerio de Justicia. </v>
      </c>
      <c r="F359" s="18" t="str">
        <f>VLOOKUP(A359,'BASE REGISTRO MAYO'!$A$1:$U$884,6,FALSE)</f>
        <v xml:space="preserve">Certificado de Vigencia, folio Nº 500350176380, de 13 de octubre de 2020, del Servicio de Registro Civil e Identificación.
</v>
      </c>
      <c r="G359" s="18" t="str">
        <f>VLOOKUP(A359,'BASE REGISTRO MAYO'!$A$1:$U$884,7,FALSE)</f>
        <v xml:space="preserve">Promover y recuperar las líneas de formación, organización y producción entre los pobladores del sector urbano.  </v>
      </c>
      <c r="H359" s="18" t="str">
        <f>VLOOKUP(A359,'BASE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9" s="18" t="str">
        <f>VLOOKUP(A359,'BASE REGISTRO MAYO'!$A$1:$U$884,9,FALSE)</f>
        <v>Durarán dos años en los cargos</v>
      </c>
      <c r="J359" s="18" t="str">
        <f>VLOOKUP(A359,'BASE REGISTRO MAYO'!$A$1:$U$884,10,FALSE)</f>
        <v>9 de septiembre de 2020 al 9 de septiembre del 2022.</v>
      </c>
      <c r="K359" s="18" t="str">
        <f>VLOOKUP(A359,'BASE REGISTRO MAYO'!$A$1:$U$884,11,FALSE)</f>
        <v xml:space="preserve">Presidente: Manuel Alejandro Vega Alarcón, RUT: 15.671.215-9
</v>
      </c>
      <c r="L359" s="18" t="str">
        <f>VLOOKUP(A359,'BASE REGISTRO MAYO'!$A$1:$U$884,12,FALSE)</f>
        <v>Avenida Primera Transversal Nº 2630, Maipú.</v>
      </c>
      <c r="M359" s="18" t="str">
        <f>VLOOKUP(A359,'BASE REGISTRO MAYO'!$A$1:$U$884,13,FALSE)</f>
        <v>XIII</v>
      </c>
      <c r="N359" s="18" t="str">
        <f>VLOOKUP(A359,'BASE REGISTRO MAYO'!$A$1:$U$884,14,FALSE)</f>
        <v>Maipú</v>
      </c>
      <c r="O359" s="18" t="str">
        <f>VLOOKUP(A359,'BASE REGISTRO MAYO'!$A$1:$U$884,15,FALSE)</f>
        <v>02-24196882</v>
      </c>
      <c r="P359" s="18" t="str">
        <f>VLOOKUP(A359,'BASE REGISTRO MAYO'!$A$1:$U$884,16,FALSE)</f>
        <v>ideco@corporacionideco.cl</v>
      </c>
      <c r="Q359" s="18">
        <f>VLOOKUP(A359,'BASE REGISTRO MAYO'!$A$1:$U$884,17,FALSE)</f>
        <v>0</v>
      </c>
      <c r="R359" s="18" t="str">
        <f>VLOOKUP(A359,'BASE REGISTRO MAYO'!$A$1:$U$884,18,FALSE)</f>
        <v>93401: Institución de Asistencia Social</v>
      </c>
      <c r="S359" s="18" t="str">
        <f>VLOOKUP(A359,'BASE REGISTRO MAYO'!$A$1:$U$884,19,FALSE)</f>
        <v>Se acompañan antecedentes Financieros correspondientes al año 2019, aprobados por el Subdepartamento de  Supervisión Financiera Nacional</v>
      </c>
      <c r="T359" s="148">
        <f>VLOOKUP(A359,'BASE REGISTRO MAYO'!$A$1:$U$884,20,FALSE)</f>
        <v>37970</v>
      </c>
      <c r="U359" s="125">
        <v>6897</v>
      </c>
      <c r="V359" s="126">
        <v>30566520</v>
      </c>
      <c r="W359" s="126">
        <v>116990640</v>
      </c>
      <c r="X359" s="149">
        <v>44347</v>
      </c>
      <c r="Y359" s="133" t="s">
        <v>7732</v>
      </c>
      <c r="Z359" s="133" t="s">
        <v>7733</v>
      </c>
      <c r="AA359" s="125" t="s">
        <v>7813</v>
      </c>
    </row>
    <row r="360" spans="1:27" s="90" customFormat="1" ht="15.75" customHeight="1" x14ac:dyDescent="0.2">
      <c r="A360" s="125">
        <v>6897</v>
      </c>
      <c r="B360" s="18" t="str">
        <f>VLOOKUP(A360,'BASE REGISTRO MAYO'!$A$1:$U$884,2,FALSE)</f>
        <v xml:space="preserve">Instituto para el Desarrollo Comunitario IDECO Miguel de Pujadas Vergara. 
</v>
      </c>
      <c r="C360" s="18" t="str">
        <f>VLOOKUP(A360,'BASE REGISTRO MAYO'!$A$1:$U$884,3,FALSE)</f>
        <v>71877800K</v>
      </c>
      <c r="D360" s="18" t="str">
        <f>VLOOKUP(A360,'BASE REGISTRO MAYO'!$A$1:$U$884,4,FALSE)</f>
        <v>Corporación de Derecho Privado.</v>
      </c>
      <c r="E360" s="18" t="str">
        <f>VLOOKUP(A360,'BASE REGISTRO MAYO'!$A$1:$U$884,5,FALSE)</f>
        <v xml:space="preserve">Otorgado por Decreto Supremo Nº 81, del 24 de enero de 1991, del Ministerio de Justicia. </v>
      </c>
      <c r="F360" s="18" t="str">
        <f>VLOOKUP(A360,'BASE REGISTRO MAYO'!$A$1:$U$884,6,FALSE)</f>
        <v xml:space="preserve">Certificado de Vigencia, folio Nº 500350176380, de 13 de octubre de 2020, del Servicio de Registro Civil e Identificación.
</v>
      </c>
      <c r="G360" s="18" t="str">
        <f>VLOOKUP(A360,'BASE REGISTRO MAYO'!$A$1:$U$884,7,FALSE)</f>
        <v xml:space="preserve">Promover y recuperar las líneas de formación, organización y producción entre los pobladores del sector urbano.  </v>
      </c>
      <c r="H360" s="18" t="str">
        <f>VLOOKUP(A360,'BASE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0" s="18" t="str">
        <f>VLOOKUP(A360,'BASE REGISTRO MAYO'!$A$1:$U$884,9,FALSE)</f>
        <v>Durarán dos años en los cargos</v>
      </c>
      <c r="J360" s="18" t="str">
        <f>VLOOKUP(A360,'BASE REGISTRO MAYO'!$A$1:$U$884,10,FALSE)</f>
        <v>9 de septiembre de 2020 al 9 de septiembre del 2022.</v>
      </c>
      <c r="K360" s="18" t="str">
        <f>VLOOKUP(A360,'BASE REGISTRO MAYO'!$A$1:$U$884,11,FALSE)</f>
        <v xml:space="preserve">Presidente: Manuel Alejandro Vega Alarcón, RUT: 15.671.215-9
</v>
      </c>
      <c r="L360" s="18" t="str">
        <f>VLOOKUP(A360,'BASE REGISTRO MAYO'!$A$1:$U$884,12,FALSE)</f>
        <v>Avenida Primera Transversal Nº 2630, Maipú.</v>
      </c>
      <c r="M360" s="18" t="str">
        <f>VLOOKUP(A360,'BASE REGISTRO MAYO'!$A$1:$U$884,13,FALSE)</f>
        <v>XIII</v>
      </c>
      <c r="N360" s="18" t="str">
        <f>VLOOKUP(A360,'BASE REGISTRO MAYO'!$A$1:$U$884,14,FALSE)</f>
        <v>Maipú</v>
      </c>
      <c r="O360" s="18" t="str">
        <f>VLOOKUP(A360,'BASE REGISTRO MAYO'!$A$1:$U$884,15,FALSE)</f>
        <v>02-24196882</v>
      </c>
      <c r="P360" s="18" t="str">
        <f>VLOOKUP(A360,'BASE REGISTRO MAYO'!$A$1:$U$884,16,FALSE)</f>
        <v>ideco@corporacionideco.cl</v>
      </c>
      <c r="Q360" s="18">
        <f>VLOOKUP(A360,'BASE REGISTRO MAYO'!$A$1:$U$884,17,FALSE)</f>
        <v>0</v>
      </c>
      <c r="R360" s="18" t="str">
        <f>VLOOKUP(A360,'BASE REGISTRO MAYO'!$A$1:$U$884,18,FALSE)</f>
        <v>93401: Institución de Asistencia Social</v>
      </c>
      <c r="S360" s="18" t="str">
        <f>VLOOKUP(A360,'BASE REGISTRO MAYO'!$A$1:$U$884,19,FALSE)</f>
        <v>Se acompañan antecedentes Financieros correspondientes al año 2019, aprobados por el Subdepartamento de  Supervisión Financiera Nacional</v>
      </c>
      <c r="T360" s="148">
        <f>VLOOKUP(A360,'BASE REGISTRO MAYO'!$A$1:$U$884,20,FALSE)</f>
        <v>37970</v>
      </c>
      <c r="U360" s="125">
        <v>6897</v>
      </c>
      <c r="V360" s="126">
        <v>11481840</v>
      </c>
      <c r="W360" s="126">
        <v>47013480</v>
      </c>
      <c r="X360" s="149">
        <v>44347</v>
      </c>
      <c r="Y360" s="133" t="s">
        <v>7732</v>
      </c>
      <c r="Z360" s="133" t="s">
        <v>7733</v>
      </c>
      <c r="AA360" s="125" t="s">
        <v>7794</v>
      </c>
    </row>
    <row r="361" spans="1:27" s="90" customFormat="1" ht="15.75" customHeight="1" x14ac:dyDescent="0.2">
      <c r="A361" s="125">
        <v>6897</v>
      </c>
      <c r="B361" s="18" t="str">
        <f>VLOOKUP(A361,'BASE REGISTRO MAYO'!$A$1:$U$884,2,FALSE)</f>
        <v xml:space="preserve">Instituto para el Desarrollo Comunitario IDECO Miguel de Pujadas Vergara. 
</v>
      </c>
      <c r="C361" s="18" t="str">
        <f>VLOOKUP(A361,'BASE REGISTRO MAYO'!$A$1:$U$884,3,FALSE)</f>
        <v>71877800K</v>
      </c>
      <c r="D361" s="18" t="str">
        <f>VLOOKUP(A361,'BASE REGISTRO MAYO'!$A$1:$U$884,4,FALSE)</f>
        <v>Corporación de Derecho Privado.</v>
      </c>
      <c r="E361" s="18" t="str">
        <f>VLOOKUP(A361,'BASE REGISTRO MAYO'!$A$1:$U$884,5,FALSE)</f>
        <v xml:space="preserve">Otorgado por Decreto Supremo Nº 81, del 24 de enero de 1991, del Ministerio de Justicia. </v>
      </c>
      <c r="F361" s="18" t="str">
        <f>VLOOKUP(A361,'BASE REGISTRO MAYO'!$A$1:$U$884,6,FALSE)</f>
        <v xml:space="preserve">Certificado de Vigencia, folio Nº 500350176380, de 13 de octubre de 2020, del Servicio de Registro Civil e Identificación.
</v>
      </c>
      <c r="G361" s="18" t="str">
        <f>VLOOKUP(A361,'BASE REGISTRO MAYO'!$A$1:$U$884,7,FALSE)</f>
        <v xml:space="preserve">Promover y recuperar las líneas de formación, organización y producción entre los pobladores del sector urbano.  </v>
      </c>
      <c r="H361" s="18" t="str">
        <f>VLOOKUP(A361,'BASE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1" s="18" t="str">
        <f>VLOOKUP(A361,'BASE REGISTRO MAYO'!$A$1:$U$884,9,FALSE)</f>
        <v>Durarán dos años en los cargos</v>
      </c>
      <c r="J361" s="18" t="str">
        <f>VLOOKUP(A361,'BASE REGISTRO MAYO'!$A$1:$U$884,10,FALSE)</f>
        <v>9 de septiembre de 2020 al 9 de septiembre del 2022.</v>
      </c>
      <c r="K361" s="18" t="str">
        <f>VLOOKUP(A361,'BASE REGISTRO MAYO'!$A$1:$U$884,11,FALSE)</f>
        <v xml:space="preserve">Presidente: Manuel Alejandro Vega Alarcón, RUT: 15.671.215-9
</v>
      </c>
      <c r="L361" s="18" t="str">
        <f>VLOOKUP(A361,'BASE REGISTRO MAYO'!$A$1:$U$884,12,FALSE)</f>
        <v>Avenida Primera Transversal Nº 2630, Maipú.</v>
      </c>
      <c r="M361" s="18" t="str">
        <f>VLOOKUP(A361,'BASE REGISTRO MAYO'!$A$1:$U$884,13,FALSE)</f>
        <v>XIII</v>
      </c>
      <c r="N361" s="18" t="str">
        <f>VLOOKUP(A361,'BASE REGISTRO MAYO'!$A$1:$U$884,14,FALSE)</f>
        <v>Maipú</v>
      </c>
      <c r="O361" s="18" t="str">
        <f>VLOOKUP(A361,'BASE REGISTRO MAYO'!$A$1:$U$884,15,FALSE)</f>
        <v>02-24196882</v>
      </c>
      <c r="P361" s="18" t="str">
        <f>VLOOKUP(A361,'BASE REGISTRO MAYO'!$A$1:$U$884,16,FALSE)</f>
        <v>ideco@corporacionideco.cl</v>
      </c>
      <c r="Q361" s="18">
        <f>VLOOKUP(A361,'BASE REGISTRO MAYO'!$A$1:$U$884,17,FALSE)</f>
        <v>0</v>
      </c>
      <c r="R361" s="18" t="str">
        <f>VLOOKUP(A361,'BASE REGISTRO MAYO'!$A$1:$U$884,18,FALSE)</f>
        <v>93401: Institución de Asistencia Social</v>
      </c>
      <c r="S361" s="18" t="str">
        <f>VLOOKUP(A361,'BASE REGISTRO MAYO'!$A$1:$U$884,19,FALSE)</f>
        <v>Se acompañan antecedentes Financieros correspondientes al año 2019, aprobados por el Subdepartamento de  Supervisión Financiera Nacional</v>
      </c>
      <c r="T361" s="148">
        <f>VLOOKUP(A361,'BASE REGISTRO MAYO'!$A$1:$U$884,20,FALSE)</f>
        <v>37970</v>
      </c>
      <c r="U361" s="125">
        <v>6897</v>
      </c>
      <c r="V361" s="126">
        <v>6361560</v>
      </c>
      <c r="W361" s="126">
        <v>31342320</v>
      </c>
      <c r="X361" s="149">
        <v>44347</v>
      </c>
      <c r="Y361" s="133" t="s">
        <v>7732</v>
      </c>
      <c r="Z361" s="133" t="s">
        <v>7733</v>
      </c>
      <c r="AA361" s="125" t="s">
        <v>7832</v>
      </c>
    </row>
    <row r="362" spans="1:27" s="90" customFormat="1" ht="15.75" customHeight="1" x14ac:dyDescent="0.2">
      <c r="A362" s="125">
        <v>6897</v>
      </c>
      <c r="B362" s="18" t="str">
        <f>VLOOKUP(A362,'BASE REGISTRO MAYO'!$A$1:$U$884,2,FALSE)</f>
        <v xml:space="preserve">Instituto para el Desarrollo Comunitario IDECO Miguel de Pujadas Vergara. 
</v>
      </c>
      <c r="C362" s="18" t="str">
        <f>VLOOKUP(A362,'BASE REGISTRO MAYO'!$A$1:$U$884,3,FALSE)</f>
        <v>71877800K</v>
      </c>
      <c r="D362" s="18" t="str">
        <f>VLOOKUP(A362,'BASE REGISTRO MAYO'!$A$1:$U$884,4,FALSE)</f>
        <v>Corporación de Derecho Privado.</v>
      </c>
      <c r="E362" s="18" t="str">
        <f>VLOOKUP(A362,'BASE REGISTRO MAYO'!$A$1:$U$884,5,FALSE)</f>
        <v xml:space="preserve">Otorgado por Decreto Supremo Nº 81, del 24 de enero de 1991, del Ministerio de Justicia. </v>
      </c>
      <c r="F362" s="18" t="str">
        <f>VLOOKUP(A362,'BASE REGISTRO MAYO'!$A$1:$U$884,6,FALSE)</f>
        <v xml:space="preserve">Certificado de Vigencia, folio Nº 500350176380, de 13 de octubre de 2020, del Servicio de Registro Civil e Identificación.
</v>
      </c>
      <c r="G362" s="18" t="str">
        <f>VLOOKUP(A362,'BASE REGISTRO MAYO'!$A$1:$U$884,7,FALSE)</f>
        <v xml:space="preserve">Promover y recuperar las líneas de formación, organización y producción entre los pobladores del sector urbano.  </v>
      </c>
      <c r="H362" s="18" t="str">
        <f>VLOOKUP(A362,'BASE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2" s="18" t="str">
        <f>VLOOKUP(A362,'BASE REGISTRO MAYO'!$A$1:$U$884,9,FALSE)</f>
        <v>Durarán dos años en los cargos</v>
      </c>
      <c r="J362" s="18" t="str">
        <f>VLOOKUP(A362,'BASE REGISTRO MAYO'!$A$1:$U$884,10,FALSE)</f>
        <v>9 de septiembre de 2020 al 9 de septiembre del 2022.</v>
      </c>
      <c r="K362" s="18" t="str">
        <f>VLOOKUP(A362,'BASE REGISTRO MAYO'!$A$1:$U$884,11,FALSE)</f>
        <v xml:space="preserve">Presidente: Manuel Alejandro Vega Alarcón, RUT: 15.671.215-9
</v>
      </c>
      <c r="L362" s="18" t="str">
        <f>VLOOKUP(A362,'BASE REGISTRO MAYO'!$A$1:$U$884,12,FALSE)</f>
        <v>Avenida Primera Transversal Nº 2630, Maipú.</v>
      </c>
      <c r="M362" s="18" t="str">
        <f>VLOOKUP(A362,'BASE REGISTRO MAYO'!$A$1:$U$884,13,FALSE)</f>
        <v>XIII</v>
      </c>
      <c r="N362" s="18" t="str">
        <f>VLOOKUP(A362,'BASE REGISTRO MAYO'!$A$1:$U$884,14,FALSE)</f>
        <v>Maipú</v>
      </c>
      <c r="O362" s="18" t="str">
        <f>VLOOKUP(A362,'BASE REGISTRO MAYO'!$A$1:$U$884,15,FALSE)</f>
        <v>02-24196882</v>
      </c>
      <c r="P362" s="18" t="str">
        <f>VLOOKUP(A362,'BASE REGISTRO MAYO'!$A$1:$U$884,16,FALSE)</f>
        <v>ideco@corporacionideco.cl</v>
      </c>
      <c r="Q362" s="18">
        <f>VLOOKUP(A362,'BASE REGISTRO MAYO'!$A$1:$U$884,17,FALSE)</f>
        <v>0</v>
      </c>
      <c r="R362" s="18" t="str">
        <f>VLOOKUP(A362,'BASE REGISTRO MAYO'!$A$1:$U$884,18,FALSE)</f>
        <v>93401: Institución de Asistencia Social</v>
      </c>
      <c r="S362" s="18" t="str">
        <f>VLOOKUP(A362,'BASE REGISTRO MAYO'!$A$1:$U$884,19,FALSE)</f>
        <v>Se acompañan antecedentes Financieros correspondientes al año 2019, aprobados por el Subdepartamento de  Supervisión Financiera Nacional</v>
      </c>
      <c r="T362" s="148">
        <f>VLOOKUP(A362,'BASE REGISTRO MAYO'!$A$1:$U$884,20,FALSE)</f>
        <v>37970</v>
      </c>
      <c r="U362" s="125">
        <v>6897</v>
      </c>
      <c r="V362" s="126">
        <v>9852660</v>
      </c>
      <c r="W362" s="126">
        <v>38091780</v>
      </c>
      <c r="X362" s="149">
        <v>44347</v>
      </c>
      <c r="Y362" s="133" t="s">
        <v>7732</v>
      </c>
      <c r="Z362" s="133" t="s">
        <v>7733</v>
      </c>
      <c r="AA362" s="125" t="s">
        <v>7803</v>
      </c>
    </row>
    <row r="363" spans="1:27" s="90" customFormat="1" ht="15.75" customHeight="1" x14ac:dyDescent="0.2">
      <c r="A363" s="125">
        <v>6897</v>
      </c>
      <c r="B363" s="18" t="str">
        <f>VLOOKUP(A363,'BASE REGISTRO MAYO'!$A$1:$U$884,2,FALSE)</f>
        <v xml:space="preserve">Instituto para el Desarrollo Comunitario IDECO Miguel de Pujadas Vergara. 
</v>
      </c>
      <c r="C363" s="18" t="str">
        <f>VLOOKUP(A363,'BASE REGISTRO MAYO'!$A$1:$U$884,3,FALSE)</f>
        <v>71877800K</v>
      </c>
      <c r="D363" s="18" t="str">
        <f>VLOOKUP(A363,'BASE REGISTRO MAYO'!$A$1:$U$884,4,FALSE)</f>
        <v>Corporación de Derecho Privado.</v>
      </c>
      <c r="E363" s="18" t="str">
        <f>VLOOKUP(A363,'BASE REGISTRO MAYO'!$A$1:$U$884,5,FALSE)</f>
        <v xml:space="preserve">Otorgado por Decreto Supremo Nº 81, del 24 de enero de 1991, del Ministerio de Justicia. </v>
      </c>
      <c r="F363" s="18" t="str">
        <f>VLOOKUP(A363,'BASE REGISTRO MAYO'!$A$1:$U$884,6,FALSE)</f>
        <v xml:space="preserve">Certificado de Vigencia, folio Nº 500350176380, de 13 de octubre de 2020, del Servicio de Registro Civil e Identificación.
</v>
      </c>
      <c r="G363" s="18" t="str">
        <f>VLOOKUP(A363,'BASE REGISTRO MAYO'!$A$1:$U$884,7,FALSE)</f>
        <v xml:space="preserve">Promover y recuperar las líneas de formación, organización y producción entre los pobladores del sector urbano.  </v>
      </c>
      <c r="H363" s="18" t="str">
        <f>VLOOKUP(A363,'BASE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3" s="18" t="str">
        <f>VLOOKUP(A363,'BASE REGISTRO MAYO'!$A$1:$U$884,9,FALSE)</f>
        <v>Durarán dos años en los cargos</v>
      </c>
      <c r="J363" s="18" t="str">
        <f>VLOOKUP(A363,'BASE REGISTRO MAYO'!$A$1:$U$884,10,FALSE)</f>
        <v>9 de septiembre de 2020 al 9 de septiembre del 2022.</v>
      </c>
      <c r="K363" s="18" t="str">
        <f>VLOOKUP(A363,'BASE REGISTRO MAYO'!$A$1:$U$884,11,FALSE)</f>
        <v xml:space="preserve">Presidente: Manuel Alejandro Vega Alarcón, RUT: 15.671.215-9
</v>
      </c>
      <c r="L363" s="18" t="str">
        <f>VLOOKUP(A363,'BASE REGISTRO MAYO'!$A$1:$U$884,12,FALSE)</f>
        <v>Avenida Primera Transversal Nº 2630, Maipú.</v>
      </c>
      <c r="M363" s="18" t="str">
        <f>VLOOKUP(A363,'BASE REGISTRO MAYO'!$A$1:$U$884,13,FALSE)</f>
        <v>XIII</v>
      </c>
      <c r="N363" s="18" t="str">
        <f>VLOOKUP(A363,'BASE REGISTRO MAYO'!$A$1:$U$884,14,FALSE)</f>
        <v>Maipú</v>
      </c>
      <c r="O363" s="18" t="str">
        <f>VLOOKUP(A363,'BASE REGISTRO MAYO'!$A$1:$U$884,15,FALSE)</f>
        <v>02-24196882</v>
      </c>
      <c r="P363" s="18" t="str">
        <f>VLOOKUP(A363,'BASE REGISTRO MAYO'!$A$1:$U$884,16,FALSE)</f>
        <v>ideco@corporacionideco.cl</v>
      </c>
      <c r="Q363" s="18">
        <f>VLOOKUP(A363,'BASE REGISTRO MAYO'!$A$1:$U$884,17,FALSE)</f>
        <v>0</v>
      </c>
      <c r="R363" s="18" t="str">
        <f>VLOOKUP(A363,'BASE REGISTRO MAYO'!$A$1:$U$884,18,FALSE)</f>
        <v>93401: Institución de Asistencia Social</v>
      </c>
      <c r="S363" s="18" t="str">
        <f>VLOOKUP(A363,'BASE REGISTRO MAYO'!$A$1:$U$884,19,FALSE)</f>
        <v>Se acompañan antecedentes Financieros correspondientes al año 2019, aprobados por el Subdepartamento de  Supervisión Financiera Nacional</v>
      </c>
      <c r="T363" s="148">
        <f>VLOOKUP(A363,'BASE REGISTRO MAYO'!$A$1:$U$884,20,FALSE)</f>
        <v>37970</v>
      </c>
      <c r="U363" s="125">
        <v>6897</v>
      </c>
      <c r="V363" s="126">
        <v>15128100</v>
      </c>
      <c r="W363" s="126">
        <v>66175740</v>
      </c>
      <c r="X363" s="149">
        <v>44347</v>
      </c>
      <c r="Y363" s="133" t="s">
        <v>7732</v>
      </c>
      <c r="Z363" s="133" t="s">
        <v>7733</v>
      </c>
      <c r="AA363" s="125" t="s">
        <v>7804</v>
      </c>
    </row>
    <row r="364" spans="1:27" s="90" customFormat="1" ht="15.75" customHeight="1" x14ac:dyDescent="0.2">
      <c r="A364" s="125">
        <v>6897</v>
      </c>
      <c r="B364" s="18" t="str">
        <f>VLOOKUP(A364,'BASE REGISTRO MAYO'!$A$1:$U$884,2,FALSE)</f>
        <v xml:space="preserve">Instituto para el Desarrollo Comunitario IDECO Miguel de Pujadas Vergara. 
</v>
      </c>
      <c r="C364" s="18" t="str">
        <f>VLOOKUP(A364,'BASE REGISTRO MAYO'!$A$1:$U$884,3,FALSE)</f>
        <v>71877800K</v>
      </c>
      <c r="D364" s="18" t="str">
        <f>VLOOKUP(A364,'BASE REGISTRO MAYO'!$A$1:$U$884,4,FALSE)</f>
        <v>Corporación de Derecho Privado.</v>
      </c>
      <c r="E364" s="18" t="str">
        <f>VLOOKUP(A364,'BASE REGISTRO MAYO'!$A$1:$U$884,5,FALSE)</f>
        <v xml:space="preserve">Otorgado por Decreto Supremo Nº 81, del 24 de enero de 1991, del Ministerio de Justicia. </v>
      </c>
      <c r="F364" s="18" t="str">
        <f>VLOOKUP(A364,'BASE REGISTRO MAYO'!$A$1:$U$884,6,FALSE)</f>
        <v xml:space="preserve">Certificado de Vigencia, folio Nº 500350176380, de 13 de octubre de 2020, del Servicio de Registro Civil e Identificación.
</v>
      </c>
      <c r="G364" s="18" t="str">
        <f>VLOOKUP(A364,'BASE REGISTRO MAYO'!$A$1:$U$884,7,FALSE)</f>
        <v xml:space="preserve">Promover y recuperar las líneas de formación, organización y producción entre los pobladores del sector urbano.  </v>
      </c>
      <c r="H364" s="18" t="str">
        <f>VLOOKUP(A364,'BASE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4" s="18" t="str">
        <f>VLOOKUP(A364,'BASE REGISTRO MAYO'!$A$1:$U$884,9,FALSE)</f>
        <v>Durarán dos años en los cargos</v>
      </c>
      <c r="J364" s="18" t="str">
        <f>VLOOKUP(A364,'BASE REGISTRO MAYO'!$A$1:$U$884,10,FALSE)</f>
        <v>9 de septiembre de 2020 al 9 de septiembre del 2022.</v>
      </c>
      <c r="K364" s="18" t="str">
        <f>VLOOKUP(A364,'BASE REGISTRO MAYO'!$A$1:$U$884,11,FALSE)</f>
        <v xml:space="preserve">Presidente: Manuel Alejandro Vega Alarcón, RUT: 15.671.215-9
</v>
      </c>
      <c r="L364" s="18" t="str">
        <f>VLOOKUP(A364,'BASE REGISTRO MAYO'!$A$1:$U$884,12,FALSE)</f>
        <v>Avenida Primera Transversal Nº 2630, Maipú.</v>
      </c>
      <c r="M364" s="18" t="str">
        <f>VLOOKUP(A364,'BASE REGISTRO MAYO'!$A$1:$U$884,13,FALSE)</f>
        <v>XIII</v>
      </c>
      <c r="N364" s="18" t="str">
        <f>VLOOKUP(A364,'BASE REGISTRO MAYO'!$A$1:$U$884,14,FALSE)</f>
        <v>Maipú</v>
      </c>
      <c r="O364" s="18" t="str">
        <f>VLOOKUP(A364,'BASE REGISTRO MAYO'!$A$1:$U$884,15,FALSE)</f>
        <v>02-24196882</v>
      </c>
      <c r="P364" s="18" t="str">
        <f>VLOOKUP(A364,'BASE REGISTRO MAYO'!$A$1:$U$884,16,FALSE)</f>
        <v>ideco@corporacionideco.cl</v>
      </c>
      <c r="Q364" s="18">
        <f>VLOOKUP(A364,'BASE REGISTRO MAYO'!$A$1:$U$884,17,FALSE)</f>
        <v>0</v>
      </c>
      <c r="R364" s="18" t="str">
        <f>VLOOKUP(A364,'BASE REGISTRO MAYO'!$A$1:$U$884,18,FALSE)</f>
        <v>93401: Institución de Asistencia Social</v>
      </c>
      <c r="S364" s="18" t="str">
        <f>VLOOKUP(A364,'BASE REGISTRO MAYO'!$A$1:$U$884,19,FALSE)</f>
        <v>Se acompañan antecedentes Financieros correspondientes al año 2019, aprobados por el Subdepartamento de  Supervisión Financiera Nacional</v>
      </c>
      <c r="T364" s="148">
        <f>VLOOKUP(A364,'BASE REGISTRO MAYO'!$A$1:$U$884,20,FALSE)</f>
        <v>37970</v>
      </c>
      <c r="U364" s="125">
        <v>6897</v>
      </c>
      <c r="V364" s="126">
        <v>21528150</v>
      </c>
      <c r="W364" s="126">
        <v>87005670</v>
      </c>
      <c r="X364" s="149">
        <v>44347</v>
      </c>
      <c r="Y364" s="133" t="s">
        <v>7732</v>
      </c>
      <c r="Z364" s="133" t="s">
        <v>7733</v>
      </c>
      <c r="AA364" s="125" t="s">
        <v>7814</v>
      </c>
    </row>
    <row r="365" spans="1:27" s="90" customFormat="1" ht="15.75" customHeight="1" x14ac:dyDescent="0.2">
      <c r="A365" s="125">
        <v>6897</v>
      </c>
      <c r="B365" s="18" t="str">
        <f>VLOOKUP(A365,'BASE REGISTRO MAYO'!$A$1:$U$884,2,FALSE)</f>
        <v xml:space="preserve">Instituto para el Desarrollo Comunitario IDECO Miguel de Pujadas Vergara. 
</v>
      </c>
      <c r="C365" s="18" t="str">
        <f>VLOOKUP(A365,'BASE REGISTRO MAYO'!$A$1:$U$884,3,FALSE)</f>
        <v>71877800K</v>
      </c>
      <c r="D365" s="18" t="str">
        <f>VLOOKUP(A365,'BASE REGISTRO MAYO'!$A$1:$U$884,4,FALSE)</f>
        <v>Corporación de Derecho Privado.</v>
      </c>
      <c r="E365" s="18" t="str">
        <f>VLOOKUP(A365,'BASE REGISTRO MAYO'!$A$1:$U$884,5,FALSE)</f>
        <v xml:space="preserve">Otorgado por Decreto Supremo Nº 81, del 24 de enero de 1991, del Ministerio de Justicia. </v>
      </c>
      <c r="F365" s="18" t="str">
        <f>VLOOKUP(A365,'BASE REGISTRO MAYO'!$A$1:$U$884,6,FALSE)</f>
        <v xml:space="preserve">Certificado de Vigencia, folio Nº 500350176380, de 13 de octubre de 2020, del Servicio de Registro Civil e Identificación.
</v>
      </c>
      <c r="G365" s="18" t="str">
        <f>VLOOKUP(A365,'BASE REGISTRO MAYO'!$A$1:$U$884,7,FALSE)</f>
        <v xml:space="preserve">Promover y recuperar las líneas de formación, organización y producción entre los pobladores del sector urbano.  </v>
      </c>
      <c r="H365" s="18" t="str">
        <f>VLOOKUP(A365,'BASE REGISTRO MAYO'!$A$1:$U$884,8,FALSE)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5" s="18" t="str">
        <f>VLOOKUP(A365,'BASE REGISTRO MAYO'!$A$1:$U$884,9,FALSE)</f>
        <v>Durarán dos años en los cargos</v>
      </c>
      <c r="J365" s="18" t="str">
        <f>VLOOKUP(A365,'BASE REGISTRO MAYO'!$A$1:$U$884,10,FALSE)</f>
        <v>9 de septiembre de 2020 al 9 de septiembre del 2022.</v>
      </c>
      <c r="K365" s="18" t="str">
        <f>VLOOKUP(A365,'BASE REGISTRO MAYO'!$A$1:$U$884,11,FALSE)</f>
        <v xml:space="preserve">Presidente: Manuel Alejandro Vega Alarcón, RUT: 15.671.215-9
</v>
      </c>
      <c r="L365" s="18" t="str">
        <f>VLOOKUP(A365,'BASE REGISTRO MAYO'!$A$1:$U$884,12,FALSE)</f>
        <v>Avenida Primera Transversal Nº 2630, Maipú.</v>
      </c>
      <c r="M365" s="18" t="str">
        <f>VLOOKUP(A365,'BASE REGISTRO MAYO'!$A$1:$U$884,13,FALSE)</f>
        <v>XIII</v>
      </c>
      <c r="N365" s="18" t="str">
        <f>VLOOKUP(A365,'BASE REGISTRO MAYO'!$A$1:$U$884,14,FALSE)</f>
        <v>Maipú</v>
      </c>
      <c r="O365" s="18" t="str">
        <f>VLOOKUP(A365,'BASE REGISTRO MAYO'!$A$1:$U$884,15,FALSE)</f>
        <v>02-24196882</v>
      </c>
      <c r="P365" s="18" t="str">
        <f>VLOOKUP(A365,'BASE REGISTRO MAYO'!$A$1:$U$884,16,FALSE)</f>
        <v>ideco@corporacionideco.cl</v>
      </c>
      <c r="Q365" s="18">
        <f>VLOOKUP(A365,'BASE REGISTRO MAYO'!$A$1:$U$884,17,FALSE)</f>
        <v>0</v>
      </c>
      <c r="R365" s="18" t="str">
        <f>VLOOKUP(A365,'BASE REGISTRO MAYO'!$A$1:$U$884,18,FALSE)</f>
        <v>93401: Institución de Asistencia Social</v>
      </c>
      <c r="S365" s="18" t="str">
        <f>VLOOKUP(A365,'BASE REGISTRO MAYO'!$A$1:$U$884,19,FALSE)</f>
        <v>Se acompañan antecedentes Financieros correspondientes al año 2019, aprobados por el Subdepartamento de  Supervisión Financiera Nacional</v>
      </c>
      <c r="T365" s="148">
        <f>VLOOKUP(A365,'BASE REGISTRO MAYO'!$A$1:$U$884,20,FALSE)</f>
        <v>37970</v>
      </c>
      <c r="U365" s="125">
        <v>6897</v>
      </c>
      <c r="V365" s="126">
        <v>12412800</v>
      </c>
      <c r="W365" s="126">
        <v>62064000</v>
      </c>
      <c r="X365" s="149">
        <v>44347</v>
      </c>
      <c r="Y365" s="133" t="s">
        <v>7732</v>
      </c>
      <c r="Z365" s="133" t="s">
        <v>7733</v>
      </c>
      <c r="AA365" s="125" t="s">
        <v>7835</v>
      </c>
    </row>
    <row r="366" spans="1:27" s="90" customFormat="1" ht="15.75" customHeight="1" x14ac:dyDescent="0.2">
      <c r="A366" s="125">
        <v>6898</v>
      </c>
      <c r="B366" s="18" t="str">
        <f>VLOOKUP(A366,'BASE REGISTRO MAYO'!$A$1:$U$884,2,FALSE)</f>
        <v>Corporación Municipal de Melipilla para la Educación, Salud., Atención de Menores y Deportes y Recreación</v>
      </c>
      <c r="C366" s="18">
        <f>VLOOKUP(A366,'BASE REGISTRO MAYO'!$A$1:$U$884,3,FALSE)</f>
        <v>712939001</v>
      </c>
      <c r="D366" s="18" t="str">
        <f>VLOOKUP(A366,'BASE REGISTRO MAYO'!$A$1:$U$884,4,FALSE)</f>
        <v>Corporación de Derecho Privado.</v>
      </c>
      <c r="E366" s="18" t="str">
        <f>VLOOKUP(A366,'BASE REGISTRO MAYO'!$A$1:$U$884,5,FALSE)</f>
        <v xml:space="preserve">Decreto Supremo Nº 772, de 4 de agosto de 1982, del Ministerio de Justicia. </v>
      </c>
      <c r="F366" s="18" t="str">
        <f>VLOOKUP(A366,'BASE REGISTRO MAYO'!$A$1:$U$884,6,FALSE)</f>
        <v>Certificado de Vigencia Folio Nº 500356920296, de 19 de noviembre de 2020, del Servicio de Registro Civil e Identificación.</v>
      </c>
      <c r="G366" s="18" t="str">
        <f>VLOOKUP(A366,'BASE REGISTRO MAYO'!$A$1:$U$884,7,FALSE)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66" s="18" t="str">
        <f>VLOOKUP(A366,'BASE REGISTRO MAYO'!$A$1:$U$884,8,FALSE)</f>
        <v xml:space="preserve">Presidente: Iván Campos Aravena
Directores:
Paulo Ariztía Benoit
Juan Eduardo González Dölz,  
Enrique Tobar Reyes, 
Rolando Terra Yañez
</v>
      </c>
      <c r="I366" s="18" t="str">
        <f>VLOOKUP(A366,'BASE REGISTRO MAYO'!$A$1:$U$884,9,FALSE)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66" s="18" t="str">
        <f>VLOOKUP(A366,'BASE REGISTRO MAYO'!$A$1:$U$884,10,FALSE)</f>
        <v xml:space="preserve">De 28 de Abril de 2010 hasta el 28 de Abril de 2012.
Última designación Gerente General: 28 de junio de 2018. 
</v>
      </c>
      <c r="K366" s="18" t="str">
        <f>VLOOKUP(A366,'BASE REGISTRO MAYO'!$A$1:$U$884,11,FALSE)</f>
        <v xml:space="preserve">Presidente: Iván Campos Aravena
Gerente General: César José Araos Aguirre,
</v>
      </c>
      <c r="L366" s="18" t="str">
        <f>VLOOKUP(A366,'BASE REGISTRO MAYO'!$A$1:$U$884,12,FALSE)</f>
        <v xml:space="preserve">Eleuterio Ramírez s/n, Población Manuel Rodríguez, comuna de Melipilla, Región Metropolitana
</v>
      </c>
      <c r="M366" s="18" t="str">
        <f>VLOOKUP(A366,'BASE REGISTRO MAYO'!$A$1:$U$884,13,FALSE)</f>
        <v>XIII</v>
      </c>
      <c r="N366" s="18" t="str">
        <f>VLOOKUP(A366,'BASE REGISTRO MAYO'!$A$1:$U$884,14,FALSE)</f>
        <v>Melipilla,</v>
      </c>
      <c r="O366" s="18" t="str">
        <f>VLOOKUP(A366,'BASE REGISTRO MAYO'!$A$1:$U$884,15,FALSE)</f>
        <v xml:space="preserve">Fono: 224897900- 224897901
</v>
      </c>
      <c r="P366" s="18" t="str">
        <f>VLOOKUP(A366,'BASE REGISTRO MAYO'!$A$1:$U$884,16,FALSE)</f>
        <v xml:space="preserve">E mail: gerencia@cormumel.cl </v>
      </c>
      <c r="Q366" s="18">
        <f>VLOOKUP(A366,'BASE REGISTRO MAYO'!$A$1:$U$884,17,FALSE)</f>
        <v>0</v>
      </c>
      <c r="R366" s="18">
        <f>VLOOKUP(A366,'BASE REGISTRO MAYO'!$A$1:$U$884,18,FALSE)</f>
        <v>93401</v>
      </c>
      <c r="S366" s="18" t="str">
        <f>VLOOKUP(A366,'BASE REGISTRO MAYO'!$A$1:$U$884,19,FALSE)</f>
        <v>Se acompaña Certificado de la Institución, correspondiente a antecedentes financieros del año 2019, aprobados por el Sub Departamento de Supervisión Financiera Nacional.</v>
      </c>
      <c r="T366" s="148">
        <f>VLOOKUP(A366,'BASE REGISTRO MAYO'!$A$1:$U$884,20,FALSE)</f>
        <v>37970</v>
      </c>
      <c r="U366" s="125">
        <v>6898</v>
      </c>
      <c r="V366" s="126">
        <v>6439140</v>
      </c>
      <c r="W366" s="126">
        <v>25943310</v>
      </c>
      <c r="X366" s="149">
        <v>44347</v>
      </c>
      <c r="Y366" s="133" t="s">
        <v>7732</v>
      </c>
      <c r="Z366" s="133" t="s">
        <v>7733</v>
      </c>
      <c r="AA366" s="125" t="s">
        <v>7775</v>
      </c>
    </row>
    <row r="367" spans="1:27" s="90" customFormat="1" ht="15.75" customHeight="1" x14ac:dyDescent="0.2">
      <c r="A367" s="125">
        <v>6899</v>
      </c>
      <c r="B367" s="18" t="str">
        <f>VLOOKUP(A367,'BASE REGISTRO MAYO'!$A$1:$U$884,2,FALSE)</f>
        <v>Corporación Demos una Oportunidad al Menor- Crédito al Menor</v>
      </c>
      <c r="C367" s="18">
        <f>VLOOKUP(A367,'BASE REGISTRO MAYO'!$A$1:$U$884,3,FALSE)</f>
        <v>719365000</v>
      </c>
      <c r="D367" s="18" t="str">
        <f>VLOOKUP(A367,'BASE REGISTRO MAYO'!$A$1:$U$884,4,FALSE)</f>
        <v>Corporación de Derecho Privado.</v>
      </c>
      <c r="E367" s="18" t="str">
        <f>VLOOKUP(A367,'BASE REGISTRO MAYO'!$A$1:$U$884,5,FALSE)</f>
        <v xml:space="preserve">Otorgada por Decreto Supremo Nº 1392, de fecha 19 de noviembre de 1991, del Ministerio de Justicia. </v>
      </c>
      <c r="F367" s="18" t="str">
        <f>VLOOKUP(A367,'BASE REGISTRO MAYO'!$A$1:$U$884,6,FALSE)</f>
        <v xml:space="preserve">Certificado de vigencia de persona jurídica sin fines de lucro, folio Nº 500354160689, de fecha 04 de noviembre de 2020, emitido por el Servicio de Registro Civil e Identificación.
</v>
      </c>
      <c r="G367" s="18" t="str">
        <f>VLOOKUP(A367,'BASE REGISTRO MAYO'!$A$1:$U$884,7,FALSE)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67" s="18" t="str">
        <f>VLOOKUP(A367,'BASE REGISTRO MAYO'!$A$1:$U$884,8,FALSE)</f>
        <v xml:space="preserve">Presidente: Álvaro Pezoa Bissieres, 
Secretaria: Vivian Nazal Zedan, 
Tesorera: Mº Inés Nilo Guerrero, 
Directores: 
Sergio Andrés Bianchi Echeñique
Fernando García Barrientos, 
Jorge Javier Obregón Kuhn, 
Paola Silvana Alvano Contador
</v>
      </c>
      <c r="I367" s="18" t="str">
        <f>VLOOKUP(A367,'BASE REGISTRO MAYO'!$A$1:$U$884,9,FALSE)</f>
        <v>Durarán 03 años en sus cargos.</v>
      </c>
      <c r="J367" s="18" t="str">
        <f>VLOOKUP(A367,'BASE REGISTRO MAYO'!$A$1:$U$884,10,FALSE)</f>
        <v>26 de abril de 2018 – al 26 de abril de 2021.</v>
      </c>
      <c r="K367" s="18" t="str">
        <f>VLOOKUP(A367,'BASE REGISTRO MAYO'!$A$1:$U$884,11,FALSE)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67" s="18" t="str">
        <f>VLOOKUP(A367,'BASE REGISTRO MAYO'!$A$1:$U$884,12,FALSE)</f>
        <v xml:space="preserve">Lautaro Nº 2755, comuna de La Pintana, Villa Jorge Yarur Banna, Región Metropolitana.
</v>
      </c>
      <c r="M367" s="18" t="str">
        <f>VLOOKUP(A367,'BASE REGISTRO MAYO'!$A$1:$U$884,13,FALSE)</f>
        <v>XIII</v>
      </c>
      <c r="N367" s="18" t="str">
        <f>VLOOKUP(A367,'BASE REGISTRO MAYO'!$A$1:$U$884,14,FALSE)</f>
        <v>La Pintana</v>
      </c>
      <c r="O367" s="18" t="str">
        <f>VLOOKUP(A367,'BASE REGISTRO MAYO'!$A$1:$U$884,15,FALSE)</f>
        <v>225451947-96645763</v>
      </c>
      <c r="P367" s="18" t="str">
        <f>VLOOKUP(A367,'BASE REGISTRO MAYO'!$A$1:$U$884,16,FALSE)</f>
        <v xml:space="preserve">contacto@corporacionccm.cl
</v>
      </c>
      <c r="Q367" s="18">
        <f>VLOOKUP(A367,'BASE REGISTRO MAYO'!$A$1:$U$884,17,FALSE)</f>
        <v>0</v>
      </c>
      <c r="R367" s="18" t="str">
        <f>VLOOKUP(A367,'BASE REGISTRO MAYO'!$A$1:$U$884,18,FALSE)</f>
        <v>93401: Institución de Asistencia Social</v>
      </c>
      <c r="S367" s="18" t="str">
        <f>VLOOKUP(A367,'BASE REGISTRO MAYO'!$A$1:$U$884,19,FALSE)</f>
        <v>Se acompañan antecedentes financieros, correspondientes al año 2019, aprobados por el  Sub Departamento de Supervisión Financiera Nacional.</v>
      </c>
      <c r="T367" s="148">
        <f>VLOOKUP(A367,'BASE REGISTRO MAYO'!$A$1:$U$884,20,FALSE)</f>
        <v>37970</v>
      </c>
      <c r="U367" s="125">
        <v>6899</v>
      </c>
      <c r="V367" s="126">
        <v>38467612</v>
      </c>
      <c r="W367" s="126">
        <v>176899716</v>
      </c>
      <c r="X367" s="149">
        <v>44347</v>
      </c>
      <c r="Y367" s="133" t="s">
        <v>7732</v>
      </c>
      <c r="Z367" s="133" t="s">
        <v>7733</v>
      </c>
      <c r="AA367" s="125" t="s">
        <v>7794</v>
      </c>
    </row>
    <row r="368" spans="1:27" s="90" customFormat="1" ht="15.75" customHeight="1" x14ac:dyDescent="0.2">
      <c r="A368" s="125">
        <v>6900</v>
      </c>
      <c r="B368" s="18" t="str">
        <f>VLOOKUP(A368,'BASE REGISTRO MAYO'!$A$1:$U$884,2,FALSE)</f>
        <v>Corporación de Educación, Rehabilitación, Capacitación, Atención de Menores y Perfeccionamiento ( C.E.R.C.A.P.)</v>
      </c>
      <c r="C368" s="18" t="str">
        <f>VLOOKUP(A368,'BASE REGISTRO MAYO'!$A$1:$U$884,3,FALSE)</f>
        <v>72363900K</v>
      </c>
      <c r="D368" s="18" t="str">
        <f>VLOOKUP(A368,'BASE REGISTRO MAYO'!$A$1:$U$884,4,FALSE)</f>
        <v>Corporación de Derecho Privado</v>
      </c>
      <c r="E368" s="18" t="str">
        <f>VLOOKUP(A368,'BASE REGISTRO MAYO'!$A$1:$U$884,5,FALSE)</f>
        <v>Otorgada por Decreto Supremo Nº 1109, de 19 de diciembre de 1984, del Ministerio de Justicia.</v>
      </c>
      <c r="F368" s="18" t="str">
        <f>VLOOKUP(A368,'BASE REGISTRO MAYO'!$A$1:$U$884,6,FALSE)</f>
        <v xml:space="preserve">Certificado de vigencia de persona jurídica sin fines de lucro, folio Nº 500334460905, de fecha 28 de julio de 2020, del Servicio de Registro Civil e Identificación.
</v>
      </c>
      <c r="G368" s="18" t="str">
        <f>VLOOKUP(A368,'BASE REGISTRO MAYO'!$A$1:$U$884,7,FALSE)</f>
        <v>Administrar y operar servicios en las áreas de educación y de atención de menores, elaborar y ejecutar programas de educación, formación profesional, capacitación, rehabilitación y perfeccionamiento.</v>
      </c>
      <c r="H368" s="18" t="str">
        <f>VLOOKUP(A368,'BASE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8" s="18" t="str">
        <f>VLOOKUP(A368,'BASE REGISTRO MAYO'!$A$1:$U$884,9,FALSE)</f>
        <v xml:space="preserve">5 años
</v>
      </c>
      <c r="J368" s="18" t="str">
        <f>VLOOKUP(A368,'BASE REGISTRO MAYO'!$A$1:$U$884,10,FALSE)</f>
        <v xml:space="preserve">30 de septiembre de 2017 a 30 de septiembre de 2022.
</v>
      </c>
      <c r="K368" s="18" t="str">
        <f>VLOOKUP(A368,'BASE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8" s="18" t="str">
        <f>VLOOKUP(A368,'BASE REGISTRO MAYO'!$A$1:$U$884,12,FALSE)</f>
        <v>El Overo N° 175, Villa Alemana. Región de Valparaíso</v>
      </c>
      <c r="M368" s="18" t="str">
        <f>VLOOKUP(A368,'BASE REGISTRO MAYO'!$A$1:$U$884,13,FALSE)</f>
        <v>V</v>
      </c>
      <c r="N368" s="18" t="str">
        <f>VLOOKUP(A368,'BASE REGISTRO MAYO'!$A$1:$U$884,14,FALSE)</f>
        <v>Villa Alemana</v>
      </c>
      <c r="O368" s="18" t="str">
        <f>VLOOKUP(A368,'BASE REGISTRO MAYO'!$A$1:$U$884,15,FALSE)</f>
        <v>32-2532283</v>
      </c>
      <c r="P368" s="18" t="str">
        <f>VLOOKUP(A368,'BASE REGISTRO MAYO'!$A$1:$U$884,16,FALSE)</f>
        <v>cercap@cercap.cl</v>
      </c>
      <c r="Q368" s="18">
        <f>VLOOKUP(A368,'BASE REGISTRO MAYO'!$A$1:$U$884,17,FALSE)</f>
        <v>0</v>
      </c>
      <c r="R368" s="18">
        <f>VLOOKUP(A368,'BASE REGISTRO MAYO'!$A$1:$U$884,18,FALSE)</f>
        <v>93401</v>
      </c>
      <c r="S368" s="18" t="str">
        <f>VLOOKUP(A368,'BASE REGISTRO MAYO'!$A$1:$U$884,19,FALSE)</f>
        <v>Se acompaña el certificado financiero correspondiente al  año 2019  autorizado ante notario y balance general año 2019 aprobado por  USUFI</v>
      </c>
      <c r="T368" s="148">
        <f>VLOOKUP(A368,'BASE REGISTRO MAYO'!$A$1:$U$884,20,FALSE)</f>
        <v>37970</v>
      </c>
      <c r="U368" s="125">
        <v>6900</v>
      </c>
      <c r="V368" s="126">
        <v>4266900</v>
      </c>
      <c r="W368" s="126">
        <v>27928800</v>
      </c>
      <c r="X368" s="149">
        <v>44347</v>
      </c>
      <c r="Y368" s="133" t="s">
        <v>7732</v>
      </c>
      <c r="Z368" s="133" t="s">
        <v>7733</v>
      </c>
      <c r="AA368" s="125" t="s">
        <v>7877</v>
      </c>
    </row>
    <row r="369" spans="1:27" s="90" customFormat="1" ht="15.75" customHeight="1" x14ac:dyDescent="0.2">
      <c r="A369" s="125">
        <v>6900</v>
      </c>
      <c r="B369" s="18" t="str">
        <f>VLOOKUP(A369,'BASE REGISTRO MAYO'!$A$1:$U$884,2,FALSE)</f>
        <v>Corporación de Educación, Rehabilitación, Capacitación, Atención de Menores y Perfeccionamiento ( C.E.R.C.A.P.)</v>
      </c>
      <c r="C369" s="18" t="str">
        <f>VLOOKUP(A369,'BASE REGISTRO MAYO'!$A$1:$U$884,3,FALSE)</f>
        <v>72363900K</v>
      </c>
      <c r="D369" s="18" t="str">
        <f>VLOOKUP(A369,'BASE REGISTRO MAYO'!$A$1:$U$884,4,FALSE)</f>
        <v>Corporación de Derecho Privado</v>
      </c>
      <c r="E369" s="18" t="str">
        <f>VLOOKUP(A369,'BASE REGISTRO MAYO'!$A$1:$U$884,5,FALSE)</f>
        <v>Otorgada por Decreto Supremo Nº 1109, de 19 de diciembre de 1984, del Ministerio de Justicia.</v>
      </c>
      <c r="F369" s="18" t="str">
        <f>VLOOKUP(A369,'BASE REGISTRO MAYO'!$A$1:$U$884,6,FALSE)</f>
        <v xml:space="preserve">Certificado de vigencia de persona jurídica sin fines de lucro, folio Nº 500334460905, de fecha 28 de julio de 2020, del Servicio de Registro Civil e Identificación.
</v>
      </c>
      <c r="G369" s="18" t="str">
        <f>VLOOKUP(A369,'BASE REGISTRO MAYO'!$A$1:$U$884,7,FALSE)</f>
        <v>Administrar y operar servicios en las áreas de educación y de atención de menores, elaborar y ejecutar programas de educación, formación profesional, capacitación, rehabilitación y perfeccionamiento.</v>
      </c>
      <c r="H369" s="18" t="str">
        <f>VLOOKUP(A369,'BASE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9" s="18" t="str">
        <f>VLOOKUP(A369,'BASE REGISTRO MAYO'!$A$1:$U$884,9,FALSE)</f>
        <v xml:space="preserve">5 años
</v>
      </c>
      <c r="J369" s="18" t="str">
        <f>VLOOKUP(A369,'BASE REGISTRO MAYO'!$A$1:$U$884,10,FALSE)</f>
        <v xml:space="preserve">30 de septiembre de 2017 a 30 de septiembre de 2022.
</v>
      </c>
      <c r="K369" s="18" t="str">
        <f>VLOOKUP(A369,'BASE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9" s="18" t="str">
        <f>VLOOKUP(A369,'BASE REGISTRO MAYO'!$A$1:$U$884,12,FALSE)</f>
        <v>El Overo N° 175, Villa Alemana. Región de Valparaíso</v>
      </c>
      <c r="M369" s="18" t="str">
        <f>VLOOKUP(A369,'BASE REGISTRO MAYO'!$A$1:$U$884,13,FALSE)</f>
        <v>V</v>
      </c>
      <c r="N369" s="18" t="str">
        <f>VLOOKUP(A369,'BASE REGISTRO MAYO'!$A$1:$U$884,14,FALSE)</f>
        <v>Villa Alemana</v>
      </c>
      <c r="O369" s="18" t="str">
        <f>VLOOKUP(A369,'BASE REGISTRO MAYO'!$A$1:$U$884,15,FALSE)</f>
        <v>32-2532283</v>
      </c>
      <c r="P369" s="18" t="str">
        <f>VLOOKUP(A369,'BASE REGISTRO MAYO'!$A$1:$U$884,16,FALSE)</f>
        <v>cercap@cercap.cl</v>
      </c>
      <c r="Q369" s="18">
        <f>VLOOKUP(A369,'BASE REGISTRO MAYO'!$A$1:$U$884,17,FALSE)</f>
        <v>0</v>
      </c>
      <c r="R369" s="18">
        <f>VLOOKUP(A369,'BASE REGISTRO MAYO'!$A$1:$U$884,18,FALSE)</f>
        <v>93401</v>
      </c>
      <c r="S369" s="18" t="str">
        <f>VLOOKUP(A369,'BASE REGISTRO MAYO'!$A$1:$U$884,19,FALSE)</f>
        <v>Se acompaña el certificado financiero correspondiente al  año 2019  autorizado ante notario y balance general año 2019 aprobado por  USUFI</v>
      </c>
      <c r="T369" s="148">
        <f>VLOOKUP(A369,'BASE REGISTRO MAYO'!$A$1:$U$884,20,FALSE)</f>
        <v>37970</v>
      </c>
      <c r="U369" s="125">
        <v>6900</v>
      </c>
      <c r="V369" s="126">
        <v>6051240</v>
      </c>
      <c r="W369" s="126">
        <v>31962960</v>
      </c>
      <c r="X369" s="149">
        <v>44347</v>
      </c>
      <c r="Y369" s="133" t="s">
        <v>7732</v>
      </c>
      <c r="Z369" s="133" t="s">
        <v>7733</v>
      </c>
      <c r="AA369" s="125" t="s">
        <v>7878</v>
      </c>
    </row>
    <row r="370" spans="1:27" s="90" customFormat="1" ht="15.75" customHeight="1" x14ac:dyDescent="0.2">
      <c r="A370" s="125">
        <v>6900</v>
      </c>
      <c r="B370" s="18" t="str">
        <f>VLOOKUP(A370,'BASE REGISTRO MAYO'!$A$1:$U$884,2,FALSE)</f>
        <v>Corporación de Educación, Rehabilitación, Capacitación, Atención de Menores y Perfeccionamiento ( C.E.R.C.A.P.)</v>
      </c>
      <c r="C370" s="18" t="str">
        <f>VLOOKUP(A370,'BASE REGISTRO MAYO'!$A$1:$U$884,3,FALSE)</f>
        <v>72363900K</v>
      </c>
      <c r="D370" s="18" t="str">
        <f>VLOOKUP(A370,'BASE REGISTRO MAYO'!$A$1:$U$884,4,FALSE)</f>
        <v>Corporación de Derecho Privado</v>
      </c>
      <c r="E370" s="18" t="str">
        <f>VLOOKUP(A370,'BASE REGISTRO MAYO'!$A$1:$U$884,5,FALSE)</f>
        <v>Otorgada por Decreto Supremo Nº 1109, de 19 de diciembre de 1984, del Ministerio de Justicia.</v>
      </c>
      <c r="F370" s="18" t="str">
        <f>VLOOKUP(A370,'BASE REGISTRO MAYO'!$A$1:$U$884,6,FALSE)</f>
        <v xml:space="preserve">Certificado de vigencia de persona jurídica sin fines de lucro, folio Nº 500334460905, de fecha 28 de julio de 2020, del Servicio de Registro Civil e Identificación.
</v>
      </c>
      <c r="G370" s="18" t="str">
        <f>VLOOKUP(A370,'BASE REGISTRO MAYO'!$A$1:$U$884,7,FALSE)</f>
        <v>Administrar y operar servicios en las áreas de educación y de atención de menores, elaborar y ejecutar programas de educación, formación profesional, capacitación, rehabilitación y perfeccionamiento.</v>
      </c>
      <c r="H370" s="18" t="str">
        <f>VLOOKUP(A370,'BASE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0" s="18" t="str">
        <f>VLOOKUP(A370,'BASE REGISTRO MAYO'!$A$1:$U$884,9,FALSE)</f>
        <v xml:space="preserve">5 años
</v>
      </c>
      <c r="J370" s="18" t="str">
        <f>VLOOKUP(A370,'BASE REGISTRO MAYO'!$A$1:$U$884,10,FALSE)</f>
        <v xml:space="preserve">30 de septiembre de 2017 a 30 de septiembre de 2022.
</v>
      </c>
      <c r="K370" s="18" t="str">
        <f>VLOOKUP(A370,'BASE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0" s="18" t="str">
        <f>VLOOKUP(A370,'BASE REGISTRO MAYO'!$A$1:$U$884,12,FALSE)</f>
        <v>El Overo N° 175, Villa Alemana. Región de Valparaíso</v>
      </c>
      <c r="M370" s="18" t="str">
        <f>VLOOKUP(A370,'BASE REGISTRO MAYO'!$A$1:$U$884,13,FALSE)</f>
        <v>V</v>
      </c>
      <c r="N370" s="18" t="str">
        <f>VLOOKUP(A370,'BASE REGISTRO MAYO'!$A$1:$U$884,14,FALSE)</f>
        <v>Villa Alemana</v>
      </c>
      <c r="O370" s="18" t="str">
        <f>VLOOKUP(A370,'BASE REGISTRO MAYO'!$A$1:$U$884,15,FALSE)</f>
        <v>32-2532283</v>
      </c>
      <c r="P370" s="18" t="str">
        <f>VLOOKUP(A370,'BASE REGISTRO MAYO'!$A$1:$U$884,16,FALSE)</f>
        <v>cercap@cercap.cl</v>
      </c>
      <c r="Q370" s="18">
        <f>VLOOKUP(A370,'BASE REGISTRO MAYO'!$A$1:$U$884,17,FALSE)</f>
        <v>0</v>
      </c>
      <c r="R370" s="18">
        <f>VLOOKUP(A370,'BASE REGISTRO MAYO'!$A$1:$U$884,18,FALSE)</f>
        <v>93401</v>
      </c>
      <c r="S370" s="18" t="str">
        <f>VLOOKUP(A370,'BASE REGISTRO MAYO'!$A$1:$U$884,19,FALSE)</f>
        <v>Se acompaña el certificado financiero correspondiente al  año 2019  autorizado ante notario y balance general año 2019 aprobado por  USUFI</v>
      </c>
      <c r="T370" s="148">
        <f>VLOOKUP(A370,'BASE REGISTRO MAYO'!$A$1:$U$884,20,FALSE)</f>
        <v>37970</v>
      </c>
      <c r="U370" s="125">
        <v>6900</v>
      </c>
      <c r="V370" s="126">
        <v>6102443</v>
      </c>
      <c r="W370" s="126">
        <v>32281039</v>
      </c>
      <c r="X370" s="149">
        <v>44347</v>
      </c>
      <c r="Y370" s="133" t="s">
        <v>7732</v>
      </c>
      <c r="Z370" s="133" t="s">
        <v>7733</v>
      </c>
      <c r="AA370" s="125" t="s">
        <v>7879</v>
      </c>
    </row>
    <row r="371" spans="1:27" s="90" customFormat="1" ht="15.75" customHeight="1" x14ac:dyDescent="0.2">
      <c r="A371" s="125">
        <v>6900</v>
      </c>
      <c r="B371" s="18" t="str">
        <f>VLOOKUP(A371,'BASE REGISTRO MAYO'!$A$1:$U$884,2,FALSE)</f>
        <v>Corporación de Educación, Rehabilitación, Capacitación, Atención de Menores y Perfeccionamiento ( C.E.R.C.A.P.)</v>
      </c>
      <c r="C371" s="18" t="str">
        <f>VLOOKUP(A371,'BASE REGISTRO MAYO'!$A$1:$U$884,3,FALSE)</f>
        <v>72363900K</v>
      </c>
      <c r="D371" s="18" t="str">
        <f>VLOOKUP(A371,'BASE REGISTRO MAYO'!$A$1:$U$884,4,FALSE)</f>
        <v>Corporación de Derecho Privado</v>
      </c>
      <c r="E371" s="18" t="str">
        <f>VLOOKUP(A371,'BASE REGISTRO MAYO'!$A$1:$U$884,5,FALSE)</f>
        <v>Otorgada por Decreto Supremo Nº 1109, de 19 de diciembre de 1984, del Ministerio de Justicia.</v>
      </c>
      <c r="F371" s="18" t="str">
        <f>VLOOKUP(A371,'BASE REGISTRO MAYO'!$A$1:$U$884,6,FALSE)</f>
        <v xml:space="preserve">Certificado de vigencia de persona jurídica sin fines de lucro, folio Nº 500334460905, de fecha 28 de julio de 2020, del Servicio de Registro Civil e Identificación.
</v>
      </c>
      <c r="G371" s="18" t="str">
        <f>VLOOKUP(A371,'BASE REGISTRO MAYO'!$A$1:$U$884,7,FALSE)</f>
        <v>Administrar y operar servicios en las áreas de educación y de atención de menores, elaborar y ejecutar programas de educación, formación profesional, capacitación, rehabilitación y perfeccionamiento.</v>
      </c>
      <c r="H371" s="18" t="str">
        <f>VLOOKUP(A371,'BASE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1" s="18" t="str">
        <f>VLOOKUP(A371,'BASE REGISTRO MAYO'!$A$1:$U$884,9,FALSE)</f>
        <v xml:space="preserve">5 años
</v>
      </c>
      <c r="J371" s="18" t="str">
        <f>VLOOKUP(A371,'BASE REGISTRO MAYO'!$A$1:$U$884,10,FALSE)</f>
        <v xml:space="preserve">30 de septiembre de 2017 a 30 de septiembre de 2022.
</v>
      </c>
      <c r="K371" s="18" t="str">
        <f>VLOOKUP(A371,'BASE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1" s="18" t="str">
        <f>VLOOKUP(A371,'BASE REGISTRO MAYO'!$A$1:$U$884,12,FALSE)</f>
        <v>El Overo N° 175, Villa Alemana. Región de Valparaíso</v>
      </c>
      <c r="M371" s="18" t="str">
        <f>VLOOKUP(A371,'BASE REGISTRO MAYO'!$A$1:$U$884,13,FALSE)</f>
        <v>V</v>
      </c>
      <c r="N371" s="18" t="str">
        <f>VLOOKUP(A371,'BASE REGISTRO MAYO'!$A$1:$U$884,14,FALSE)</f>
        <v>Villa Alemana</v>
      </c>
      <c r="O371" s="18" t="str">
        <f>VLOOKUP(A371,'BASE REGISTRO MAYO'!$A$1:$U$884,15,FALSE)</f>
        <v>32-2532283</v>
      </c>
      <c r="P371" s="18" t="str">
        <f>VLOOKUP(A371,'BASE REGISTRO MAYO'!$A$1:$U$884,16,FALSE)</f>
        <v>cercap@cercap.cl</v>
      </c>
      <c r="Q371" s="18">
        <f>VLOOKUP(A371,'BASE REGISTRO MAYO'!$A$1:$U$884,17,FALSE)</f>
        <v>0</v>
      </c>
      <c r="R371" s="18">
        <f>VLOOKUP(A371,'BASE REGISTRO MAYO'!$A$1:$U$884,18,FALSE)</f>
        <v>93401</v>
      </c>
      <c r="S371" s="18" t="str">
        <f>VLOOKUP(A371,'BASE REGISTRO MAYO'!$A$1:$U$884,19,FALSE)</f>
        <v>Se acompaña el certificado financiero correspondiente al  año 2019  autorizado ante notario y balance general año 2019 aprobado por  USUFI</v>
      </c>
      <c r="T371" s="148">
        <f>VLOOKUP(A371,'BASE REGISTRO MAYO'!$A$1:$U$884,20,FALSE)</f>
        <v>37970</v>
      </c>
      <c r="U371" s="125">
        <v>6900</v>
      </c>
      <c r="V371" s="126">
        <v>12024900</v>
      </c>
      <c r="W371" s="126">
        <v>49496040</v>
      </c>
      <c r="X371" s="149">
        <v>44347</v>
      </c>
      <c r="Y371" s="133" t="s">
        <v>7732</v>
      </c>
      <c r="Z371" s="133" t="s">
        <v>7733</v>
      </c>
      <c r="AA371" s="125" t="s">
        <v>7757</v>
      </c>
    </row>
    <row r="372" spans="1:27" s="90" customFormat="1" ht="15.75" customHeight="1" x14ac:dyDescent="0.2">
      <c r="A372" s="125">
        <v>6900</v>
      </c>
      <c r="B372" s="18" t="str">
        <f>VLOOKUP(A372,'BASE REGISTRO MAYO'!$A$1:$U$884,2,FALSE)</f>
        <v>Corporación de Educación, Rehabilitación, Capacitación, Atención de Menores y Perfeccionamiento ( C.E.R.C.A.P.)</v>
      </c>
      <c r="C372" s="18" t="str">
        <f>VLOOKUP(A372,'BASE REGISTRO MAYO'!$A$1:$U$884,3,FALSE)</f>
        <v>72363900K</v>
      </c>
      <c r="D372" s="18" t="str">
        <f>VLOOKUP(A372,'BASE REGISTRO MAYO'!$A$1:$U$884,4,FALSE)</f>
        <v>Corporación de Derecho Privado</v>
      </c>
      <c r="E372" s="18" t="str">
        <f>VLOOKUP(A372,'BASE REGISTRO MAYO'!$A$1:$U$884,5,FALSE)</f>
        <v>Otorgada por Decreto Supremo Nº 1109, de 19 de diciembre de 1984, del Ministerio de Justicia.</v>
      </c>
      <c r="F372" s="18" t="str">
        <f>VLOOKUP(A372,'BASE REGISTRO MAYO'!$A$1:$U$884,6,FALSE)</f>
        <v xml:space="preserve">Certificado de vigencia de persona jurídica sin fines de lucro, folio Nº 500334460905, de fecha 28 de julio de 2020, del Servicio de Registro Civil e Identificación.
</v>
      </c>
      <c r="G372" s="18" t="str">
        <f>VLOOKUP(A372,'BASE REGISTRO MAYO'!$A$1:$U$884,7,FALSE)</f>
        <v>Administrar y operar servicios en las áreas de educación y de atención de menores, elaborar y ejecutar programas de educación, formación profesional, capacitación, rehabilitación y perfeccionamiento.</v>
      </c>
      <c r="H372" s="18" t="str">
        <f>VLOOKUP(A372,'BASE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2" s="18" t="str">
        <f>VLOOKUP(A372,'BASE REGISTRO MAYO'!$A$1:$U$884,9,FALSE)</f>
        <v xml:space="preserve">5 años
</v>
      </c>
      <c r="J372" s="18" t="str">
        <f>VLOOKUP(A372,'BASE REGISTRO MAYO'!$A$1:$U$884,10,FALSE)</f>
        <v xml:space="preserve">30 de septiembre de 2017 a 30 de septiembre de 2022.
</v>
      </c>
      <c r="K372" s="18" t="str">
        <f>VLOOKUP(A372,'BASE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2" s="18" t="str">
        <f>VLOOKUP(A372,'BASE REGISTRO MAYO'!$A$1:$U$884,12,FALSE)</f>
        <v>El Overo N° 175, Villa Alemana. Región de Valparaíso</v>
      </c>
      <c r="M372" s="18" t="str">
        <f>VLOOKUP(A372,'BASE REGISTRO MAYO'!$A$1:$U$884,13,FALSE)</f>
        <v>V</v>
      </c>
      <c r="N372" s="18" t="str">
        <f>VLOOKUP(A372,'BASE REGISTRO MAYO'!$A$1:$U$884,14,FALSE)</f>
        <v>Villa Alemana</v>
      </c>
      <c r="O372" s="18" t="str">
        <f>VLOOKUP(A372,'BASE REGISTRO MAYO'!$A$1:$U$884,15,FALSE)</f>
        <v>32-2532283</v>
      </c>
      <c r="P372" s="18" t="str">
        <f>VLOOKUP(A372,'BASE REGISTRO MAYO'!$A$1:$U$884,16,FALSE)</f>
        <v>cercap@cercap.cl</v>
      </c>
      <c r="Q372" s="18">
        <f>VLOOKUP(A372,'BASE REGISTRO MAYO'!$A$1:$U$884,17,FALSE)</f>
        <v>0</v>
      </c>
      <c r="R372" s="18">
        <f>VLOOKUP(A372,'BASE REGISTRO MAYO'!$A$1:$U$884,18,FALSE)</f>
        <v>93401</v>
      </c>
      <c r="S372" s="18" t="str">
        <f>VLOOKUP(A372,'BASE REGISTRO MAYO'!$A$1:$U$884,19,FALSE)</f>
        <v>Se acompaña el certificado financiero correspondiente al  año 2019  autorizado ante notario y balance general año 2019 aprobado por  USUFI</v>
      </c>
      <c r="T372" s="148">
        <f>VLOOKUP(A372,'BASE REGISTRO MAYO'!$A$1:$U$884,20,FALSE)</f>
        <v>37970</v>
      </c>
      <c r="U372" s="125">
        <v>6900</v>
      </c>
      <c r="V372" s="126">
        <v>13964400</v>
      </c>
      <c r="W372" s="126">
        <v>72149400</v>
      </c>
      <c r="X372" s="149">
        <v>44347</v>
      </c>
      <c r="Y372" s="133" t="s">
        <v>7732</v>
      </c>
      <c r="Z372" s="133" t="s">
        <v>7733</v>
      </c>
      <c r="AA372" s="125" t="s">
        <v>7856</v>
      </c>
    </row>
    <row r="373" spans="1:27" s="90" customFormat="1" ht="15.75" customHeight="1" x14ac:dyDescent="0.2">
      <c r="A373" s="125">
        <v>6900</v>
      </c>
      <c r="B373" s="18" t="str">
        <f>VLOOKUP(A373,'BASE REGISTRO MAYO'!$A$1:$U$884,2,FALSE)</f>
        <v>Corporación de Educación, Rehabilitación, Capacitación, Atención de Menores y Perfeccionamiento ( C.E.R.C.A.P.)</v>
      </c>
      <c r="C373" s="18" t="str">
        <f>VLOOKUP(A373,'BASE REGISTRO MAYO'!$A$1:$U$884,3,FALSE)</f>
        <v>72363900K</v>
      </c>
      <c r="D373" s="18" t="str">
        <f>VLOOKUP(A373,'BASE REGISTRO MAYO'!$A$1:$U$884,4,FALSE)</f>
        <v>Corporación de Derecho Privado</v>
      </c>
      <c r="E373" s="18" t="str">
        <f>VLOOKUP(A373,'BASE REGISTRO MAYO'!$A$1:$U$884,5,FALSE)</f>
        <v>Otorgada por Decreto Supremo Nº 1109, de 19 de diciembre de 1984, del Ministerio de Justicia.</v>
      </c>
      <c r="F373" s="18" t="str">
        <f>VLOOKUP(A373,'BASE REGISTRO MAYO'!$A$1:$U$884,6,FALSE)</f>
        <v xml:space="preserve">Certificado de vigencia de persona jurídica sin fines de lucro, folio Nº 500334460905, de fecha 28 de julio de 2020, del Servicio de Registro Civil e Identificación.
</v>
      </c>
      <c r="G373" s="18" t="str">
        <f>VLOOKUP(A373,'BASE REGISTRO MAYO'!$A$1:$U$884,7,FALSE)</f>
        <v>Administrar y operar servicios en las áreas de educación y de atención de menores, elaborar y ejecutar programas de educación, formación profesional, capacitación, rehabilitación y perfeccionamiento.</v>
      </c>
      <c r="H373" s="18" t="str">
        <f>VLOOKUP(A373,'BASE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3" s="18" t="str">
        <f>VLOOKUP(A373,'BASE REGISTRO MAYO'!$A$1:$U$884,9,FALSE)</f>
        <v xml:space="preserve">5 años
</v>
      </c>
      <c r="J373" s="18" t="str">
        <f>VLOOKUP(A373,'BASE REGISTRO MAYO'!$A$1:$U$884,10,FALSE)</f>
        <v xml:space="preserve">30 de septiembre de 2017 a 30 de septiembre de 2022.
</v>
      </c>
      <c r="K373" s="18" t="str">
        <f>VLOOKUP(A373,'BASE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3" s="18" t="str">
        <f>VLOOKUP(A373,'BASE REGISTRO MAYO'!$A$1:$U$884,12,FALSE)</f>
        <v>El Overo N° 175, Villa Alemana. Región de Valparaíso</v>
      </c>
      <c r="M373" s="18" t="str">
        <f>VLOOKUP(A373,'BASE REGISTRO MAYO'!$A$1:$U$884,13,FALSE)</f>
        <v>V</v>
      </c>
      <c r="N373" s="18" t="str">
        <f>VLOOKUP(A373,'BASE REGISTRO MAYO'!$A$1:$U$884,14,FALSE)</f>
        <v>Villa Alemana</v>
      </c>
      <c r="O373" s="18" t="str">
        <f>VLOOKUP(A373,'BASE REGISTRO MAYO'!$A$1:$U$884,15,FALSE)</f>
        <v>32-2532283</v>
      </c>
      <c r="P373" s="18" t="str">
        <f>VLOOKUP(A373,'BASE REGISTRO MAYO'!$A$1:$U$884,16,FALSE)</f>
        <v>cercap@cercap.cl</v>
      </c>
      <c r="Q373" s="18">
        <f>VLOOKUP(A373,'BASE REGISTRO MAYO'!$A$1:$U$884,17,FALSE)</f>
        <v>0</v>
      </c>
      <c r="R373" s="18">
        <f>VLOOKUP(A373,'BASE REGISTRO MAYO'!$A$1:$U$884,18,FALSE)</f>
        <v>93401</v>
      </c>
      <c r="S373" s="18" t="str">
        <f>VLOOKUP(A373,'BASE REGISTRO MAYO'!$A$1:$U$884,19,FALSE)</f>
        <v>Se acompaña el certificado financiero correspondiente al  año 2019  autorizado ante notario y balance general año 2019 aprobado por  USUFI</v>
      </c>
      <c r="T373" s="148">
        <f>VLOOKUP(A373,'BASE REGISTRO MAYO'!$A$1:$U$884,20,FALSE)</f>
        <v>37970</v>
      </c>
      <c r="U373" s="125">
        <v>6900</v>
      </c>
      <c r="V373" s="126">
        <v>6898414</v>
      </c>
      <c r="W373" s="126">
        <v>35199598</v>
      </c>
      <c r="X373" s="149">
        <v>44347</v>
      </c>
      <c r="Y373" s="133" t="s">
        <v>7732</v>
      </c>
      <c r="Z373" s="133" t="s">
        <v>7733</v>
      </c>
      <c r="AA373" s="125" t="s">
        <v>8782</v>
      </c>
    </row>
    <row r="374" spans="1:27" s="90" customFormat="1" ht="15.75" customHeight="1" x14ac:dyDescent="0.2">
      <c r="A374" s="125">
        <v>6900</v>
      </c>
      <c r="B374" s="18" t="str">
        <f>VLOOKUP(A374,'BASE REGISTRO MAYO'!$A$1:$U$884,2,FALSE)</f>
        <v>Corporación de Educación, Rehabilitación, Capacitación, Atención de Menores y Perfeccionamiento ( C.E.R.C.A.P.)</v>
      </c>
      <c r="C374" s="18" t="str">
        <f>VLOOKUP(A374,'BASE REGISTRO MAYO'!$A$1:$U$884,3,FALSE)</f>
        <v>72363900K</v>
      </c>
      <c r="D374" s="18" t="str">
        <f>VLOOKUP(A374,'BASE REGISTRO MAYO'!$A$1:$U$884,4,FALSE)</f>
        <v>Corporación de Derecho Privado</v>
      </c>
      <c r="E374" s="18" t="str">
        <f>VLOOKUP(A374,'BASE REGISTRO MAYO'!$A$1:$U$884,5,FALSE)</f>
        <v>Otorgada por Decreto Supremo Nº 1109, de 19 de diciembre de 1984, del Ministerio de Justicia.</v>
      </c>
      <c r="F374" s="18" t="str">
        <f>VLOOKUP(A374,'BASE REGISTRO MAYO'!$A$1:$U$884,6,FALSE)</f>
        <v xml:space="preserve">Certificado de vigencia de persona jurídica sin fines de lucro, folio Nº 500334460905, de fecha 28 de julio de 2020, del Servicio de Registro Civil e Identificación.
</v>
      </c>
      <c r="G374" s="18" t="str">
        <f>VLOOKUP(A374,'BASE REGISTRO MAYO'!$A$1:$U$884,7,FALSE)</f>
        <v>Administrar y operar servicios en las áreas de educación y de atención de menores, elaborar y ejecutar programas de educación, formación profesional, capacitación, rehabilitación y perfeccionamiento.</v>
      </c>
      <c r="H374" s="18" t="str">
        <f>VLOOKUP(A374,'BASE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4" s="18" t="str">
        <f>VLOOKUP(A374,'BASE REGISTRO MAYO'!$A$1:$U$884,9,FALSE)</f>
        <v xml:space="preserve">5 años
</v>
      </c>
      <c r="J374" s="18" t="str">
        <f>VLOOKUP(A374,'BASE REGISTRO MAYO'!$A$1:$U$884,10,FALSE)</f>
        <v xml:space="preserve">30 de septiembre de 2017 a 30 de septiembre de 2022.
</v>
      </c>
      <c r="K374" s="18" t="str">
        <f>VLOOKUP(A374,'BASE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4" s="18" t="str">
        <f>VLOOKUP(A374,'BASE REGISTRO MAYO'!$A$1:$U$884,12,FALSE)</f>
        <v>El Overo N° 175, Villa Alemana. Región de Valparaíso</v>
      </c>
      <c r="M374" s="18" t="str">
        <f>VLOOKUP(A374,'BASE REGISTRO MAYO'!$A$1:$U$884,13,FALSE)</f>
        <v>V</v>
      </c>
      <c r="N374" s="18" t="str">
        <f>VLOOKUP(A374,'BASE REGISTRO MAYO'!$A$1:$U$884,14,FALSE)</f>
        <v>Villa Alemana</v>
      </c>
      <c r="O374" s="18" t="str">
        <f>VLOOKUP(A374,'BASE REGISTRO MAYO'!$A$1:$U$884,15,FALSE)</f>
        <v>32-2532283</v>
      </c>
      <c r="P374" s="18" t="str">
        <f>VLOOKUP(A374,'BASE REGISTRO MAYO'!$A$1:$U$884,16,FALSE)</f>
        <v>cercap@cercap.cl</v>
      </c>
      <c r="Q374" s="18">
        <f>VLOOKUP(A374,'BASE REGISTRO MAYO'!$A$1:$U$884,17,FALSE)</f>
        <v>0</v>
      </c>
      <c r="R374" s="18">
        <f>VLOOKUP(A374,'BASE REGISTRO MAYO'!$A$1:$U$884,18,FALSE)</f>
        <v>93401</v>
      </c>
      <c r="S374" s="18" t="str">
        <f>VLOOKUP(A374,'BASE REGISTRO MAYO'!$A$1:$U$884,19,FALSE)</f>
        <v>Se acompaña el certificado financiero correspondiente al  año 2019  autorizado ante notario y balance general año 2019 aprobado por  USUFI</v>
      </c>
      <c r="T374" s="148">
        <f>VLOOKUP(A374,'BASE REGISTRO MAYO'!$A$1:$U$884,20,FALSE)</f>
        <v>37970</v>
      </c>
      <c r="U374" s="125">
        <v>6900</v>
      </c>
      <c r="V374" s="126">
        <v>7214940</v>
      </c>
      <c r="W374" s="126">
        <v>32816340</v>
      </c>
      <c r="X374" s="149">
        <v>44347</v>
      </c>
      <c r="Y374" s="133" t="s">
        <v>7732</v>
      </c>
      <c r="Z374" s="133" t="s">
        <v>7733</v>
      </c>
      <c r="AA374" s="125" t="s">
        <v>7880</v>
      </c>
    </row>
    <row r="375" spans="1:27" s="90" customFormat="1" ht="15.75" customHeight="1" x14ac:dyDescent="0.2">
      <c r="A375" s="125">
        <v>6900</v>
      </c>
      <c r="B375" s="18" t="str">
        <f>VLOOKUP(A375,'BASE REGISTRO MAYO'!$A$1:$U$884,2,FALSE)</f>
        <v>Corporación de Educación, Rehabilitación, Capacitación, Atención de Menores y Perfeccionamiento ( C.E.R.C.A.P.)</v>
      </c>
      <c r="C375" s="18" t="str">
        <f>VLOOKUP(A375,'BASE REGISTRO MAYO'!$A$1:$U$884,3,FALSE)</f>
        <v>72363900K</v>
      </c>
      <c r="D375" s="18" t="str">
        <f>VLOOKUP(A375,'BASE REGISTRO MAYO'!$A$1:$U$884,4,FALSE)</f>
        <v>Corporación de Derecho Privado</v>
      </c>
      <c r="E375" s="18" t="str">
        <f>VLOOKUP(A375,'BASE REGISTRO MAYO'!$A$1:$U$884,5,FALSE)</f>
        <v>Otorgada por Decreto Supremo Nº 1109, de 19 de diciembre de 1984, del Ministerio de Justicia.</v>
      </c>
      <c r="F375" s="18" t="str">
        <f>VLOOKUP(A375,'BASE REGISTRO MAYO'!$A$1:$U$884,6,FALSE)</f>
        <v xml:space="preserve">Certificado de vigencia de persona jurídica sin fines de lucro, folio Nº 500334460905, de fecha 28 de julio de 2020, del Servicio de Registro Civil e Identificación.
</v>
      </c>
      <c r="G375" s="18" t="str">
        <f>VLOOKUP(A375,'BASE REGISTRO MAYO'!$A$1:$U$884,7,FALSE)</f>
        <v>Administrar y operar servicios en las áreas de educación y de atención de menores, elaborar y ejecutar programas de educación, formación profesional, capacitación, rehabilitación y perfeccionamiento.</v>
      </c>
      <c r="H375" s="18" t="str">
        <f>VLOOKUP(A375,'BASE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5" s="18" t="str">
        <f>VLOOKUP(A375,'BASE REGISTRO MAYO'!$A$1:$U$884,9,FALSE)</f>
        <v xml:space="preserve">5 años
</v>
      </c>
      <c r="J375" s="18" t="str">
        <f>VLOOKUP(A375,'BASE REGISTRO MAYO'!$A$1:$U$884,10,FALSE)</f>
        <v xml:space="preserve">30 de septiembre de 2017 a 30 de septiembre de 2022.
</v>
      </c>
      <c r="K375" s="18" t="str">
        <f>VLOOKUP(A375,'BASE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5" s="18" t="str">
        <f>VLOOKUP(A375,'BASE REGISTRO MAYO'!$A$1:$U$884,12,FALSE)</f>
        <v>El Overo N° 175, Villa Alemana. Región de Valparaíso</v>
      </c>
      <c r="M375" s="18" t="str">
        <f>VLOOKUP(A375,'BASE REGISTRO MAYO'!$A$1:$U$884,13,FALSE)</f>
        <v>V</v>
      </c>
      <c r="N375" s="18" t="str">
        <f>VLOOKUP(A375,'BASE REGISTRO MAYO'!$A$1:$U$884,14,FALSE)</f>
        <v>Villa Alemana</v>
      </c>
      <c r="O375" s="18" t="str">
        <f>VLOOKUP(A375,'BASE REGISTRO MAYO'!$A$1:$U$884,15,FALSE)</f>
        <v>32-2532283</v>
      </c>
      <c r="P375" s="18" t="str">
        <f>VLOOKUP(A375,'BASE REGISTRO MAYO'!$A$1:$U$884,16,FALSE)</f>
        <v>cercap@cercap.cl</v>
      </c>
      <c r="Q375" s="18">
        <f>VLOOKUP(A375,'BASE REGISTRO MAYO'!$A$1:$U$884,17,FALSE)</f>
        <v>0</v>
      </c>
      <c r="R375" s="18">
        <f>VLOOKUP(A375,'BASE REGISTRO MAYO'!$A$1:$U$884,18,FALSE)</f>
        <v>93401</v>
      </c>
      <c r="S375" s="18" t="str">
        <f>VLOOKUP(A375,'BASE REGISTRO MAYO'!$A$1:$U$884,19,FALSE)</f>
        <v>Se acompaña el certificado financiero correspondiente al  año 2019  autorizado ante notario y balance general año 2019 aprobado por  USUFI</v>
      </c>
      <c r="T375" s="148">
        <f>VLOOKUP(A375,'BASE REGISTRO MAYO'!$A$1:$U$884,20,FALSE)</f>
        <v>37970</v>
      </c>
      <c r="U375" s="125">
        <v>6900</v>
      </c>
      <c r="V375" s="126">
        <v>14119560</v>
      </c>
      <c r="W375" s="126">
        <v>50819400</v>
      </c>
      <c r="X375" s="149">
        <v>44347</v>
      </c>
      <c r="Y375" s="133" t="s">
        <v>7732</v>
      </c>
      <c r="Z375" s="133" t="s">
        <v>7733</v>
      </c>
      <c r="AA375" s="125" t="s">
        <v>7881</v>
      </c>
    </row>
    <row r="376" spans="1:27" s="90" customFormat="1" ht="15.75" customHeight="1" x14ac:dyDescent="0.2">
      <c r="A376" s="125">
        <v>6900</v>
      </c>
      <c r="B376" s="18" t="str">
        <f>VLOOKUP(A376,'BASE REGISTRO MAYO'!$A$1:$U$884,2,FALSE)</f>
        <v>Corporación de Educación, Rehabilitación, Capacitación, Atención de Menores y Perfeccionamiento ( C.E.R.C.A.P.)</v>
      </c>
      <c r="C376" s="18" t="str">
        <f>VLOOKUP(A376,'BASE REGISTRO MAYO'!$A$1:$U$884,3,FALSE)</f>
        <v>72363900K</v>
      </c>
      <c r="D376" s="18" t="str">
        <f>VLOOKUP(A376,'BASE REGISTRO MAYO'!$A$1:$U$884,4,FALSE)</f>
        <v>Corporación de Derecho Privado</v>
      </c>
      <c r="E376" s="18" t="str">
        <f>VLOOKUP(A376,'BASE REGISTRO MAYO'!$A$1:$U$884,5,FALSE)</f>
        <v>Otorgada por Decreto Supremo Nº 1109, de 19 de diciembre de 1984, del Ministerio de Justicia.</v>
      </c>
      <c r="F376" s="18" t="str">
        <f>VLOOKUP(A376,'BASE REGISTRO MAYO'!$A$1:$U$884,6,FALSE)</f>
        <v xml:space="preserve">Certificado de vigencia de persona jurídica sin fines de lucro, folio Nº 500334460905, de fecha 28 de julio de 2020, del Servicio de Registro Civil e Identificación.
</v>
      </c>
      <c r="G376" s="18" t="str">
        <f>VLOOKUP(A376,'BASE REGISTRO MAYO'!$A$1:$U$884,7,FALSE)</f>
        <v>Administrar y operar servicios en las áreas de educación y de atención de menores, elaborar y ejecutar programas de educación, formación profesional, capacitación, rehabilitación y perfeccionamiento.</v>
      </c>
      <c r="H376" s="18" t="str">
        <f>VLOOKUP(A376,'BASE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6" s="18" t="str">
        <f>VLOOKUP(A376,'BASE REGISTRO MAYO'!$A$1:$U$884,9,FALSE)</f>
        <v xml:space="preserve">5 años
</v>
      </c>
      <c r="J376" s="18" t="str">
        <f>VLOOKUP(A376,'BASE REGISTRO MAYO'!$A$1:$U$884,10,FALSE)</f>
        <v xml:space="preserve">30 de septiembre de 2017 a 30 de septiembre de 2022.
</v>
      </c>
      <c r="K376" s="18" t="str">
        <f>VLOOKUP(A376,'BASE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6" s="18" t="str">
        <f>VLOOKUP(A376,'BASE REGISTRO MAYO'!$A$1:$U$884,12,FALSE)</f>
        <v>El Overo N° 175, Villa Alemana. Región de Valparaíso</v>
      </c>
      <c r="M376" s="18" t="str">
        <f>VLOOKUP(A376,'BASE REGISTRO MAYO'!$A$1:$U$884,13,FALSE)</f>
        <v>V</v>
      </c>
      <c r="N376" s="18" t="str">
        <f>VLOOKUP(A376,'BASE REGISTRO MAYO'!$A$1:$U$884,14,FALSE)</f>
        <v>Villa Alemana</v>
      </c>
      <c r="O376" s="18" t="str">
        <f>VLOOKUP(A376,'BASE REGISTRO MAYO'!$A$1:$U$884,15,FALSE)</f>
        <v>32-2532283</v>
      </c>
      <c r="P376" s="18" t="str">
        <f>VLOOKUP(A376,'BASE REGISTRO MAYO'!$A$1:$U$884,16,FALSE)</f>
        <v>cercap@cercap.cl</v>
      </c>
      <c r="Q376" s="18">
        <f>VLOOKUP(A376,'BASE REGISTRO MAYO'!$A$1:$U$884,17,FALSE)</f>
        <v>0</v>
      </c>
      <c r="R376" s="18">
        <f>VLOOKUP(A376,'BASE REGISTRO MAYO'!$A$1:$U$884,18,FALSE)</f>
        <v>93401</v>
      </c>
      <c r="S376" s="18" t="str">
        <f>VLOOKUP(A376,'BASE REGISTRO MAYO'!$A$1:$U$884,19,FALSE)</f>
        <v>Se acompaña el certificado financiero correspondiente al  año 2019  autorizado ante notario y balance general año 2019 aprobado por  USUFI</v>
      </c>
      <c r="T376" s="148">
        <f>VLOOKUP(A376,'BASE REGISTRO MAYO'!$A$1:$U$884,20,FALSE)</f>
        <v>37970</v>
      </c>
      <c r="U376" s="125">
        <v>6900</v>
      </c>
      <c r="V376" s="126">
        <v>5120280</v>
      </c>
      <c r="W376" s="126">
        <v>25756560</v>
      </c>
      <c r="X376" s="149">
        <v>44347</v>
      </c>
      <c r="Y376" s="133" t="s">
        <v>7732</v>
      </c>
      <c r="Z376" s="133" t="s">
        <v>7733</v>
      </c>
      <c r="AA376" s="125" t="s">
        <v>7882</v>
      </c>
    </row>
    <row r="377" spans="1:27" s="90" customFormat="1" ht="15.75" customHeight="1" x14ac:dyDescent="0.2">
      <c r="A377" s="125">
        <v>6900</v>
      </c>
      <c r="B377" s="18" t="str">
        <f>VLOOKUP(A377,'BASE REGISTRO MAYO'!$A$1:$U$884,2,FALSE)</f>
        <v>Corporación de Educación, Rehabilitación, Capacitación, Atención de Menores y Perfeccionamiento ( C.E.R.C.A.P.)</v>
      </c>
      <c r="C377" s="18" t="str">
        <f>VLOOKUP(A377,'BASE REGISTRO MAYO'!$A$1:$U$884,3,FALSE)</f>
        <v>72363900K</v>
      </c>
      <c r="D377" s="18" t="str">
        <f>VLOOKUP(A377,'BASE REGISTRO MAYO'!$A$1:$U$884,4,FALSE)</f>
        <v>Corporación de Derecho Privado</v>
      </c>
      <c r="E377" s="18" t="str">
        <f>VLOOKUP(A377,'BASE REGISTRO MAYO'!$A$1:$U$884,5,FALSE)</f>
        <v>Otorgada por Decreto Supremo Nº 1109, de 19 de diciembre de 1984, del Ministerio de Justicia.</v>
      </c>
      <c r="F377" s="18" t="str">
        <f>VLOOKUP(A377,'BASE REGISTRO MAYO'!$A$1:$U$884,6,FALSE)</f>
        <v xml:space="preserve">Certificado de vigencia de persona jurídica sin fines de lucro, folio Nº 500334460905, de fecha 28 de julio de 2020, del Servicio de Registro Civil e Identificación.
</v>
      </c>
      <c r="G377" s="18" t="str">
        <f>VLOOKUP(A377,'BASE REGISTRO MAYO'!$A$1:$U$884,7,FALSE)</f>
        <v>Administrar y operar servicios en las áreas de educación y de atención de menores, elaborar y ejecutar programas de educación, formación profesional, capacitación, rehabilitación y perfeccionamiento.</v>
      </c>
      <c r="H377" s="18" t="str">
        <f>VLOOKUP(A377,'BASE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7" s="18" t="str">
        <f>VLOOKUP(A377,'BASE REGISTRO MAYO'!$A$1:$U$884,9,FALSE)</f>
        <v xml:space="preserve">5 años
</v>
      </c>
      <c r="J377" s="18" t="str">
        <f>VLOOKUP(A377,'BASE REGISTRO MAYO'!$A$1:$U$884,10,FALSE)</f>
        <v xml:space="preserve">30 de septiembre de 2017 a 30 de septiembre de 2022.
</v>
      </c>
      <c r="K377" s="18" t="str">
        <f>VLOOKUP(A377,'BASE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7" s="18" t="str">
        <f>VLOOKUP(A377,'BASE REGISTRO MAYO'!$A$1:$U$884,12,FALSE)</f>
        <v>El Overo N° 175, Villa Alemana. Región de Valparaíso</v>
      </c>
      <c r="M377" s="18" t="str">
        <f>VLOOKUP(A377,'BASE REGISTRO MAYO'!$A$1:$U$884,13,FALSE)</f>
        <v>V</v>
      </c>
      <c r="N377" s="18" t="str">
        <f>VLOOKUP(A377,'BASE REGISTRO MAYO'!$A$1:$U$884,14,FALSE)</f>
        <v>Villa Alemana</v>
      </c>
      <c r="O377" s="18" t="str">
        <f>VLOOKUP(A377,'BASE REGISTRO MAYO'!$A$1:$U$884,15,FALSE)</f>
        <v>32-2532283</v>
      </c>
      <c r="P377" s="18" t="str">
        <f>VLOOKUP(A377,'BASE REGISTRO MAYO'!$A$1:$U$884,16,FALSE)</f>
        <v>cercap@cercap.cl</v>
      </c>
      <c r="Q377" s="18">
        <f>VLOOKUP(A377,'BASE REGISTRO MAYO'!$A$1:$U$884,17,FALSE)</f>
        <v>0</v>
      </c>
      <c r="R377" s="18">
        <f>VLOOKUP(A377,'BASE REGISTRO MAYO'!$A$1:$U$884,18,FALSE)</f>
        <v>93401</v>
      </c>
      <c r="S377" s="18" t="str">
        <f>VLOOKUP(A377,'BASE REGISTRO MAYO'!$A$1:$U$884,19,FALSE)</f>
        <v>Se acompaña el certificado financiero correspondiente al  año 2019  autorizado ante notario y balance general año 2019 aprobado por  USUFI</v>
      </c>
      <c r="T377" s="148">
        <f>VLOOKUP(A377,'BASE REGISTRO MAYO'!$A$1:$U$884,20,FALSE)</f>
        <v>37970</v>
      </c>
      <c r="U377" s="125">
        <v>6900</v>
      </c>
      <c r="V377" s="126">
        <v>41924232</v>
      </c>
      <c r="W377" s="126">
        <v>196124490</v>
      </c>
      <c r="X377" s="149">
        <v>44347</v>
      </c>
      <c r="Y377" s="133" t="s">
        <v>7732</v>
      </c>
      <c r="Z377" s="133" t="s">
        <v>7733</v>
      </c>
      <c r="AA377" s="125" t="s">
        <v>7738</v>
      </c>
    </row>
    <row r="378" spans="1:27" s="90" customFormat="1" ht="15.75" customHeight="1" x14ac:dyDescent="0.2">
      <c r="A378" s="125">
        <v>6900</v>
      </c>
      <c r="B378" s="18" t="str">
        <f>VLOOKUP(A378,'BASE REGISTRO MAYO'!$A$1:$U$884,2,FALSE)</f>
        <v>Corporación de Educación, Rehabilitación, Capacitación, Atención de Menores y Perfeccionamiento ( C.E.R.C.A.P.)</v>
      </c>
      <c r="C378" s="18" t="str">
        <f>VLOOKUP(A378,'BASE REGISTRO MAYO'!$A$1:$U$884,3,FALSE)</f>
        <v>72363900K</v>
      </c>
      <c r="D378" s="18" t="str">
        <f>VLOOKUP(A378,'BASE REGISTRO MAYO'!$A$1:$U$884,4,FALSE)</f>
        <v>Corporación de Derecho Privado</v>
      </c>
      <c r="E378" s="18" t="str">
        <f>VLOOKUP(A378,'BASE REGISTRO MAYO'!$A$1:$U$884,5,FALSE)</f>
        <v>Otorgada por Decreto Supremo Nº 1109, de 19 de diciembre de 1984, del Ministerio de Justicia.</v>
      </c>
      <c r="F378" s="18" t="str">
        <f>VLOOKUP(A378,'BASE REGISTRO MAYO'!$A$1:$U$884,6,FALSE)</f>
        <v xml:space="preserve">Certificado de vigencia de persona jurídica sin fines de lucro, folio Nº 500334460905, de fecha 28 de julio de 2020, del Servicio de Registro Civil e Identificación.
</v>
      </c>
      <c r="G378" s="18" t="str">
        <f>VLOOKUP(A378,'BASE REGISTRO MAYO'!$A$1:$U$884,7,FALSE)</f>
        <v>Administrar y operar servicios en las áreas de educación y de atención de menores, elaborar y ejecutar programas de educación, formación profesional, capacitación, rehabilitación y perfeccionamiento.</v>
      </c>
      <c r="H378" s="18" t="str">
        <f>VLOOKUP(A378,'BASE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8" s="18" t="str">
        <f>VLOOKUP(A378,'BASE REGISTRO MAYO'!$A$1:$U$884,9,FALSE)</f>
        <v xml:space="preserve">5 años
</v>
      </c>
      <c r="J378" s="18" t="str">
        <f>VLOOKUP(A378,'BASE REGISTRO MAYO'!$A$1:$U$884,10,FALSE)</f>
        <v xml:space="preserve">30 de septiembre de 2017 a 30 de septiembre de 2022.
</v>
      </c>
      <c r="K378" s="18" t="str">
        <f>VLOOKUP(A378,'BASE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8" s="18" t="str">
        <f>VLOOKUP(A378,'BASE REGISTRO MAYO'!$A$1:$U$884,12,FALSE)</f>
        <v>El Overo N° 175, Villa Alemana. Región de Valparaíso</v>
      </c>
      <c r="M378" s="18" t="str">
        <f>VLOOKUP(A378,'BASE REGISTRO MAYO'!$A$1:$U$884,13,FALSE)</f>
        <v>V</v>
      </c>
      <c r="N378" s="18" t="str">
        <f>VLOOKUP(A378,'BASE REGISTRO MAYO'!$A$1:$U$884,14,FALSE)</f>
        <v>Villa Alemana</v>
      </c>
      <c r="O378" s="18" t="str">
        <f>VLOOKUP(A378,'BASE REGISTRO MAYO'!$A$1:$U$884,15,FALSE)</f>
        <v>32-2532283</v>
      </c>
      <c r="P378" s="18" t="str">
        <f>VLOOKUP(A378,'BASE REGISTRO MAYO'!$A$1:$U$884,16,FALSE)</f>
        <v>cercap@cercap.cl</v>
      </c>
      <c r="Q378" s="18">
        <f>VLOOKUP(A378,'BASE REGISTRO MAYO'!$A$1:$U$884,17,FALSE)</f>
        <v>0</v>
      </c>
      <c r="R378" s="18">
        <f>VLOOKUP(A378,'BASE REGISTRO MAYO'!$A$1:$U$884,18,FALSE)</f>
        <v>93401</v>
      </c>
      <c r="S378" s="18" t="str">
        <f>VLOOKUP(A378,'BASE REGISTRO MAYO'!$A$1:$U$884,19,FALSE)</f>
        <v>Se acompaña el certificado financiero correspondiente al  año 2019  autorizado ante notario y balance general año 2019 aprobado por  USUFI</v>
      </c>
      <c r="T378" s="148">
        <f>VLOOKUP(A378,'BASE REGISTRO MAYO'!$A$1:$U$884,20,FALSE)</f>
        <v>37970</v>
      </c>
      <c r="U378" s="125">
        <v>6900</v>
      </c>
      <c r="V378" s="126">
        <v>45118392</v>
      </c>
      <c r="W378" s="126">
        <v>167372112</v>
      </c>
      <c r="X378" s="149">
        <v>44347</v>
      </c>
      <c r="Y378" s="133" t="s">
        <v>7732</v>
      </c>
      <c r="Z378" s="133" t="s">
        <v>7733</v>
      </c>
      <c r="AA378" s="125" t="s">
        <v>7739</v>
      </c>
    </row>
    <row r="379" spans="1:27" s="90" customFormat="1" ht="15.75" customHeight="1" x14ac:dyDescent="0.2">
      <c r="A379" s="125">
        <v>6900</v>
      </c>
      <c r="B379" s="18" t="str">
        <f>VLOOKUP(A379,'BASE REGISTRO MAYO'!$A$1:$U$884,2,FALSE)</f>
        <v>Corporación de Educación, Rehabilitación, Capacitación, Atención de Menores y Perfeccionamiento ( C.E.R.C.A.P.)</v>
      </c>
      <c r="C379" s="18" t="str">
        <f>VLOOKUP(A379,'BASE REGISTRO MAYO'!$A$1:$U$884,3,FALSE)</f>
        <v>72363900K</v>
      </c>
      <c r="D379" s="18" t="str">
        <f>VLOOKUP(A379,'BASE REGISTRO MAYO'!$A$1:$U$884,4,FALSE)</f>
        <v>Corporación de Derecho Privado</v>
      </c>
      <c r="E379" s="18" t="str">
        <f>VLOOKUP(A379,'BASE REGISTRO MAYO'!$A$1:$U$884,5,FALSE)</f>
        <v>Otorgada por Decreto Supremo Nº 1109, de 19 de diciembre de 1984, del Ministerio de Justicia.</v>
      </c>
      <c r="F379" s="18" t="str">
        <f>VLOOKUP(A379,'BASE REGISTRO MAYO'!$A$1:$U$884,6,FALSE)</f>
        <v xml:space="preserve">Certificado de vigencia de persona jurídica sin fines de lucro, folio Nº 500334460905, de fecha 28 de julio de 2020, del Servicio de Registro Civil e Identificación.
</v>
      </c>
      <c r="G379" s="18" t="str">
        <f>VLOOKUP(A379,'BASE REGISTRO MAYO'!$A$1:$U$884,7,FALSE)</f>
        <v>Administrar y operar servicios en las áreas de educación y de atención de menores, elaborar y ejecutar programas de educación, formación profesional, capacitación, rehabilitación y perfeccionamiento.</v>
      </c>
      <c r="H379" s="18" t="str">
        <f>VLOOKUP(A379,'BASE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9" s="18" t="str">
        <f>VLOOKUP(A379,'BASE REGISTRO MAYO'!$A$1:$U$884,9,FALSE)</f>
        <v xml:space="preserve">5 años
</v>
      </c>
      <c r="J379" s="18" t="str">
        <f>VLOOKUP(A379,'BASE REGISTRO MAYO'!$A$1:$U$884,10,FALSE)</f>
        <v xml:space="preserve">30 de septiembre de 2017 a 30 de septiembre de 2022.
</v>
      </c>
      <c r="K379" s="18" t="str">
        <f>VLOOKUP(A379,'BASE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9" s="18" t="str">
        <f>VLOOKUP(A379,'BASE REGISTRO MAYO'!$A$1:$U$884,12,FALSE)</f>
        <v>El Overo N° 175, Villa Alemana. Región de Valparaíso</v>
      </c>
      <c r="M379" s="18" t="str">
        <f>VLOOKUP(A379,'BASE REGISTRO MAYO'!$A$1:$U$884,13,FALSE)</f>
        <v>V</v>
      </c>
      <c r="N379" s="18" t="str">
        <f>VLOOKUP(A379,'BASE REGISTRO MAYO'!$A$1:$U$884,14,FALSE)</f>
        <v>Villa Alemana</v>
      </c>
      <c r="O379" s="18" t="str">
        <f>VLOOKUP(A379,'BASE REGISTRO MAYO'!$A$1:$U$884,15,FALSE)</f>
        <v>32-2532283</v>
      </c>
      <c r="P379" s="18" t="str">
        <f>VLOOKUP(A379,'BASE REGISTRO MAYO'!$A$1:$U$884,16,FALSE)</f>
        <v>cercap@cercap.cl</v>
      </c>
      <c r="Q379" s="18">
        <f>VLOOKUP(A379,'BASE REGISTRO MAYO'!$A$1:$U$884,17,FALSE)</f>
        <v>0</v>
      </c>
      <c r="R379" s="18">
        <f>VLOOKUP(A379,'BASE REGISTRO MAYO'!$A$1:$U$884,18,FALSE)</f>
        <v>93401</v>
      </c>
      <c r="S379" s="18" t="str">
        <f>VLOOKUP(A379,'BASE REGISTRO MAYO'!$A$1:$U$884,19,FALSE)</f>
        <v>Se acompaña el certificado financiero correspondiente al  año 2019  autorizado ante notario y balance general año 2019 aprobado por  USUFI</v>
      </c>
      <c r="T379" s="148">
        <f>VLOOKUP(A379,'BASE REGISTRO MAYO'!$A$1:$U$884,20,FALSE)</f>
        <v>37970</v>
      </c>
      <c r="U379" s="125">
        <v>6900</v>
      </c>
      <c r="V379" s="126">
        <v>14662620</v>
      </c>
      <c r="W379" s="126">
        <v>51901020</v>
      </c>
      <c r="X379" s="149">
        <v>44347</v>
      </c>
      <c r="Y379" s="133" t="s">
        <v>7732</v>
      </c>
      <c r="Z379" s="133" t="s">
        <v>7733</v>
      </c>
      <c r="AA379" s="125" t="s">
        <v>7750</v>
      </c>
    </row>
    <row r="380" spans="1:27" s="90" customFormat="1" ht="15.75" customHeight="1" x14ac:dyDescent="0.2">
      <c r="A380" s="125">
        <v>6900</v>
      </c>
      <c r="B380" s="18" t="str">
        <f>VLOOKUP(A380,'BASE REGISTRO MAYO'!$A$1:$U$884,2,FALSE)</f>
        <v>Corporación de Educación, Rehabilitación, Capacitación, Atención de Menores y Perfeccionamiento ( C.E.R.C.A.P.)</v>
      </c>
      <c r="C380" s="18" t="str">
        <f>VLOOKUP(A380,'BASE REGISTRO MAYO'!$A$1:$U$884,3,FALSE)</f>
        <v>72363900K</v>
      </c>
      <c r="D380" s="18" t="str">
        <f>VLOOKUP(A380,'BASE REGISTRO MAYO'!$A$1:$U$884,4,FALSE)</f>
        <v>Corporación de Derecho Privado</v>
      </c>
      <c r="E380" s="18" t="str">
        <f>VLOOKUP(A380,'BASE REGISTRO MAYO'!$A$1:$U$884,5,FALSE)</f>
        <v>Otorgada por Decreto Supremo Nº 1109, de 19 de diciembre de 1984, del Ministerio de Justicia.</v>
      </c>
      <c r="F380" s="18" t="str">
        <f>VLOOKUP(A380,'BASE REGISTRO MAYO'!$A$1:$U$884,6,FALSE)</f>
        <v xml:space="preserve">Certificado de vigencia de persona jurídica sin fines de lucro, folio Nº 500334460905, de fecha 28 de julio de 2020, del Servicio de Registro Civil e Identificación.
</v>
      </c>
      <c r="G380" s="18" t="str">
        <f>VLOOKUP(A380,'BASE REGISTRO MAYO'!$A$1:$U$884,7,FALSE)</f>
        <v>Administrar y operar servicios en las áreas de educación y de atención de menores, elaborar y ejecutar programas de educación, formación profesional, capacitación, rehabilitación y perfeccionamiento.</v>
      </c>
      <c r="H380" s="18" t="str">
        <f>VLOOKUP(A380,'BASE REGISTRO MAYO'!$A$1:$U$884,8,FALSE)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0" s="18" t="str">
        <f>VLOOKUP(A380,'BASE REGISTRO MAYO'!$A$1:$U$884,9,FALSE)</f>
        <v xml:space="preserve">5 años
</v>
      </c>
      <c r="J380" s="18" t="str">
        <f>VLOOKUP(A380,'BASE REGISTRO MAYO'!$A$1:$U$884,10,FALSE)</f>
        <v xml:space="preserve">30 de septiembre de 2017 a 30 de septiembre de 2022.
</v>
      </c>
      <c r="K380" s="18" t="str">
        <f>VLOOKUP(A380,'BASE REGISTRO MAYO'!$A$1:$U$884,11,FALSE)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0" s="18" t="str">
        <f>VLOOKUP(A380,'BASE REGISTRO MAYO'!$A$1:$U$884,12,FALSE)</f>
        <v>El Overo N° 175, Villa Alemana. Región de Valparaíso</v>
      </c>
      <c r="M380" s="18" t="str">
        <f>VLOOKUP(A380,'BASE REGISTRO MAYO'!$A$1:$U$884,13,FALSE)</f>
        <v>V</v>
      </c>
      <c r="N380" s="18" t="str">
        <f>VLOOKUP(A380,'BASE REGISTRO MAYO'!$A$1:$U$884,14,FALSE)</f>
        <v>Villa Alemana</v>
      </c>
      <c r="O380" s="18" t="str">
        <f>VLOOKUP(A380,'BASE REGISTRO MAYO'!$A$1:$U$884,15,FALSE)</f>
        <v>32-2532283</v>
      </c>
      <c r="P380" s="18" t="str">
        <f>VLOOKUP(A380,'BASE REGISTRO MAYO'!$A$1:$U$884,16,FALSE)</f>
        <v>cercap@cercap.cl</v>
      </c>
      <c r="Q380" s="18">
        <f>VLOOKUP(A380,'BASE REGISTRO MAYO'!$A$1:$U$884,17,FALSE)</f>
        <v>0</v>
      </c>
      <c r="R380" s="18">
        <f>VLOOKUP(A380,'BASE REGISTRO MAYO'!$A$1:$U$884,18,FALSE)</f>
        <v>93401</v>
      </c>
      <c r="S380" s="18" t="str">
        <f>VLOOKUP(A380,'BASE REGISTRO MAYO'!$A$1:$U$884,19,FALSE)</f>
        <v>Se acompaña el certificado financiero correspondiente al  año 2019  autorizado ante notario y balance general año 2019 aprobado por  USUFI</v>
      </c>
      <c r="T380" s="148">
        <f>VLOOKUP(A380,'BASE REGISTRO MAYO'!$A$1:$U$884,20,FALSE)</f>
        <v>37970</v>
      </c>
      <c r="U380" s="125">
        <v>6900</v>
      </c>
      <c r="V380" s="126">
        <v>51152804</v>
      </c>
      <c r="W380" s="126">
        <v>191133836</v>
      </c>
      <c r="X380" s="149">
        <v>44347</v>
      </c>
      <c r="Y380" s="133" t="s">
        <v>7732</v>
      </c>
      <c r="Z380" s="133" t="s">
        <v>7733</v>
      </c>
      <c r="AA380" s="125" t="s">
        <v>7792</v>
      </c>
    </row>
    <row r="381" spans="1:27" s="90" customFormat="1" ht="15.75" customHeight="1" x14ac:dyDescent="0.2">
      <c r="A381" s="125">
        <v>6902</v>
      </c>
      <c r="B381" s="18" t="str">
        <f>VLOOKUP(A381,'BASE REGISTRO MAYO'!$A$1:$U$884,2,FALSE)</f>
        <v>Corporación Agencia Adventista de Desarrollo y Recursos Asistenciales (ADRA-CHILE)</v>
      </c>
      <c r="C381" s="18">
        <f>VLOOKUP(A381,'BASE REGISTRO MAYO'!$A$1:$U$884,3,FALSE)</f>
        <v>700516008</v>
      </c>
      <c r="D381" s="18" t="str">
        <f>VLOOKUP(A381,'BASE REGISTRO MAYO'!$A$1:$U$884,4,FALSE)</f>
        <v>Corporación de Derecho Privado</v>
      </c>
      <c r="E381" s="18" t="str">
        <f>VLOOKUP(A381,'BASE REGISTRO MAYO'!$A$1:$U$884,5,FALSE)</f>
        <v>Otorgado por Decreto Supremo Nº 727, de fecha 23 de mayo de 1990, por el Ministerio de Justicia.</v>
      </c>
      <c r="F381" s="18" t="str">
        <f>VLOOKUP(A381,'BASE REGISTRO MAYO'!$A$1:$U$884,6,FALSE)</f>
        <v xml:space="preserve">Certificado de Vigencia de Persona Jurídica sin Fines de Lucro, Folio N° 500334359687, emitido con fecha 28 de julio de 2020, por el Servicio de Registro Civil e Identificación. </v>
      </c>
      <c r="G381" s="18" t="str">
        <f>VLOOKUP(A381,'BASE REGISTRO MAYO'!$A$1:$U$884,7,FALSE)</f>
        <v xml:space="preserve">Atender y proteger física y mentalmente a menores en situación irregular, discapacitados, ancianos u otros grupos necesitados. </v>
      </c>
      <c r="H381" s="18" t="str">
        <f>VLOOKUP(A381,'BASE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1" s="18" t="str">
        <f>VLOOKUP(A381,'BASE REGISTRO MAYO'!$A$1:$U$884,9,FALSE)</f>
        <v>Cada dos años.</v>
      </c>
      <c r="J381" s="18" t="str">
        <f>VLOOKUP(A381,'BASE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1" s="18" t="str">
        <f>VLOOKUP(A381,'BASE REGISTRO MAYO'!$A$1:$U$884,11,FALSE)</f>
        <v>Presidente: 
Aldo Arely Muñoz Perrin, 
MMandato General de Administración y Facultades:
Rodrigo Cárcamo Morales, 
Diego Trincado Araya</v>
      </c>
      <c r="L381" s="18" t="str">
        <f>VLOOKUP(A381,'BASE REGISTRO MAYO'!$A$1:$U$884,12,FALSE)</f>
        <v xml:space="preserve">Calle Cruz del Sur N° 150, Las condes </v>
      </c>
      <c r="M381" s="18" t="str">
        <f>VLOOKUP(A381,'BASE REGISTRO MAYO'!$A$1:$U$884,13,FALSE)</f>
        <v>XIII</v>
      </c>
      <c r="N381" s="18" t="str">
        <f>VLOOKUP(A381,'BASE REGISTRO MAYO'!$A$1:$U$884,14,FALSE)</f>
        <v>LAS CONDES</v>
      </c>
      <c r="O381" s="18" t="str">
        <f>VLOOKUP(A381,'BASE REGISTRO MAYO'!$A$1:$U$884,15,FALSE)</f>
        <v>(56) (2) 284 3968 - 284 1274 C.P. 7931090</v>
      </c>
      <c r="P381" s="18" t="str">
        <f>VLOOKUP(A381,'BASE REGISTRO MAYO'!$A$1:$U$884,16,FALSE)</f>
        <v>adrachile@adra.cl - Página web: www.adra.cl</v>
      </c>
      <c r="Q381" s="18" t="str">
        <f>VLOOKUP(A381,'BASE REGISTRO MAYO'!$A$1:$U$884,17,FALSE)</f>
        <v>C.P. 7931090</v>
      </c>
      <c r="R381" s="18">
        <f>VLOOKUP(A381,'BASE REGISTRO MAYO'!$A$1:$U$884,18,FALSE)</f>
        <v>93401</v>
      </c>
      <c r="S381" s="18" t="str">
        <f>VLOOKUP(A381,'BASE REGISTRO MAYO'!$A$1:$U$884,19,FALSE)</f>
        <v>Antecedentes financieros correspondientes al año 2019, aprobados por el Subdepartamento de Supervisión Financiera.</v>
      </c>
      <c r="T381" s="148">
        <f>VLOOKUP(A381,'BASE REGISTRO MAYO'!$A$1:$U$884,20,FALSE)</f>
        <v>37970</v>
      </c>
      <c r="U381" s="125">
        <v>6902</v>
      </c>
      <c r="V381" s="126">
        <v>12024900</v>
      </c>
      <c r="W381" s="126">
        <v>60124500</v>
      </c>
      <c r="X381" s="149">
        <v>44347</v>
      </c>
      <c r="Y381" s="133" t="s">
        <v>7732</v>
      </c>
      <c r="Z381" s="133" t="s">
        <v>7733</v>
      </c>
      <c r="AA381" s="125" t="s">
        <v>7825</v>
      </c>
    </row>
    <row r="382" spans="1:27" s="90" customFormat="1" ht="15.75" customHeight="1" x14ac:dyDescent="0.2">
      <c r="A382" s="125">
        <v>6902</v>
      </c>
      <c r="B382" s="18" t="str">
        <f>VLOOKUP(A382,'BASE REGISTRO MAYO'!$A$1:$U$884,2,FALSE)</f>
        <v>Corporación Agencia Adventista de Desarrollo y Recursos Asistenciales (ADRA-CHILE)</v>
      </c>
      <c r="C382" s="18">
        <f>VLOOKUP(A382,'BASE REGISTRO MAYO'!$A$1:$U$884,3,FALSE)</f>
        <v>700516008</v>
      </c>
      <c r="D382" s="18" t="str">
        <f>VLOOKUP(A382,'BASE REGISTRO MAYO'!$A$1:$U$884,4,FALSE)</f>
        <v>Corporación de Derecho Privado</v>
      </c>
      <c r="E382" s="18" t="str">
        <f>VLOOKUP(A382,'BASE REGISTRO MAYO'!$A$1:$U$884,5,FALSE)</f>
        <v>Otorgado por Decreto Supremo Nº 727, de fecha 23 de mayo de 1990, por el Ministerio de Justicia.</v>
      </c>
      <c r="F382" s="18" t="str">
        <f>VLOOKUP(A382,'BASE REGISTRO MAYO'!$A$1:$U$884,6,FALSE)</f>
        <v xml:space="preserve">Certificado de Vigencia de Persona Jurídica sin Fines de Lucro, Folio N° 500334359687, emitido con fecha 28 de julio de 2020, por el Servicio de Registro Civil e Identificación. </v>
      </c>
      <c r="G382" s="18" t="str">
        <f>VLOOKUP(A382,'BASE REGISTRO MAYO'!$A$1:$U$884,7,FALSE)</f>
        <v xml:space="preserve">Atender y proteger física y mentalmente a menores en situación irregular, discapacitados, ancianos u otros grupos necesitados. </v>
      </c>
      <c r="H382" s="18" t="str">
        <f>VLOOKUP(A382,'BASE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2" s="18" t="str">
        <f>VLOOKUP(A382,'BASE REGISTRO MAYO'!$A$1:$U$884,9,FALSE)</f>
        <v>Cada dos años.</v>
      </c>
      <c r="J382" s="18" t="str">
        <f>VLOOKUP(A382,'BASE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2" s="18" t="str">
        <f>VLOOKUP(A382,'BASE REGISTRO MAYO'!$A$1:$U$884,11,FALSE)</f>
        <v>Presidente: 
Aldo Arely Muñoz Perrin, 
MMandato General de Administración y Facultades:
Rodrigo Cárcamo Morales, 
Diego Trincado Araya</v>
      </c>
      <c r="L382" s="18" t="str">
        <f>VLOOKUP(A382,'BASE REGISTRO MAYO'!$A$1:$U$884,12,FALSE)</f>
        <v xml:space="preserve">Calle Cruz del Sur N° 150, Las condes </v>
      </c>
      <c r="M382" s="18" t="str">
        <f>VLOOKUP(A382,'BASE REGISTRO MAYO'!$A$1:$U$884,13,FALSE)</f>
        <v>XIII</v>
      </c>
      <c r="N382" s="18" t="str">
        <f>VLOOKUP(A382,'BASE REGISTRO MAYO'!$A$1:$U$884,14,FALSE)</f>
        <v>LAS CONDES</v>
      </c>
      <c r="O382" s="18" t="str">
        <f>VLOOKUP(A382,'BASE REGISTRO MAYO'!$A$1:$U$884,15,FALSE)</f>
        <v>(56) (2) 284 3968 - 284 1274 C.P. 7931090</v>
      </c>
      <c r="P382" s="18" t="str">
        <f>VLOOKUP(A382,'BASE REGISTRO MAYO'!$A$1:$U$884,16,FALSE)</f>
        <v>adrachile@adra.cl - Página web: www.adra.cl</v>
      </c>
      <c r="Q382" s="18" t="str">
        <f>VLOOKUP(A382,'BASE REGISTRO MAYO'!$A$1:$U$884,17,FALSE)</f>
        <v>C.P. 7931090</v>
      </c>
      <c r="R382" s="18">
        <f>VLOOKUP(A382,'BASE REGISTRO MAYO'!$A$1:$U$884,18,FALSE)</f>
        <v>93401</v>
      </c>
      <c r="S382" s="18" t="str">
        <f>VLOOKUP(A382,'BASE REGISTRO MAYO'!$A$1:$U$884,19,FALSE)</f>
        <v>Antecedentes financieros correspondientes al año 2019, aprobados por el Subdepartamento de Supervisión Financiera.</v>
      </c>
      <c r="T382" s="148">
        <f>VLOOKUP(A382,'BASE REGISTRO MAYO'!$A$1:$U$884,20,FALSE)</f>
        <v>37970</v>
      </c>
      <c r="U382" s="125">
        <v>6902</v>
      </c>
      <c r="V382" s="126">
        <v>126377822</v>
      </c>
      <c r="W382" s="126">
        <v>592416261</v>
      </c>
      <c r="X382" s="149">
        <v>44347</v>
      </c>
      <c r="Y382" s="133" t="s">
        <v>7732</v>
      </c>
      <c r="Z382" s="133" t="s">
        <v>7733</v>
      </c>
      <c r="AA382" s="125" t="s">
        <v>159</v>
      </c>
    </row>
    <row r="383" spans="1:27" s="90" customFormat="1" ht="15.75" customHeight="1" x14ac:dyDescent="0.2">
      <c r="A383" s="125">
        <v>6902</v>
      </c>
      <c r="B383" s="18" t="str">
        <f>VLOOKUP(A383,'BASE REGISTRO MAYO'!$A$1:$U$884,2,FALSE)</f>
        <v>Corporación Agencia Adventista de Desarrollo y Recursos Asistenciales (ADRA-CHILE)</v>
      </c>
      <c r="C383" s="18">
        <f>VLOOKUP(A383,'BASE REGISTRO MAYO'!$A$1:$U$884,3,FALSE)</f>
        <v>700516008</v>
      </c>
      <c r="D383" s="18" t="str">
        <f>VLOOKUP(A383,'BASE REGISTRO MAYO'!$A$1:$U$884,4,FALSE)</f>
        <v>Corporación de Derecho Privado</v>
      </c>
      <c r="E383" s="18" t="str">
        <f>VLOOKUP(A383,'BASE REGISTRO MAYO'!$A$1:$U$884,5,FALSE)</f>
        <v>Otorgado por Decreto Supremo Nº 727, de fecha 23 de mayo de 1990, por el Ministerio de Justicia.</v>
      </c>
      <c r="F383" s="18" t="str">
        <f>VLOOKUP(A383,'BASE REGISTRO MAYO'!$A$1:$U$884,6,FALSE)</f>
        <v xml:space="preserve">Certificado de Vigencia de Persona Jurídica sin Fines de Lucro, Folio N° 500334359687, emitido con fecha 28 de julio de 2020, por el Servicio de Registro Civil e Identificación. </v>
      </c>
      <c r="G383" s="18" t="str">
        <f>VLOOKUP(A383,'BASE REGISTRO MAYO'!$A$1:$U$884,7,FALSE)</f>
        <v xml:space="preserve">Atender y proteger física y mentalmente a menores en situación irregular, discapacitados, ancianos u otros grupos necesitados. </v>
      </c>
      <c r="H383" s="18" t="str">
        <f>VLOOKUP(A383,'BASE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3" s="18" t="str">
        <f>VLOOKUP(A383,'BASE REGISTRO MAYO'!$A$1:$U$884,9,FALSE)</f>
        <v>Cada dos años.</v>
      </c>
      <c r="J383" s="18" t="str">
        <f>VLOOKUP(A383,'BASE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3" s="18" t="str">
        <f>VLOOKUP(A383,'BASE REGISTRO MAYO'!$A$1:$U$884,11,FALSE)</f>
        <v>Presidente: 
Aldo Arely Muñoz Perrin, 
MMandato General de Administración y Facultades:
Rodrigo Cárcamo Morales, 
Diego Trincado Araya</v>
      </c>
      <c r="L383" s="18" t="str">
        <f>VLOOKUP(A383,'BASE REGISTRO MAYO'!$A$1:$U$884,12,FALSE)</f>
        <v xml:space="preserve">Calle Cruz del Sur N° 150, Las condes </v>
      </c>
      <c r="M383" s="18" t="str">
        <f>VLOOKUP(A383,'BASE REGISTRO MAYO'!$A$1:$U$884,13,FALSE)</f>
        <v>XIII</v>
      </c>
      <c r="N383" s="18" t="str">
        <f>VLOOKUP(A383,'BASE REGISTRO MAYO'!$A$1:$U$884,14,FALSE)</f>
        <v>LAS CONDES</v>
      </c>
      <c r="O383" s="18" t="str">
        <f>VLOOKUP(A383,'BASE REGISTRO MAYO'!$A$1:$U$884,15,FALSE)</f>
        <v>(56) (2) 284 3968 - 284 1274 C.P. 7931090</v>
      </c>
      <c r="P383" s="18" t="str">
        <f>VLOOKUP(A383,'BASE REGISTRO MAYO'!$A$1:$U$884,16,FALSE)</f>
        <v>adrachile@adra.cl - Página web: www.adra.cl</v>
      </c>
      <c r="Q383" s="18" t="str">
        <f>VLOOKUP(A383,'BASE REGISTRO MAYO'!$A$1:$U$884,17,FALSE)</f>
        <v>C.P. 7931090</v>
      </c>
      <c r="R383" s="18">
        <f>VLOOKUP(A383,'BASE REGISTRO MAYO'!$A$1:$U$884,18,FALSE)</f>
        <v>93401</v>
      </c>
      <c r="S383" s="18" t="str">
        <f>VLOOKUP(A383,'BASE REGISTRO MAYO'!$A$1:$U$884,19,FALSE)</f>
        <v>Antecedentes financieros correspondientes al año 2019, aprobados por el Subdepartamento de Supervisión Financiera.</v>
      </c>
      <c r="T383" s="148">
        <f>VLOOKUP(A383,'BASE REGISTRO MAYO'!$A$1:$U$884,20,FALSE)</f>
        <v>37970</v>
      </c>
      <c r="U383" s="125">
        <v>6902</v>
      </c>
      <c r="V383" s="126">
        <v>60074538</v>
      </c>
      <c r="W383" s="126">
        <v>246499611</v>
      </c>
      <c r="X383" s="149">
        <v>44347</v>
      </c>
      <c r="Y383" s="133" t="s">
        <v>7732</v>
      </c>
      <c r="Z383" s="133" t="s">
        <v>7733</v>
      </c>
      <c r="AA383" s="125" t="s">
        <v>7745</v>
      </c>
    </row>
    <row r="384" spans="1:27" s="90" customFormat="1" ht="15.75" customHeight="1" x14ac:dyDescent="0.2">
      <c r="A384" s="125">
        <v>6902</v>
      </c>
      <c r="B384" s="18" t="str">
        <f>VLOOKUP(A384,'BASE REGISTRO MAYO'!$A$1:$U$884,2,FALSE)</f>
        <v>Corporación Agencia Adventista de Desarrollo y Recursos Asistenciales (ADRA-CHILE)</v>
      </c>
      <c r="C384" s="18">
        <f>VLOOKUP(A384,'BASE REGISTRO MAYO'!$A$1:$U$884,3,FALSE)</f>
        <v>700516008</v>
      </c>
      <c r="D384" s="18" t="str">
        <f>VLOOKUP(A384,'BASE REGISTRO MAYO'!$A$1:$U$884,4,FALSE)</f>
        <v>Corporación de Derecho Privado</v>
      </c>
      <c r="E384" s="18" t="str">
        <f>VLOOKUP(A384,'BASE REGISTRO MAYO'!$A$1:$U$884,5,FALSE)</f>
        <v>Otorgado por Decreto Supremo Nº 727, de fecha 23 de mayo de 1990, por el Ministerio de Justicia.</v>
      </c>
      <c r="F384" s="18" t="str">
        <f>VLOOKUP(A384,'BASE REGISTRO MAYO'!$A$1:$U$884,6,FALSE)</f>
        <v xml:space="preserve">Certificado de Vigencia de Persona Jurídica sin Fines de Lucro, Folio N° 500334359687, emitido con fecha 28 de julio de 2020, por el Servicio de Registro Civil e Identificación. </v>
      </c>
      <c r="G384" s="18" t="str">
        <f>VLOOKUP(A384,'BASE REGISTRO MAYO'!$A$1:$U$884,7,FALSE)</f>
        <v xml:space="preserve">Atender y proteger física y mentalmente a menores en situación irregular, discapacitados, ancianos u otros grupos necesitados. </v>
      </c>
      <c r="H384" s="18" t="str">
        <f>VLOOKUP(A384,'BASE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4" s="18" t="str">
        <f>VLOOKUP(A384,'BASE REGISTRO MAYO'!$A$1:$U$884,9,FALSE)</f>
        <v>Cada dos años.</v>
      </c>
      <c r="J384" s="18" t="str">
        <f>VLOOKUP(A384,'BASE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4" s="18" t="str">
        <f>VLOOKUP(A384,'BASE REGISTRO MAYO'!$A$1:$U$884,11,FALSE)</f>
        <v>Presidente: 
Aldo Arely Muñoz Perrin, 
MMandato General de Administración y Facultades:
Rodrigo Cárcamo Morales, 
Diego Trincado Araya</v>
      </c>
      <c r="L384" s="18" t="str">
        <f>VLOOKUP(A384,'BASE REGISTRO MAYO'!$A$1:$U$884,12,FALSE)</f>
        <v xml:space="preserve">Calle Cruz del Sur N° 150, Las condes </v>
      </c>
      <c r="M384" s="18" t="str">
        <f>VLOOKUP(A384,'BASE REGISTRO MAYO'!$A$1:$U$884,13,FALSE)</f>
        <v>XIII</v>
      </c>
      <c r="N384" s="18" t="str">
        <f>VLOOKUP(A384,'BASE REGISTRO MAYO'!$A$1:$U$884,14,FALSE)</f>
        <v>LAS CONDES</v>
      </c>
      <c r="O384" s="18" t="str">
        <f>VLOOKUP(A384,'BASE REGISTRO MAYO'!$A$1:$U$884,15,FALSE)</f>
        <v>(56) (2) 284 3968 - 284 1274 C.P. 7931090</v>
      </c>
      <c r="P384" s="18" t="str">
        <f>VLOOKUP(A384,'BASE REGISTRO MAYO'!$A$1:$U$884,16,FALSE)</f>
        <v>adrachile@adra.cl - Página web: www.adra.cl</v>
      </c>
      <c r="Q384" s="18" t="str">
        <f>VLOOKUP(A384,'BASE REGISTRO MAYO'!$A$1:$U$884,17,FALSE)</f>
        <v>C.P. 7931090</v>
      </c>
      <c r="R384" s="18">
        <f>VLOOKUP(A384,'BASE REGISTRO MAYO'!$A$1:$U$884,18,FALSE)</f>
        <v>93401</v>
      </c>
      <c r="S384" s="18" t="str">
        <f>VLOOKUP(A384,'BASE REGISTRO MAYO'!$A$1:$U$884,19,FALSE)</f>
        <v>Antecedentes financieros correspondientes al año 2019, aprobados por el Subdepartamento de Supervisión Financiera.</v>
      </c>
      <c r="T384" s="148">
        <f>VLOOKUP(A384,'BASE REGISTRO MAYO'!$A$1:$U$884,20,FALSE)</f>
        <v>37970</v>
      </c>
      <c r="U384" s="125">
        <v>6902</v>
      </c>
      <c r="V384" s="126">
        <v>16033200</v>
      </c>
      <c r="W384" s="126">
        <v>80166000</v>
      </c>
      <c r="X384" s="149">
        <v>44347</v>
      </c>
      <c r="Y384" s="133" t="s">
        <v>7732</v>
      </c>
      <c r="Z384" s="133" t="s">
        <v>7733</v>
      </c>
      <c r="AA384" s="125" t="s">
        <v>7883</v>
      </c>
    </row>
    <row r="385" spans="1:27" s="90" customFormat="1" ht="15.75" customHeight="1" x14ac:dyDescent="0.2">
      <c r="A385" s="125">
        <v>6902</v>
      </c>
      <c r="B385" s="18" t="str">
        <f>VLOOKUP(A385,'BASE REGISTRO MAYO'!$A$1:$U$884,2,FALSE)</f>
        <v>Corporación Agencia Adventista de Desarrollo y Recursos Asistenciales (ADRA-CHILE)</v>
      </c>
      <c r="C385" s="18">
        <f>VLOOKUP(A385,'BASE REGISTRO MAYO'!$A$1:$U$884,3,FALSE)</f>
        <v>700516008</v>
      </c>
      <c r="D385" s="18" t="str">
        <f>VLOOKUP(A385,'BASE REGISTRO MAYO'!$A$1:$U$884,4,FALSE)</f>
        <v>Corporación de Derecho Privado</v>
      </c>
      <c r="E385" s="18" t="str">
        <f>VLOOKUP(A385,'BASE REGISTRO MAYO'!$A$1:$U$884,5,FALSE)</f>
        <v>Otorgado por Decreto Supremo Nº 727, de fecha 23 de mayo de 1990, por el Ministerio de Justicia.</v>
      </c>
      <c r="F385" s="18" t="str">
        <f>VLOOKUP(A385,'BASE REGISTRO MAYO'!$A$1:$U$884,6,FALSE)</f>
        <v xml:space="preserve">Certificado de Vigencia de Persona Jurídica sin Fines de Lucro, Folio N° 500334359687, emitido con fecha 28 de julio de 2020, por el Servicio de Registro Civil e Identificación. </v>
      </c>
      <c r="G385" s="18" t="str">
        <f>VLOOKUP(A385,'BASE REGISTRO MAYO'!$A$1:$U$884,7,FALSE)</f>
        <v xml:space="preserve">Atender y proteger física y mentalmente a menores en situación irregular, discapacitados, ancianos u otros grupos necesitados. </v>
      </c>
      <c r="H385" s="18" t="str">
        <f>VLOOKUP(A385,'BASE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5" s="18" t="str">
        <f>VLOOKUP(A385,'BASE REGISTRO MAYO'!$A$1:$U$884,9,FALSE)</f>
        <v>Cada dos años.</v>
      </c>
      <c r="J385" s="18" t="str">
        <f>VLOOKUP(A385,'BASE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5" s="18" t="str">
        <f>VLOOKUP(A385,'BASE REGISTRO MAYO'!$A$1:$U$884,11,FALSE)</f>
        <v>Presidente: 
Aldo Arely Muñoz Perrin, 
MMandato General de Administración y Facultades:
Rodrigo Cárcamo Morales, 
Diego Trincado Araya</v>
      </c>
      <c r="L385" s="18" t="str">
        <f>VLOOKUP(A385,'BASE REGISTRO MAYO'!$A$1:$U$884,12,FALSE)</f>
        <v xml:space="preserve">Calle Cruz del Sur N° 150, Las condes </v>
      </c>
      <c r="M385" s="18" t="str">
        <f>VLOOKUP(A385,'BASE REGISTRO MAYO'!$A$1:$U$884,13,FALSE)</f>
        <v>XIII</v>
      </c>
      <c r="N385" s="18" t="str">
        <f>VLOOKUP(A385,'BASE REGISTRO MAYO'!$A$1:$U$884,14,FALSE)</f>
        <v>LAS CONDES</v>
      </c>
      <c r="O385" s="18" t="str">
        <f>VLOOKUP(A385,'BASE REGISTRO MAYO'!$A$1:$U$884,15,FALSE)</f>
        <v>(56) (2) 284 3968 - 284 1274 C.P. 7931090</v>
      </c>
      <c r="P385" s="18" t="str">
        <f>VLOOKUP(A385,'BASE REGISTRO MAYO'!$A$1:$U$884,16,FALSE)</f>
        <v>adrachile@adra.cl - Página web: www.adra.cl</v>
      </c>
      <c r="Q385" s="18" t="str">
        <f>VLOOKUP(A385,'BASE REGISTRO MAYO'!$A$1:$U$884,17,FALSE)</f>
        <v>C.P. 7931090</v>
      </c>
      <c r="R385" s="18">
        <f>VLOOKUP(A385,'BASE REGISTRO MAYO'!$A$1:$U$884,18,FALSE)</f>
        <v>93401</v>
      </c>
      <c r="S385" s="18" t="str">
        <f>VLOOKUP(A385,'BASE REGISTRO MAYO'!$A$1:$U$884,19,FALSE)</f>
        <v>Antecedentes financieros correspondientes al año 2019, aprobados por el Subdepartamento de Supervisión Financiera.</v>
      </c>
      <c r="T385" s="148">
        <f>VLOOKUP(A385,'BASE REGISTRO MAYO'!$A$1:$U$884,20,FALSE)</f>
        <v>37970</v>
      </c>
      <c r="U385" s="125">
        <v>6902</v>
      </c>
      <c r="V385" s="126">
        <v>55174896</v>
      </c>
      <c r="W385" s="126">
        <v>234045930</v>
      </c>
      <c r="X385" s="149">
        <v>44347</v>
      </c>
      <c r="Y385" s="133" t="s">
        <v>7732</v>
      </c>
      <c r="Z385" s="133" t="s">
        <v>7733</v>
      </c>
      <c r="AA385" s="125" t="s">
        <v>7767</v>
      </c>
    </row>
    <row r="386" spans="1:27" s="90" customFormat="1" ht="15.75" customHeight="1" x14ac:dyDescent="0.2">
      <c r="A386" s="125">
        <v>6902</v>
      </c>
      <c r="B386" s="18" t="str">
        <f>VLOOKUP(A386,'BASE REGISTRO MAYO'!$A$1:$U$884,2,FALSE)</f>
        <v>Corporación Agencia Adventista de Desarrollo y Recursos Asistenciales (ADRA-CHILE)</v>
      </c>
      <c r="C386" s="18">
        <f>VLOOKUP(A386,'BASE REGISTRO MAYO'!$A$1:$U$884,3,FALSE)</f>
        <v>700516008</v>
      </c>
      <c r="D386" s="18" t="str">
        <f>VLOOKUP(A386,'BASE REGISTRO MAYO'!$A$1:$U$884,4,FALSE)</f>
        <v>Corporación de Derecho Privado</v>
      </c>
      <c r="E386" s="18" t="str">
        <f>VLOOKUP(A386,'BASE REGISTRO MAYO'!$A$1:$U$884,5,FALSE)</f>
        <v>Otorgado por Decreto Supremo Nº 727, de fecha 23 de mayo de 1990, por el Ministerio de Justicia.</v>
      </c>
      <c r="F386" s="18" t="str">
        <f>VLOOKUP(A386,'BASE REGISTRO MAYO'!$A$1:$U$884,6,FALSE)</f>
        <v xml:space="preserve">Certificado de Vigencia de Persona Jurídica sin Fines de Lucro, Folio N° 500334359687, emitido con fecha 28 de julio de 2020, por el Servicio de Registro Civil e Identificación. </v>
      </c>
      <c r="G386" s="18" t="str">
        <f>VLOOKUP(A386,'BASE REGISTRO MAYO'!$A$1:$U$884,7,FALSE)</f>
        <v xml:space="preserve">Atender y proteger física y mentalmente a menores en situación irregular, discapacitados, ancianos u otros grupos necesitados. </v>
      </c>
      <c r="H386" s="18" t="str">
        <f>VLOOKUP(A386,'BASE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6" s="18" t="str">
        <f>VLOOKUP(A386,'BASE REGISTRO MAYO'!$A$1:$U$884,9,FALSE)</f>
        <v>Cada dos años.</v>
      </c>
      <c r="J386" s="18" t="str">
        <f>VLOOKUP(A386,'BASE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6" s="18" t="str">
        <f>VLOOKUP(A386,'BASE REGISTRO MAYO'!$A$1:$U$884,11,FALSE)</f>
        <v>Presidente: 
Aldo Arely Muñoz Perrin, 
MMandato General de Administración y Facultades:
Rodrigo Cárcamo Morales, 
Diego Trincado Araya</v>
      </c>
      <c r="L386" s="18" t="str">
        <f>VLOOKUP(A386,'BASE REGISTRO MAYO'!$A$1:$U$884,12,FALSE)</f>
        <v xml:space="preserve">Calle Cruz del Sur N° 150, Las condes </v>
      </c>
      <c r="M386" s="18" t="str">
        <f>VLOOKUP(A386,'BASE REGISTRO MAYO'!$A$1:$U$884,13,FALSE)</f>
        <v>XIII</v>
      </c>
      <c r="N386" s="18" t="str">
        <f>VLOOKUP(A386,'BASE REGISTRO MAYO'!$A$1:$U$884,14,FALSE)</f>
        <v>LAS CONDES</v>
      </c>
      <c r="O386" s="18" t="str">
        <f>VLOOKUP(A386,'BASE REGISTRO MAYO'!$A$1:$U$884,15,FALSE)</f>
        <v>(56) (2) 284 3968 - 284 1274 C.P. 7931090</v>
      </c>
      <c r="P386" s="18" t="str">
        <f>VLOOKUP(A386,'BASE REGISTRO MAYO'!$A$1:$U$884,16,FALSE)</f>
        <v>adrachile@adra.cl - Página web: www.adra.cl</v>
      </c>
      <c r="Q386" s="18" t="str">
        <f>VLOOKUP(A386,'BASE REGISTRO MAYO'!$A$1:$U$884,17,FALSE)</f>
        <v>C.P. 7931090</v>
      </c>
      <c r="R386" s="18">
        <f>VLOOKUP(A386,'BASE REGISTRO MAYO'!$A$1:$U$884,18,FALSE)</f>
        <v>93401</v>
      </c>
      <c r="S386" s="18" t="str">
        <f>VLOOKUP(A386,'BASE REGISTRO MAYO'!$A$1:$U$884,19,FALSE)</f>
        <v>Antecedentes financieros correspondientes al año 2019, aprobados por el Subdepartamento de Supervisión Financiera.</v>
      </c>
      <c r="T386" s="148">
        <f>VLOOKUP(A386,'BASE REGISTRO MAYO'!$A$1:$U$884,20,FALSE)</f>
        <v>37970</v>
      </c>
      <c r="U386" s="125">
        <v>6902</v>
      </c>
      <c r="V386" s="126">
        <v>55689510</v>
      </c>
      <c r="W386" s="126">
        <v>190730430</v>
      </c>
      <c r="X386" s="149">
        <v>44347</v>
      </c>
      <c r="Y386" s="133" t="s">
        <v>7732</v>
      </c>
      <c r="Z386" s="133" t="s">
        <v>7733</v>
      </c>
      <c r="AA386" s="125" t="s">
        <v>7819</v>
      </c>
    </row>
    <row r="387" spans="1:27" s="90" customFormat="1" ht="15.75" customHeight="1" x14ac:dyDescent="0.2">
      <c r="A387" s="125">
        <v>6902</v>
      </c>
      <c r="B387" s="18" t="str">
        <f>VLOOKUP(A387,'BASE REGISTRO MAYO'!$A$1:$U$884,2,FALSE)</f>
        <v>Corporación Agencia Adventista de Desarrollo y Recursos Asistenciales (ADRA-CHILE)</v>
      </c>
      <c r="C387" s="18">
        <f>VLOOKUP(A387,'BASE REGISTRO MAYO'!$A$1:$U$884,3,FALSE)</f>
        <v>700516008</v>
      </c>
      <c r="D387" s="18" t="str">
        <f>VLOOKUP(A387,'BASE REGISTRO MAYO'!$A$1:$U$884,4,FALSE)</f>
        <v>Corporación de Derecho Privado</v>
      </c>
      <c r="E387" s="18" t="str">
        <f>VLOOKUP(A387,'BASE REGISTRO MAYO'!$A$1:$U$884,5,FALSE)</f>
        <v>Otorgado por Decreto Supremo Nº 727, de fecha 23 de mayo de 1990, por el Ministerio de Justicia.</v>
      </c>
      <c r="F387" s="18" t="str">
        <f>VLOOKUP(A387,'BASE REGISTRO MAYO'!$A$1:$U$884,6,FALSE)</f>
        <v xml:space="preserve">Certificado de Vigencia de Persona Jurídica sin Fines de Lucro, Folio N° 500334359687, emitido con fecha 28 de julio de 2020, por el Servicio de Registro Civil e Identificación. </v>
      </c>
      <c r="G387" s="18" t="str">
        <f>VLOOKUP(A387,'BASE REGISTRO MAYO'!$A$1:$U$884,7,FALSE)</f>
        <v xml:space="preserve">Atender y proteger física y mentalmente a menores en situación irregular, discapacitados, ancianos u otros grupos necesitados. </v>
      </c>
      <c r="H387" s="18" t="str">
        <f>VLOOKUP(A387,'BASE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7" s="18" t="str">
        <f>VLOOKUP(A387,'BASE REGISTRO MAYO'!$A$1:$U$884,9,FALSE)</f>
        <v>Cada dos años.</v>
      </c>
      <c r="J387" s="18" t="str">
        <f>VLOOKUP(A387,'BASE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7" s="18" t="str">
        <f>VLOOKUP(A387,'BASE REGISTRO MAYO'!$A$1:$U$884,11,FALSE)</f>
        <v>Presidente: 
Aldo Arely Muñoz Perrin, 
MMandato General de Administración y Facultades:
Rodrigo Cárcamo Morales, 
Diego Trincado Araya</v>
      </c>
      <c r="L387" s="18" t="str">
        <f>VLOOKUP(A387,'BASE REGISTRO MAYO'!$A$1:$U$884,12,FALSE)</f>
        <v xml:space="preserve">Calle Cruz del Sur N° 150, Las condes </v>
      </c>
      <c r="M387" s="18" t="str">
        <f>VLOOKUP(A387,'BASE REGISTRO MAYO'!$A$1:$U$884,13,FALSE)</f>
        <v>XIII</v>
      </c>
      <c r="N387" s="18" t="str">
        <f>VLOOKUP(A387,'BASE REGISTRO MAYO'!$A$1:$U$884,14,FALSE)</f>
        <v>LAS CONDES</v>
      </c>
      <c r="O387" s="18" t="str">
        <f>VLOOKUP(A387,'BASE REGISTRO MAYO'!$A$1:$U$884,15,FALSE)</f>
        <v>(56) (2) 284 3968 - 284 1274 C.P. 7931090</v>
      </c>
      <c r="P387" s="18" t="str">
        <f>VLOOKUP(A387,'BASE REGISTRO MAYO'!$A$1:$U$884,16,FALSE)</f>
        <v>adrachile@adra.cl - Página web: www.adra.cl</v>
      </c>
      <c r="Q387" s="18" t="str">
        <f>VLOOKUP(A387,'BASE REGISTRO MAYO'!$A$1:$U$884,17,FALSE)</f>
        <v>C.P. 7931090</v>
      </c>
      <c r="R387" s="18">
        <f>VLOOKUP(A387,'BASE REGISTRO MAYO'!$A$1:$U$884,18,FALSE)</f>
        <v>93401</v>
      </c>
      <c r="S387" s="18" t="str">
        <f>VLOOKUP(A387,'BASE REGISTRO MAYO'!$A$1:$U$884,19,FALSE)</f>
        <v>Antecedentes financieros correspondientes al año 2019, aprobados por el Subdepartamento de Supervisión Financiera.</v>
      </c>
      <c r="T387" s="148">
        <f>VLOOKUP(A387,'BASE REGISTRO MAYO'!$A$1:$U$884,20,FALSE)</f>
        <v>37970</v>
      </c>
      <c r="U387" s="125">
        <v>6902</v>
      </c>
      <c r="V387" s="126">
        <v>40923450</v>
      </c>
      <c r="W387" s="126">
        <v>144492750</v>
      </c>
      <c r="X387" s="149">
        <v>44347</v>
      </c>
      <c r="Y387" s="133" t="s">
        <v>7732</v>
      </c>
      <c r="Z387" s="133" t="s">
        <v>7733</v>
      </c>
      <c r="AA387" s="125" t="s">
        <v>7797</v>
      </c>
    </row>
    <row r="388" spans="1:27" s="90" customFormat="1" ht="15.75" customHeight="1" x14ac:dyDescent="0.2">
      <c r="A388" s="125">
        <v>6902</v>
      </c>
      <c r="B388" s="18" t="str">
        <f>VLOOKUP(A388,'BASE REGISTRO MAYO'!$A$1:$U$884,2,FALSE)</f>
        <v>Corporación Agencia Adventista de Desarrollo y Recursos Asistenciales (ADRA-CHILE)</v>
      </c>
      <c r="C388" s="18">
        <f>VLOOKUP(A388,'BASE REGISTRO MAYO'!$A$1:$U$884,3,FALSE)</f>
        <v>700516008</v>
      </c>
      <c r="D388" s="18" t="str">
        <f>VLOOKUP(A388,'BASE REGISTRO MAYO'!$A$1:$U$884,4,FALSE)</f>
        <v>Corporación de Derecho Privado</v>
      </c>
      <c r="E388" s="18" t="str">
        <f>VLOOKUP(A388,'BASE REGISTRO MAYO'!$A$1:$U$884,5,FALSE)</f>
        <v>Otorgado por Decreto Supremo Nº 727, de fecha 23 de mayo de 1990, por el Ministerio de Justicia.</v>
      </c>
      <c r="F388" s="18" t="str">
        <f>VLOOKUP(A388,'BASE REGISTRO MAYO'!$A$1:$U$884,6,FALSE)</f>
        <v xml:space="preserve">Certificado de Vigencia de Persona Jurídica sin Fines de Lucro, Folio N° 500334359687, emitido con fecha 28 de julio de 2020, por el Servicio de Registro Civil e Identificación. </v>
      </c>
      <c r="G388" s="18" t="str">
        <f>VLOOKUP(A388,'BASE REGISTRO MAYO'!$A$1:$U$884,7,FALSE)</f>
        <v xml:space="preserve">Atender y proteger física y mentalmente a menores en situación irregular, discapacitados, ancianos u otros grupos necesitados. </v>
      </c>
      <c r="H388" s="18" t="str">
        <f>VLOOKUP(A388,'BASE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8" s="18" t="str">
        <f>VLOOKUP(A388,'BASE REGISTRO MAYO'!$A$1:$U$884,9,FALSE)</f>
        <v>Cada dos años.</v>
      </c>
      <c r="J388" s="18" t="str">
        <f>VLOOKUP(A388,'BASE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8" s="18" t="str">
        <f>VLOOKUP(A388,'BASE REGISTRO MAYO'!$A$1:$U$884,11,FALSE)</f>
        <v>Presidente: 
Aldo Arely Muñoz Perrin, 
MMandato General de Administración y Facultades:
Rodrigo Cárcamo Morales, 
Diego Trincado Araya</v>
      </c>
      <c r="L388" s="18" t="str">
        <f>VLOOKUP(A388,'BASE REGISTRO MAYO'!$A$1:$U$884,12,FALSE)</f>
        <v xml:space="preserve">Calle Cruz del Sur N° 150, Las condes </v>
      </c>
      <c r="M388" s="18" t="str">
        <f>VLOOKUP(A388,'BASE REGISTRO MAYO'!$A$1:$U$884,13,FALSE)</f>
        <v>XIII</v>
      </c>
      <c r="N388" s="18" t="str">
        <f>VLOOKUP(A388,'BASE REGISTRO MAYO'!$A$1:$U$884,14,FALSE)</f>
        <v>LAS CONDES</v>
      </c>
      <c r="O388" s="18" t="str">
        <f>VLOOKUP(A388,'BASE REGISTRO MAYO'!$A$1:$U$884,15,FALSE)</f>
        <v>(56) (2) 284 3968 - 284 1274 C.P. 7931090</v>
      </c>
      <c r="P388" s="18" t="str">
        <f>VLOOKUP(A388,'BASE REGISTRO MAYO'!$A$1:$U$884,16,FALSE)</f>
        <v>adrachile@adra.cl - Página web: www.adra.cl</v>
      </c>
      <c r="Q388" s="18" t="str">
        <f>VLOOKUP(A388,'BASE REGISTRO MAYO'!$A$1:$U$884,17,FALSE)</f>
        <v>C.P. 7931090</v>
      </c>
      <c r="R388" s="18">
        <f>VLOOKUP(A388,'BASE REGISTRO MAYO'!$A$1:$U$884,18,FALSE)</f>
        <v>93401</v>
      </c>
      <c r="S388" s="18" t="str">
        <f>VLOOKUP(A388,'BASE REGISTRO MAYO'!$A$1:$U$884,19,FALSE)</f>
        <v>Antecedentes financieros correspondientes al año 2019, aprobados por el Subdepartamento de Supervisión Financiera.</v>
      </c>
      <c r="T388" s="148">
        <f>VLOOKUP(A388,'BASE REGISTRO MAYO'!$A$1:$U$884,20,FALSE)</f>
        <v>37970</v>
      </c>
      <c r="U388" s="125">
        <v>6902</v>
      </c>
      <c r="V388" s="126">
        <v>85932780</v>
      </c>
      <c r="W388" s="126">
        <v>228033481</v>
      </c>
      <c r="X388" s="149">
        <v>44347</v>
      </c>
      <c r="Y388" s="133" t="s">
        <v>7732</v>
      </c>
      <c r="Z388" s="133" t="s">
        <v>7733</v>
      </c>
      <c r="AA388" s="125" t="s">
        <v>7813</v>
      </c>
    </row>
    <row r="389" spans="1:27" s="90" customFormat="1" ht="15.75" customHeight="1" x14ac:dyDescent="0.2">
      <c r="A389" s="125">
        <v>6902</v>
      </c>
      <c r="B389" s="18" t="str">
        <f>VLOOKUP(A389,'BASE REGISTRO MAYO'!$A$1:$U$884,2,FALSE)</f>
        <v>Corporación Agencia Adventista de Desarrollo y Recursos Asistenciales (ADRA-CHILE)</v>
      </c>
      <c r="C389" s="18">
        <f>VLOOKUP(A389,'BASE REGISTRO MAYO'!$A$1:$U$884,3,FALSE)</f>
        <v>700516008</v>
      </c>
      <c r="D389" s="18" t="str">
        <f>VLOOKUP(A389,'BASE REGISTRO MAYO'!$A$1:$U$884,4,FALSE)</f>
        <v>Corporación de Derecho Privado</v>
      </c>
      <c r="E389" s="18" t="str">
        <f>VLOOKUP(A389,'BASE REGISTRO MAYO'!$A$1:$U$884,5,FALSE)</f>
        <v>Otorgado por Decreto Supremo Nº 727, de fecha 23 de mayo de 1990, por el Ministerio de Justicia.</v>
      </c>
      <c r="F389" s="18" t="str">
        <f>VLOOKUP(A389,'BASE REGISTRO MAYO'!$A$1:$U$884,6,FALSE)</f>
        <v xml:space="preserve">Certificado de Vigencia de Persona Jurídica sin Fines de Lucro, Folio N° 500334359687, emitido con fecha 28 de julio de 2020, por el Servicio de Registro Civil e Identificación. </v>
      </c>
      <c r="G389" s="18" t="str">
        <f>VLOOKUP(A389,'BASE REGISTRO MAYO'!$A$1:$U$884,7,FALSE)</f>
        <v xml:space="preserve">Atender y proteger física y mentalmente a menores en situación irregular, discapacitados, ancianos u otros grupos necesitados. </v>
      </c>
      <c r="H389" s="18" t="str">
        <f>VLOOKUP(A389,'BASE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9" s="18" t="str">
        <f>VLOOKUP(A389,'BASE REGISTRO MAYO'!$A$1:$U$884,9,FALSE)</f>
        <v>Cada dos años.</v>
      </c>
      <c r="J389" s="18" t="str">
        <f>VLOOKUP(A389,'BASE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9" s="18" t="str">
        <f>VLOOKUP(A389,'BASE REGISTRO MAYO'!$A$1:$U$884,11,FALSE)</f>
        <v>Presidente: 
Aldo Arely Muñoz Perrin, 
MMandato General de Administración y Facultades:
Rodrigo Cárcamo Morales, 
Diego Trincado Araya</v>
      </c>
      <c r="L389" s="18" t="str">
        <f>VLOOKUP(A389,'BASE REGISTRO MAYO'!$A$1:$U$884,12,FALSE)</f>
        <v xml:space="preserve">Calle Cruz del Sur N° 150, Las condes </v>
      </c>
      <c r="M389" s="18" t="str">
        <f>VLOOKUP(A389,'BASE REGISTRO MAYO'!$A$1:$U$884,13,FALSE)</f>
        <v>XIII</v>
      </c>
      <c r="N389" s="18" t="str">
        <f>VLOOKUP(A389,'BASE REGISTRO MAYO'!$A$1:$U$884,14,FALSE)</f>
        <v>LAS CONDES</v>
      </c>
      <c r="O389" s="18" t="str">
        <f>VLOOKUP(A389,'BASE REGISTRO MAYO'!$A$1:$U$884,15,FALSE)</f>
        <v>(56) (2) 284 3968 - 284 1274 C.P. 7931090</v>
      </c>
      <c r="P389" s="18" t="str">
        <f>VLOOKUP(A389,'BASE REGISTRO MAYO'!$A$1:$U$884,16,FALSE)</f>
        <v>adrachile@adra.cl - Página web: www.adra.cl</v>
      </c>
      <c r="Q389" s="18" t="str">
        <f>VLOOKUP(A389,'BASE REGISTRO MAYO'!$A$1:$U$884,17,FALSE)</f>
        <v>C.P. 7931090</v>
      </c>
      <c r="R389" s="18">
        <f>VLOOKUP(A389,'BASE REGISTRO MAYO'!$A$1:$U$884,18,FALSE)</f>
        <v>93401</v>
      </c>
      <c r="S389" s="18" t="str">
        <f>VLOOKUP(A389,'BASE REGISTRO MAYO'!$A$1:$U$884,19,FALSE)</f>
        <v>Antecedentes financieros correspondientes al año 2019, aprobados por el Subdepartamento de Supervisión Financiera.</v>
      </c>
      <c r="T389" s="148">
        <f>VLOOKUP(A389,'BASE REGISTRO MAYO'!$A$1:$U$884,20,FALSE)</f>
        <v>37970</v>
      </c>
      <c r="U389" s="125">
        <v>6902</v>
      </c>
      <c r="V389" s="126">
        <v>54114841</v>
      </c>
      <c r="W389" s="126">
        <v>203574879</v>
      </c>
      <c r="X389" s="149">
        <v>44347</v>
      </c>
      <c r="Y389" s="133" t="s">
        <v>7732</v>
      </c>
      <c r="Z389" s="133" t="s">
        <v>7733</v>
      </c>
      <c r="AA389" s="125" t="s">
        <v>7770</v>
      </c>
    </row>
    <row r="390" spans="1:27" s="90" customFormat="1" ht="15.75" customHeight="1" x14ac:dyDescent="0.2">
      <c r="A390" s="125">
        <v>6902</v>
      </c>
      <c r="B390" s="18" t="str">
        <f>VLOOKUP(A390,'BASE REGISTRO MAYO'!$A$1:$U$884,2,FALSE)</f>
        <v>Corporación Agencia Adventista de Desarrollo y Recursos Asistenciales (ADRA-CHILE)</v>
      </c>
      <c r="C390" s="18">
        <f>VLOOKUP(A390,'BASE REGISTRO MAYO'!$A$1:$U$884,3,FALSE)</f>
        <v>700516008</v>
      </c>
      <c r="D390" s="18" t="str">
        <f>VLOOKUP(A390,'BASE REGISTRO MAYO'!$A$1:$U$884,4,FALSE)</f>
        <v>Corporación de Derecho Privado</v>
      </c>
      <c r="E390" s="18" t="str">
        <f>VLOOKUP(A390,'BASE REGISTRO MAYO'!$A$1:$U$884,5,FALSE)</f>
        <v>Otorgado por Decreto Supremo Nº 727, de fecha 23 de mayo de 1990, por el Ministerio de Justicia.</v>
      </c>
      <c r="F390" s="18" t="str">
        <f>VLOOKUP(A390,'BASE REGISTRO MAYO'!$A$1:$U$884,6,FALSE)</f>
        <v xml:space="preserve">Certificado de Vigencia de Persona Jurídica sin Fines de Lucro, Folio N° 500334359687, emitido con fecha 28 de julio de 2020, por el Servicio de Registro Civil e Identificación. </v>
      </c>
      <c r="G390" s="18" t="str">
        <f>VLOOKUP(A390,'BASE REGISTRO MAYO'!$A$1:$U$884,7,FALSE)</f>
        <v xml:space="preserve">Atender y proteger física y mentalmente a menores en situación irregular, discapacitados, ancianos u otros grupos necesitados. </v>
      </c>
      <c r="H390" s="18" t="str">
        <f>VLOOKUP(A390,'BASE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0" s="18" t="str">
        <f>VLOOKUP(A390,'BASE REGISTRO MAYO'!$A$1:$U$884,9,FALSE)</f>
        <v>Cada dos años.</v>
      </c>
      <c r="J390" s="18" t="str">
        <f>VLOOKUP(A390,'BASE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0" s="18" t="str">
        <f>VLOOKUP(A390,'BASE REGISTRO MAYO'!$A$1:$U$884,11,FALSE)</f>
        <v>Presidente: 
Aldo Arely Muñoz Perrin, 
MMandato General de Administración y Facultades:
Rodrigo Cárcamo Morales, 
Diego Trincado Araya</v>
      </c>
      <c r="L390" s="18" t="str">
        <f>VLOOKUP(A390,'BASE REGISTRO MAYO'!$A$1:$U$884,12,FALSE)</f>
        <v xml:space="preserve">Calle Cruz del Sur N° 150, Las condes </v>
      </c>
      <c r="M390" s="18" t="str">
        <f>VLOOKUP(A390,'BASE REGISTRO MAYO'!$A$1:$U$884,13,FALSE)</f>
        <v>XIII</v>
      </c>
      <c r="N390" s="18" t="str">
        <f>VLOOKUP(A390,'BASE REGISTRO MAYO'!$A$1:$U$884,14,FALSE)</f>
        <v>LAS CONDES</v>
      </c>
      <c r="O390" s="18" t="str">
        <f>VLOOKUP(A390,'BASE REGISTRO MAYO'!$A$1:$U$884,15,FALSE)</f>
        <v>(56) (2) 284 3968 - 284 1274 C.P. 7931090</v>
      </c>
      <c r="P390" s="18" t="str">
        <f>VLOOKUP(A390,'BASE REGISTRO MAYO'!$A$1:$U$884,16,FALSE)</f>
        <v>adrachile@adra.cl - Página web: www.adra.cl</v>
      </c>
      <c r="Q390" s="18" t="str">
        <f>VLOOKUP(A390,'BASE REGISTRO MAYO'!$A$1:$U$884,17,FALSE)</f>
        <v>C.P. 7931090</v>
      </c>
      <c r="R390" s="18">
        <f>VLOOKUP(A390,'BASE REGISTRO MAYO'!$A$1:$U$884,18,FALSE)</f>
        <v>93401</v>
      </c>
      <c r="S390" s="18" t="str">
        <f>VLOOKUP(A390,'BASE REGISTRO MAYO'!$A$1:$U$884,19,FALSE)</f>
        <v>Antecedentes financieros correspondientes al año 2019, aprobados por el Subdepartamento de Supervisión Financiera.</v>
      </c>
      <c r="T390" s="148">
        <f>VLOOKUP(A390,'BASE REGISTRO MAYO'!$A$1:$U$884,20,FALSE)</f>
        <v>37970</v>
      </c>
      <c r="U390" s="125">
        <v>6902</v>
      </c>
      <c r="V390" s="126">
        <v>30282060</v>
      </c>
      <c r="W390" s="126">
        <v>109801560</v>
      </c>
      <c r="X390" s="149">
        <v>44347</v>
      </c>
      <c r="Y390" s="133" t="s">
        <v>7732</v>
      </c>
      <c r="Z390" s="133" t="s">
        <v>7733</v>
      </c>
      <c r="AA390" s="125" t="s">
        <v>7846</v>
      </c>
    </row>
    <row r="391" spans="1:27" s="90" customFormat="1" ht="15.75" customHeight="1" x14ac:dyDescent="0.2">
      <c r="A391" s="125">
        <v>6902</v>
      </c>
      <c r="B391" s="18" t="str">
        <f>VLOOKUP(A391,'BASE REGISTRO MAYO'!$A$1:$U$884,2,FALSE)</f>
        <v>Corporación Agencia Adventista de Desarrollo y Recursos Asistenciales (ADRA-CHILE)</v>
      </c>
      <c r="C391" s="18">
        <f>VLOOKUP(A391,'BASE REGISTRO MAYO'!$A$1:$U$884,3,FALSE)</f>
        <v>700516008</v>
      </c>
      <c r="D391" s="18" t="str">
        <f>VLOOKUP(A391,'BASE REGISTRO MAYO'!$A$1:$U$884,4,FALSE)</f>
        <v>Corporación de Derecho Privado</v>
      </c>
      <c r="E391" s="18" t="str">
        <f>VLOOKUP(A391,'BASE REGISTRO MAYO'!$A$1:$U$884,5,FALSE)</f>
        <v>Otorgado por Decreto Supremo Nº 727, de fecha 23 de mayo de 1990, por el Ministerio de Justicia.</v>
      </c>
      <c r="F391" s="18" t="str">
        <f>VLOOKUP(A391,'BASE REGISTRO MAYO'!$A$1:$U$884,6,FALSE)</f>
        <v xml:space="preserve">Certificado de Vigencia de Persona Jurídica sin Fines de Lucro, Folio N° 500334359687, emitido con fecha 28 de julio de 2020, por el Servicio de Registro Civil e Identificación. </v>
      </c>
      <c r="G391" s="18" t="str">
        <f>VLOOKUP(A391,'BASE REGISTRO MAYO'!$A$1:$U$884,7,FALSE)</f>
        <v xml:space="preserve">Atender y proteger física y mentalmente a menores en situación irregular, discapacitados, ancianos u otros grupos necesitados. </v>
      </c>
      <c r="H391" s="18" t="str">
        <f>VLOOKUP(A391,'BASE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1" s="18" t="str">
        <f>VLOOKUP(A391,'BASE REGISTRO MAYO'!$A$1:$U$884,9,FALSE)</f>
        <v>Cada dos años.</v>
      </c>
      <c r="J391" s="18" t="str">
        <f>VLOOKUP(A391,'BASE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1" s="18" t="str">
        <f>VLOOKUP(A391,'BASE REGISTRO MAYO'!$A$1:$U$884,11,FALSE)</f>
        <v>Presidente: 
Aldo Arely Muñoz Perrin, 
MMandato General de Administración y Facultades:
Rodrigo Cárcamo Morales, 
Diego Trincado Araya</v>
      </c>
      <c r="L391" s="18" t="str">
        <f>VLOOKUP(A391,'BASE REGISTRO MAYO'!$A$1:$U$884,12,FALSE)</f>
        <v xml:space="preserve">Calle Cruz del Sur N° 150, Las condes </v>
      </c>
      <c r="M391" s="18" t="str">
        <f>VLOOKUP(A391,'BASE REGISTRO MAYO'!$A$1:$U$884,13,FALSE)</f>
        <v>XIII</v>
      </c>
      <c r="N391" s="18" t="str">
        <f>VLOOKUP(A391,'BASE REGISTRO MAYO'!$A$1:$U$884,14,FALSE)</f>
        <v>LAS CONDES</v>
      </c>
      <c r="O391" s="18" t="str">
        <f>VLOOKUP(A391,'BASE REGISTRO MAYO'!$A$1:$U$884,15,FALSE)</f>
        <v>(56) (2) 284 3968 - 284 1274 C.P. 7931090</v>
      </c>
      <c r="P391" s="18" t="str">
        <f>VLOOKUP(A391,'BASE REGISTRO MAYO'!$A$1:$U$884,16,FALSE)</f>
        <v>adrachile@adra.cl - Página web: www.adra.cl</v>
      </c>
      <c r="Q391" s="18" t="str">
        <f>VLOOKUP(A391,'BASE REGISTRO MAYO'!$A$1:$U$884,17,FALSE)</f>
        <v>C.P. 7931090</v>
      </c>
      <c r="R391" s="18">
        <f>VLOOKUP(A391,'BASE REGISTRO MAYO'!$A$1:$U$884,18,FALSE)</f>
        <v>93401</v>
      </c>
      <c r="S391" s="18" t="str">
        <f>VLOOKUP(A391,'BASE REGISTRO MAYO'!$A$1:$U$884,19,FALSE)</f>
        <v>Antecedentes financieros correspondientes al año 2019, aprobados por el Subdepartamento de Supervisión Financiera.</v>
      </c>
      <c r="T391" s="148">
        <f>VLOOKUP(A391,'BASE REGISTRO MAYO'!$A$1:$U$884,20,FALSE)</f>
        <v>37970</v>
      </c>
      <c r="U391" s="125">
        <v>6902</v>
      </c>
      <c r="V391" s="126">
        <v>42089322</v>
      </c>
      <c r="W391" s="126">
        <v>194985225</v>
      </c>
      <c r="X391" s="149">
        <v>44347</v>
      </c>
      <c r="Y391" s="133" t="s">
        <v>7732</v>
      </c>
      <c r="Z391" s="133" t="s">
        <v>7733</v>
      </c>
      <c r="AA391" s="125" t="s">
        <v>7746</v>
      </c>
    </row>
    <row r="392" spans="1:27" s="90" customFormat="1" ht="15.75" customHeight="1" x14ac:dyDescent="0.2">
      <c r="A392" s="125">
        <v>6902</v>
      </c>
      <c r="B392" s="18" t="str">
        <f>VLOOKUP(A392,'BASE REGISTRO MAYO'!$A$1:$U$884,2,FALSE)</f>
        <v>Corporación Agencia Adventista de Desarrollo y Recursos Asistenciales (ADRA-CHILE)</v>
      </c>
      <c r="C392" s="18">
        <f>VLOOKUP(A392,'BASE REGISTRO MAYO'!$A$1:$U$884,3,FALSE)</f>
        <v>700516008</v>
      </c>
      <c r="D392" s="18" t="str">
        <f>VLOOKUP(A392,'BASE REGISTRO MAYO'!$A$1:$U$884,4,FALSE)</f>
        <v>Corporación de Derecho Privado</v>
      </c>
      <c r="E392" s="18" t="str">
        <f>VLOOKUP(A392,'BASE REGISTRO MAYO'!$A$1:$U$884,5,FALSE)</f>
        <v>Otorgado por Decreto Supremo Nº 727, de fecha 23 de mayo de 1990, por el Ministerio de Justicia.</v>
      </c>
      <c r="F392" s="18" t="str">
        <f>VLOOKUP(A392,'BASE REGISTRO MAYO'!$A$1:$U$884,6,FALSE)</f>
        <v xml:space="preserve">Certificado de Vigencia de Persona Jurídica sin Fines de Lucro, Folio N° 500334359687, emitido con fecha 28 de julio de 2020, por el Servicio de Registro Civil e Identificación. </v>
      </c>
      <c r="G392" s="18" t="str">
        <f>VLOOKUP(A392,'BASE REGISTRO MAYO'!$A$1:$U$884,7,FALSE)</f>
        <v xml:space="preserve">Atender y proteger física y mentalmente a menores en situación irregular, discapacitados, ancianos u otros grupos necesitados. </v>
      </c>
      <c r="H392" s="18" t="str">
        <f>VLOOKUP(A392,'BASE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2" s="18" t="str">
        <f>VLOOKUP(A392,'BASE REGISTRO MAYO'!$A$1:$U$884,9,FALSE)</f>
        <v>Cada dos años.</v>
      </c>
      <c r="J392" s="18" t="str">
        <f>VLOOKUP(A392,'BASE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2" s="18" t="str">
        <f>VLOOKUP(A392,'BASE REGISTRO MAYO'!$A$1:$U$884,11,FALSE)</f>
        <v>Presidente: 
Aldo Arely Muñoz Perrin, 
MMandato General de Administración y Facultades:
Rodrigo Cárcamo Morales, 
Diego Trincado Araya</v>
      </c>
      <c r="L392" s="18" t="str">
        <f>VLOOKUP(A392,'BASE REGISTRO MAYO'!$A$1:$U$884,12,FALSE)</f>
        <v xml:space="preserve">Calle Cruz del Sur N° 150, Las condes </v>
      </c>
      <c r="M392" s="18" t="str">
        <f>VLOOKUP(A392,'BASE REGISTRO MAYO'!$A$1:$U$884,13,FALSE)</f>
        <v>XIII</v>
      </c>
      <c r="N392" s="18" t="str">
        <f>VLOOKUP(A392,'BASE REGISTRO MAYO'!$A$1:$U$884,14,FALSE)</f>
        <v>LAS CONDES</v>
      </c>
      <c r="O392" s="18" t="str">
        <f>VLOOKUP(A392,'BASE REGISTRO MAYO'!$A$1:$U$884,15,FALSE)</f>
        <v>(56) (2) 284 3968 - 284 1274 C.P. 7931090</v>
      </c>
      <c r="P392" s="18" t="str">
        <f>VLOOKUP(A392,'BASE REGISTRO MAYO'!$A$1:$U$884,16,FALSE)</f>
        <v>adrachile@adra.cl - Página web: www.adra.cl</v>
      </c>
      <c r="Q392" s="18" t="str">
        <f>VLOOKUP(A392,'BASE REGISTRO MAYO'!$A$1:$U$884,17,FALSE)</f>
        <v>C.P. 7931090</v>
      </c>
      <c r="R392" s="18">
        <f>VLOOKUP(A392,'BASE REGISTRO MAYO'!$A$1:$U$884,18,FALSE)</f>
        <v>93401</v>
      </c>
      <c r="S392" s="18" t="str">
        <f>VLOOKUP(A392,'BASE REGISTRO MAYO'!$A$1:$U$884,19,FALSE)</f>
        <v>Antecedentes financieros correspondientes al año 2019, aprobados por el Subdepartamento de Supervisión Financiera.</v>
      </c>
      <c r="T392" s="148">
        <f>VLOOKUP(A392,'BASE REGISTRO MAYO'!$A$1:$U$884,20,FALSE)</f>
        <v>37970</v>
      </c>
      <c r="U392" s="125">
        <v>6902</v>
      </c>
      <c r="V392" s="126">
        <v>71722710</v>
      </c>
      <c r="W392" s="126">
        <v>270896430</v>
      </c>
      <c r="X392" s="149">
        <v>44347</v>
      </c>
      <c r="Y392" s="133" t="s">
        <v>7732</v>
      </c>
      <c r="Z392" s="133" t="s">
        <v>7733</v>
      </c>
      <c r="AA392" s="125" t="s">
        <v>7775</v>
      </c>
    </row>
    <row r="393" spans="1:27" s="90" customFormat="1" ht="15.75" customHeight="1" x14ac:dyDescent="0.2">
      <c r="A393" s="125">
        <v>6902</v>
      </c>
      <c r="B393" s="18" t="str">
        <f>VLOOKUP(A393,'BASE REGISTRO MAYO'!$A$1:$U$884,2,FALSE)</f>
        <v>Corporación Agencia Adventista de Desarrollo y Recursos Asistenciales (ADRA-CHILE)</v>
      </c>
      <c r="C393" s="18">
        <f>VLOOKUP(A393,'BASE REGISTRO MAYO'!$A$1:$U$884,3,FALSE)</f>
        <v>700516008</v>
      </c>
      <c r="D393" s="18" t="str">
        <f>VLOOKUP(A393,'BASE REGISTRO MAYO'!$A$1:$U$884,4,FALSE)</f>
        <v>Corporación de Derecho Privado</v>
      </c>
      <c r="E393" s="18" t="str">
        <f>VLOOKUP(A393,'BASE REGISTRO MAYO'!$A$1:$U$884,5,FALSE)</f>
        <v>Otorgado por Decreto Supremo Nº 727, de fecha 23 de mayo de 1990, por el Ministerio de Justicia.</v>
      </c>
      <c r="F393" s="18" t="str">
        <f>VLOOKUP(A393,'BASE REGISTRO MAYO'!$A$1:$U$884,6,FALSE)</f>
        <v xml:space="preserve">Certificado de Vigencia de Persona Jurídica sin Fines de Lucro, Folio N° 500334359687, emitido con fecha 28 de julio de 2020, por el Servicio de Registro Civil e Identificación. </v>
      </c>
      <c r="G393" s="18" t="str">
        <f>VLOOKUP(A393,'BASE REGISTRO MAYO'!$A$1:$U$884,7,FALSE)</f>
        <v xml:space="preserve">Atender y proteger física y mentalmente a menores en situación irregular, discapacitados, ancianos u otros grupos necesitados. </v>
      </c>
      <c r="H393" s="18" t="str">
        <f>VLOOKUP(A393,'BASE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3" s="18" t="str">
        <f>VLOOKUP(A393,'BASE REGISTRO MAYO'!$A$1:$U$884,9,FALSE)</f>
        <v>Cada dos años.</v>
      </c>
      <c r="J393" s="18" t="str">
        <f>VLOOKUP(A393,'BASE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3" s="18" t="str">
        <f>VLOOKUP(A393,'BASE REGISTRO MAYO'!$A$1:$U$884,11,FALSE)</f>
        <v>Presidente: 
Aldo Arely Muñoz Perrin, 
MMandato General de Administración y Facultades:
Rodrigo Cárcamo Morales, 
Diego Trincado Araya</v>
      </c>
      <c r="L393" s="18" t="str">
        <f>VLOOKUP(A393,'BASE REGISTRO MAYO'!$A$1:$U$884,12,FALSE)</f>
        <v xml:space="preserve">Calle Cruz del Sur N° 150, Las condes </v>
      </c>
      <c r="M393" s="18" t="str">
        <f>VLOOKUP(A393,'BASE REGISTRO MAYO'!$A$1:$U$884,13,FALSE)</f>
        <v>XIII</v>
      </c>
      <c r="N393" s="18" t="str">
        <f>VLOOKUP(A393,'BASE REGISTRO MAYO'!$A$1:$U$884,14,FALSE)</f>
        <v>LAS CONDES</v>
      </c>
      <c r="O393" s="18" t="str">
        <f>VLOOKUP(A393,'BASE REGISTRO MAYO'!$A$1:$U$884,15,FALSE)</f>
        <v>(56) (2) 284 3968 - 284 1274 C.P. 7931090</v>
      </c>
      <c r="P393" s="18" t="str">
        <f>VLOOKUP(A393,'BASE REGISTRO MAYO'!$A$1:$U$884,16,FALSE)</f>
        <v>adrachile@adra.cl - Página web: www.adra.cl</v>
      </c>
      <c r="Q393" s="18" t="str">
        <f>VLOOKUP(A393,'BASE REGISTRO MAYO'!$A$1:$U$884,17,FALSE)</f>
        <v>C.P. 7931090</v>
      </c>
      <c r="R393" s="18">
        <f>VLOOKUP(A393,'BASE REGISTRO MAYO'!$A$1:$U$884,18,FALSE)</f>
        <v>93401</v>
      </c>
      <c r="S393" s="18" t="str">
        <f>VLOOKUP(A393,'BASE REGISTRO MAYO'!$A$1:$U$884,19,FALSE)</f>
        <v>Antecedentes financieros correspondientes al año 2019, aprobados por el Subdepartamento de Supervisión Financiera.</v>
      </c>
      <c r="T393" s="148">
        <f>VLOOKUP(A393,'BASE REGISTRO MAYO'!$A$1:$U$884,20,FALSE)</f>
        <v>37970</v>
      </c>
      <c r="U393" s="125">
        <v>6902</v>
      </c>
      <c r="V393" s="126">
        <v>32726595</v>
      </c>
      <c r="W393" s="126">
        <v>157276627</v>
      </c>
      <c r="X393" s="149">
        <v>44347</v>
      </c>
      <c r="Y393" s="133" t="s">
        <v>7732</v>
      </c>
      <c r="Z393" s="133" t="s">
        <v>7733</v>
      </c>
      <c r="AA393" s="125" t="s">
        <v>7809</v>
      </c>
    </row>
    <row r="394" spans="1:27" s="90" customFormat="1" ht="15.75" customHeight="1" x14ac:dyDescent="0.2">
      <c r="A394" s="125">
        <v>6902</v>
      </c>
      <c r="B394" s="18" t="str">
        <f>VLOOKUP(A394,'BASE REGISTRO MAYO'!$A$1:$U$884,2,FALSE)</f>
        <v>Corporación Agencia Adventista de Desarrollo y Recursos Asistenciales (ADRA-CHILE)</v>
      </c>
      <c r="C394" s="18">
        <f>VLOOKUP(A394,'BASE REGISTRO MAYO'!$A$1:$U$884,3,FALSE)</f>
        <v>700516008</v>
      </c>
      <c r="D394" s="18" t="str">
        <f>VLOOKUP(A394,'BASE REGISTRO MAYO'!$A$1:$U$884,4,FALSE)</f>
        <v>Corporación de Derecho Privado</v>
      </c>
      <c r="E394" s="18" t="str">
        <f>VLOOKUP(A394,'BASE REGISTRO MAYO'!$A$1:$U$884,5,FALSE)</f>
        <v>Otorgado por Decreto Supremo Nº 727, de fecha 23 de mayo de 1990, por el Ministerio de Justicia.</v>
      </c>
      <c r="F394" s="18" t="str">
        <f>VLOOKUP(A394,'BASE REGISTRO MAYO'!$A$1:$U$884,6,FALSE)</f>
        <v xml:space="preserve">Certificado de Vigencia de Persona Jurídica sin Fines de Lucro, Folio N° 500334359687, emitido con fecha 28 de julio de 2020, por el Servicio de Registro Civil e Identificación. </v>
      </c>
      <c r="G394" s="18" t="str">
        <f>VLOOKUP(A394,'BASE REGISTRO MAYO'!$A$1:$U$884,7,FALSE)</f>
        <v xml:space="preserve">Atender y proteger física y mentalmente a menores en situación irregular, discapacitados, ancianos u otros grupos necesitados. </v>
      </c>
      <c r="H394" s="18" t="str">
        <f>VLOOKUP(A394,'BASE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18" t="str">
        <f>VLOOKUP(A394,'BASE REGISTRO MAYO'!$A$1:$U$884,9,FALSE)</f>
        <v>Cada dos años.</v>
      </c>
      <c r="J394" s="18" t="str">
        <f>VLOOKUP(A394,'BASE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4" s="18" t="str">
        <f>VLOOKUP(A394,'BASE REGISTRO MAYO'!$A$1:$U$884,11,FALSE)</f>
        <v>Presidente: 
Aldo Arely Muñoz Perrin, 
MMandato General de Administración y Facultades:
Rodrigo Cárcamo Morales, 
Diego Trincado Araya</v>
      </c>
      <c r="L394" s="18" t="str">
        <f>VLOOKUP(A394,'BASE REGISTRO MAYO'!$A$1:$U$884,12,FALSE)</f>
        <v xml:space="preserve">Calle Cruz del Sur N° 150, Las condes </v>
      </c>
      <c r="M394" s="18" t="str">
        <f>VLOOKUP(A394,'BASE REGISTRO MAYO'!$A$1:$U$884,13,FALSE)</f>
        <v>XIII</v>
      </c>
      <c r="N394" s="18" t="str">
        <f>VLOOKUP(A394,'BASE REGISTRO MAYO'!$A$1:$U$884,14,FALSE)</f>
        <v>LAS CONDES</v>
      </c>
      <c r="O394" s="18" t="str">
        <f>VLOOKUP(A394,'BASE REGISTRO MAYO'!$A$1:$U$884,15,FALSE)</f>
        <v>(56) (2) 284 3968 - 284 1274 C.P. 7931090</v>
      </c>
      <c r="P394" s="18" t="str">
        <f>VLOOKUP(A394,'BASE REGISTRO MAYO'!$A$1:$U$884,16,FALSE)</f>
        <v>adrachile@adra.cl - Página web: www.adra.cl</v>
      </c>
      <c r="Q394" s="18" t="str">
        <f>VLOOKUP(A394,'BASE REGISTRO MAYO'!$A$1:$U$884,17,FALSE)</f>
        <v>C.P. 7931090</v>
      </c>
      <c r="R394" s="18">
        <f>VLOOKUP(A394,'BASE REGISTRO MAYO'!$A$1:$U$884,18,FALSE)</f>
        <v>93401</v>
      </c>
      <c r="S394" s="18" t="str">
        <f>VLOOKUP(A394,'BASE REGISTRO MAYO'!$A$1:$U$884,19,FALSE)</f>
        <v>Antecedentes financieros correspondientes al año 2019, aprobados por el Subdepartamento de Supervisión Financiera.</v>
      </c>
      <c r="T394" s="148">
        <f>VLOOKUP(A394,'BASE REGISTRO MAYO'!$A$1:$U$884,20,FALSE)</f>
        <v>37970</v>
      </c>
      <c r="U394" s="125">
        <v>6902</v>
      </c>
      <c r="V394" s="126">
        <v>110140326</v>
      </c>
      <c r="W394" s="126">
        <v>275768910</v>
      </c>
      <c r="X394" s="149">
        <v>44347</v>
      </c>
      <c r="Y394" s="133" t="s">
        <v>7732</v>
      </c>
      <c r="Z394" s="133" t="s">
        <v>7733</v>
      </c>
      <c r="AA394" s="125" t="s">
        <v>7814</v>
      </c>
    </row>
    <row r="395" spans="1:27" s="90" customFormat="1" ht="15.75" customHeight="1" x14ac:dyDescent="0.2">
      <c r="A395" s="125">
        <v>6902</v>
      </c>
      <c r="B395" s="18" t="str">
        <f>VLOOKUP(A395,'BASE REGISTRO MAYO'!$A$1:$U$884,2,FALSE)</f>
        <v>Corporación Agencia Adventista de Desarrollo y Recursos Asistenciales (ADRA-CHILE)</v>
      </c>
      <c r="C395" s="18">
        <f>VLOOKUP(A395,'BASE REGISTRO MAYO'!$A$1:$U$884,3,FALSE)</f>
        <v>700516008</v>
      </c>
      <c r="D395" s="18" t="str">
        <f>VLOOKUP(A395,'BASE REGISTRO MAYO'!$A$1:$U$884,4,FALSE)</f>
        <v>Corporación de Derecho Privado</v>
      </c>
      <c r="E395" s="18" t="str">
        <f>VLOOKUP(A395,'BASE REGISTRO MAYO'!$A$1:$U$884,5,FALSE)</f>
        <v>Otorgado por Decreto Supremo Nº 727, de fecha 23 de mayo de 1990, por el Ministerio de Justicia.</v>
      </c>
      <c r="F395" s="18" t="str">
        <f>VLOOKUP(A395,'BASE REGISTRO MAYO'!$A$1:$U$884,6,FALSE)</f>
        <v xml:space="preserve">Certificado de Vigencia de Persona Jurídica sin Fines de Lucro, Folio N° 500334359687, emitido con fecha 28 de julio de 2020, por el Servicio de Registro Civil e Identificación. </v>
      </c>
      <c r="G395" s="18" t="str">
        <f>VLOOKUP(A395,'BASE REGISTRO MAYO'!$A$1:$U$884,7,FALSE)</f>
        <v xml:space="preserve">Atender y proteger física y mentalmente a menores en situación irregular, discapacitados, ancianos u otros grupos necesitados. </v>
      </c>
      <c r="H395" s="18" t="str">
        <f>VLOOKUP(A395,'BASE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18" t="str">
        <f>VLOOKUP(A395,'BASE REGISTRO MAYO'!$A$1:$U$884,9,FALSE)</f>
        <v>Cada dos años.</v>
      </c>
      <c r="J395" s="18" t="str">
        <f>VLOOKUP(A395,'BASE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5" s="18" t="str">
        <f>VLOOKUP(A395,'BASE REGISTRO MAYO'!$A$1:$U$884,11,FALSE)</f>
        <v>Presidente: 
Aldo Arely Muñoz Perrin, 
MMandato General de Administración y Facultades:
Rodrigo Cárcamo Morales, 
Diego Trincado Araya</v>
      </c>
      <c r="L395" s="18" t="str">
        <f>VLOOKUP(A395,'BASE REGISTRO MAYO'!$A$1:$U$884,12,FALSE)</f>
        <v xml:space="preserve">Calle Cruz del Sur N° 150, Las condes </v>
      </c>
      <c r="M395" s="18" t="str">
        <f>VLOOKUP(A395,'BASE REGISTRO MAYO'!$A$1:$U$884,13,FALSE)</f>
        <v>XIII</v>
      </c>
      <c r="N395" s="18" t="str">
        <f>VLOOKUP(A395,'BASE REGISTRO MAYO'!$A$1:$U$884,14,FALSE)</f>
        <v>LAS CONDES</v>
      </c>
      <c r="O395" s="18" t="str">
        <f>VLOOKUP(A395,'BASE REGISTRO MAYO'!$A$1:$U$884,15,FALSE)</f>
        <v>(56) (2) 284 3968 - 284 1274 C.P. 7931090</v>
      </c>
      <c r="P395" s="18" t="str">
        <f>VLOOKUP(A395,'BASE REGISTRO MAYO'!$A$1:$U$884,16,FALSE)</f>
        <v>adrachile@adra.cl - Página web: www.adra.cl</v>
      </c>
      <c r="Q395" s="18" t="str">
        <f>VLOOKUP(A395,'BASE REGISTRO MAYO'!$A$1:$U$884,17,FALSE)</f>
        <v>C.P. 7931090</v>
      </c>
      <c r="R395" s="18">
        <f>VLOOKUP(A395,'BASE REGISTRO MAYO'!$A$1:$U$884,18,FALSE)</f>
        <v>93401</v>
      </c>
      <c r="S395" s="18" t="str">
        <f>VLOOKUP(A395,'BASE REGISTRO MAYO'!$A$1:$U$884,19,FALSE)</f>
        <v>Antecedentes financieros correspondientes al año 2019, aprobados por el Subdepartamento de Supervisión Financiera.</v>
      </c>
      <c r="T395" s="148">
        <f>VLOOKUP(A395,'BASE REGISTRO MAYO'!$A$1:$U$884,20,FALSE)</f>
        <v>37970</v>
      </c>
      <c r="U395" s="125">
        <v>6902</v>
      </c>
      <c r="V395" s="126">
        <v>90367770</v>
      </c>
      <c r="W395" s="126">
        <v>248766727</v>
      </c>
      <c r="X395" s="149">
        <v>44347</v>
      </c>
      <c r="Y395" s="133" t="s">
        <v>7732</v>
      </c>
      <c r="Z395" s="133" t="s">
        <v>7733</v>
      </c>
      <c r="AA395" s="125" t="s">
        <v>7784</v>
      </c>
    </row>
    <row r="396" spans="1:27" s="90" customFormat="1" ht="15.75" customHeight="1" x14ac:dyDescent="0.2">
      <c r="A396" s="125">
        <v>6902</v>
      </c>
      <c r="B396" s="18" t="str">
        <f>VLOOKUP(A396,'BASE REGISTRO MAYO'!$A$1:$U$884,2,FALSE)</f>
        <v>Corporación Agencia Adventista de Desarrollo y Recursos Asistenciales (ADRA-CHILE)</v>
      </c>
      <c r="C396" s="18">
        <f>VLOOKUP(A396,'BASE REGISTRO MAYO'!$A$1:$U$884,3,FALSE)</f>
        <v>700516008</v>
      </c>
      <c r="D396" s="18" t="str">
        <f>VLOOKUP(A396,'BASE REGISTRO MAYO'!$A$1:$U$884,4,FALSE)</f>
        <v>Corporación de Derecho Privado</v>
      </c>
      <c r="E396" s="18" t="str">
        <f>VLOOKUP(A396,'BASE REGISTRO MAYO'!$A$1:$U$884,5,FALSE)</f>
        <v>Otorgado por Decreto Supremo Nº 727, de fecha 23 de mayo de 1990, por el Ministerio de Justicia.</v>
      </c>
      <c r="F396" s="18" t="str">
        <f>VLOOKUP(A396,'BASE REGISTRO MAYO'!$A$1:$U$884,6,FALSE)</f>
        <v xml:space="preserve">Certificado de Vigencia de Persona Jurídica sin Fines de Lucro, Folio N° 500334359687, emitido con fecha 28 de julio de 2020, por el Servicio de Registro Civil e Identificación. </v>
      </c>
      <c r="G396" s="18" t="str">
        <f>VLOOKUP(A396,'BASE REGISTRO MAYO'!$A$1:$U$884,7,FALSE)</f>
        <v xml:space="preserve">Atender y proteger física y mentalmente a menores en situación irregular, discapacitados, ancianos u otros grupos necesitados. </v>
      </c>
      <c r="H396" s="18" t="str">
        <f>VLOOKUP(A396,'BASE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18" t="str">
        <f>VLOOKUP(A396,'BASE REGISTRO MAYO'!$A$1:$U$884,9,FALSE)</f>
        <v>Cada dos años.</v>
      </c>
      <c r="J396" s="18" t="str">
        <f>VLOOKUP(A396,'BASE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18" t="str">
        <f>VLOOKUP(A396,'BASE REGISTRO MAYO'!$A$1:$U$884,11,FALSE)</f>
        <v>Presidente: 
Aldo Arely Muñoz Perrin, 
MMandato General de Administración y Facultades:
Rodrigo Cárcamo Morales, 
Diego Trincado Araya</v>
      </c>
      <c r="L396" s="18" t="str">
        <f>VLOOKUP(A396,'BASE REGISTRO MAYO'!$A$1:$U$884,12,FALSE)</f>
        <v xml:space="preserve">Calle Cruz del Sur N° 150, Las condes </v>
      </c>
      <c r="M396" s="18" t="str">
        <f>VLOOKUP(A396,'BASE REGISTRO MAYO'!$A$1:$U$884,13,FALSE)</f>
        <v>XIII</v>
      </c>
      <c r="N396" s="18" t="str">
        <f>VLOOKUP(A396,'BASE REGISTRO MAYO'!$A$1:$U$884,14,FALSE)</f>
        <v>LAS CONDES</v>
      </c>
      <c r="O396" s="18" t="str">
        <f>VLOOKUP(A396,'BASE REGISTRO MAYO'!$A$1:$U$884,15,FALSE)</f>
        <v>(56) (2) 284 3968 - 284 1274 C.P. 7931090</v>
      </c>
      <c r="P396" s="18" t="str">
        <f>VLOOKUP(A396,'BASE REGISTRO MAYO'!$A$1:$U$884,16,FALSE)</f>
        <v>adrachile@adra.cl - Página web: www.adra.cl</v>
      </c>
      <c r="Q396" s="18" t="str">
        <f>VLOOKUP(A396,'BASE REGISTRO MAYO'!$A$1:$U$884,17,FALSE)</f>
        <v>C.P. 7931090</v>
      </c>
      <c r="R396" s="18">
        <f>VLOOKUP(A396,'BASE REGISTRO MAYO'!$A$1:$U$884,18,FALSE)</f>
        <v>93401</v>
      </c>
      <c r="S396" s="18" t="str">
        <f>VLOOKUP(A396,'BASE REGISTRO MAYO'!$A$1:$U$884,19,FALSE)</f>
        <v>Antecedentes financieros correspondientes al año 2019, aprobados por el Subdepartamento de Supervisión Financiera.</v>
      </c>
      <c r="T396" s="148">
        <f>VLOOKUP(A396,'BASE REGISTRO MAYO'!$A$1:$U$884,20,FALSE)</f>
        <v>37970</v>
      </c>
      <c r="U396" s="125">
        <v>6902</v>
      </c>
      <c r="V396" s="126">
        <v>30783744</v>
      </c>
      <c r="W396" s="126">
        <v>119928336</v>
      </c>
      <c r="X396" s="149">
        <v>44347</v>
      </c>
      <c r="Y396" s="133" t="s">
        <v>7732</v>
      </c>
      <c r="Z396" s="133" t="s">
        <v>7733</v>
      </c>
      <c r="AA396" s="125" t="s">
        <v>7851</v>
      </c>
    </row>
    <row r="397" spans="1:27" s="90" customFormat="1" ht="15.75" customHeight="1" x14ac:dyDescent="0.2">
      <c r="A397" s="125">
        <v>6902</v>
      </c>
      <c r="B397" s="18" t="str">
        <f>VLOOKUP(A397,'BASE REGISTRO MAYO'!$A$1:$U$884,2,FALSE)</f>
        <v>Corporación Agencia Adventista de Desarrollo y Recursos Asistenciales (ADRA-CHILE)</v>
      </c>
      <c r="C397" s="18">
        <f>VLOOKUP(A397,'BASE REGISTRO MAYO'!$A$1:$U$884,3,FALSE)</f>
        <v>700516008</v>
      </c>
      <c r="D397" s="18" t="str">
        <f>VLOOKUP(A397,'BASE REGISTRO MAYO'!$A$1:$U$884,4,FALSE)</f>
        <v>Corporación de Derecho Privado</v>
      </c>
      <c r="E397" s="18" t="str">
        <f>VLOOKUP(A397,'BASE REGISTRO MAYO'!$A$1:$U$884,5,FALSE)</f>
        <v>Otorgado por Decreto Supremo Nº 727, de fecha 23 de mayo de 1990, por el Ministerio de Justicia.</v>
      </c>
      <c r="F397" s="18" t="str">
        <f>VLOOKUP(A397,'BASE REGISTRO MAYO'!$A$1:$U$884,6,FALSE)</f>
        <v xml:space="preserve">Certificado de Vigencia de Persona Jurídica sin Fines de Lucro, Folio N° 500334359687, emitido con fecha 28 de julio de 2020, por el Servicio de Registro Civil e Identificación. </v>
      </c>
      <c r="G397" s="18" t="str">
        <f>VLOOKUP(A397,'BASE REGISTRO MAYO'!$A$1:$U$884,7,FALSE)</f>
        <v xml:space="preserve">Atender y proteger física y mentalmente a menores en situación irregular, discapacitados, ancianos u otros grupos necesitados. </v>
      </c>
      <c r="H397" s="18" t="str">
        <f>VLOOKUP(A397,'BASE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18" t="str">
        <f>VLOOKUP(A397,'BASE REGISTRO MAYO'!$A$1:$U$884,9,FALSE)</f>
        <v>Cada dos años.</v>
      </c>
      <c r="J397" s="18" t="str">
        <f>VLOOKUP(A397,'BASE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18" t="str">
        <f>VLOOKUP(A397,'BASE REGISTRO MAYO'!$A$1:$U$884,11,FALSE)</f>
        <v>Presidente: 
Aldo Arely Muñoz Perrin, 
MMandato General de Administración y Facultades:
Rodrigo Cárcamo Morales, 
Diego Trincado Araya</v>
      </c>
      <c r="L397" s="18" t="str">
        <f>VLOOKUP(A397,'BASE REGISTRO MAYO'!$A$1:$U$884,12,FALSE)</f>
        <v xml:space="preserve">Calle Cruz del Sur N° 150, Las condes </v>
      </c>
      <c r="M397" s="18" t="str">
        <f>VLOOKUP(A397,'BASE REGISTRO MAYO'!$A$1:$U$884,13,FALSE)</f>
        <v>XIII</v>
      </c>
      <c r="N397" s="18" t="str">
        <f>VLOOKUP(A397,'BASE REGISTRO MAYO'!$A$1:$U$884,14,FALSE)</f>
        <v>LAS CONDES</v>
      </c>
      <c r="O397" s="18" t="str">
        <f>VLOOKUP(A397,'BASE REGISTRO MAYO'!$A$1:$U$884,15,FALSE)</f>
        <v>(56) (2) 284 3968 - 284 1274 C.P. 7931090</v>
      </c>
      <c r="P397" s="18" t="str">
        <f>VLOOKUP(A397,'BASE REGISTRO MAYO'!$A$1:$U$884,16,FALSE)</f>
        <v>adrachile@adra.cl - Página web: www.adra.cl</v>
      </c>
      <c r="Q397" s="18" t="str">
        <f>VLOOKUP(A397,'BASE REGISTRO MAYO'!$A$1:$U$884,17,FALSE)</f>
        <v>C.P. 7931090</v>
      </c>
      <c r="R397" s="18">
        <f>VLOOKUP(A397,'BASE REGISTRO MAYO'!$A$1:$U$884,18,FALSE)</f>
        <v>93401</v>
      </c>
      <c r="S397" s="18" t="str">
        <f>VLOOKUP(A397,'BASE REGISTRO MAYO'!$A$1:$U$884,19,FALSE)</f>
        <v>Antecedentes financieros correspondientes al año 2019, aprobados por el Subdepartamento de Supervisión Financiera.</v>
      </c>
      <c r="T397" s="148">
        <f>VLOOKUP(A397,'BASE REGISTRO MAYO'!$A$1:$U$884,20,FALSE)</f>
        <v>37970</v>
      </c>
      <c r="U397" s="125">
        <v>6902</v>
      </c>
      <c r="V397" s="126">
        <v>36281580</v>
      </c>
      <c r="W397" s="126">
        <v>141099918</v>
      </c>
      <c r="X397" s="149">
        <v>44347</v>
      </c>
      <c r="Y397" s="133" t="s">
        <v>7732</v>
      </c>
      <c r="Z397" s="133" t="s">
        <v>7733</v>
      </c>
      <c r="AA397" s="125" t="s">
        <v>7740</v>
      </c>
    </row>
    <row r="398" spans="1:27" s="90" customFormat="1" ht="15.75" customHeight="1" x14ac:dyDescent="0.2">
      <c r="A398" s="125">
        <v>6902</v>
      </c>
      <c r="B398" s="18" t="str">
        <f>VLOOKUP(A398,'BASE REGISTRO MAYO'!$A$1:$U$884,2,FALSE)</f>
        <v>Corporación Agencia Adventista de Desarrollo y Recursos Asistenciales (ADRA-CHILE)</v>
      </c>
      <c r="C398" s="18">
        <f>VLOOKUP(A398,'BASE REGISTRO MAYO'!$A$1:$U$884,3,FALSE)</f>
        <v>700516008</v>
      </c>
      <c r="D398" s="18" t="str">
        <f>VLOOKUP(A398,'BASE REGISTRO MAYO'!$A$1:$U$884,4,FALSE)</f>
        <v>Corporación de Derecho Privado</v>
      </c>
      <c r="E398" s="18" t="str">
        <f>VLOOKUP(A398,'BASE REGISTRO MAYO'!$A$1:$U$884,5,FALSE)</f>
        <v>Otorgado por Decreto Supremo Nº 727, de fecha 23 de mayo de 1990, por el Ministerio de Justicia.</v>
      </c>
      <c r="F398" s="18" t="str">
        <f>VLOOKUP(A398,'BASE REGISTRO MAYO'!$A$1:$U$884,6,FALSE)</f>
        <v xml:space="preserve">Certificado de Vigencia de Persona Jurídica sin Fines de Lucro, Folio N° 500334359687, emitido con fecha 28 de julio de 2020, por el Servicio de Registro Civil e Identificación. </v>
      </c>
      <c r="G398" s="18" t="str">
        <f>VLOOKUP(A398,'BASE REGISTRO MAYO'!$A$1:$U$884,7,FALSE)</f>
        <v xml:space="preserve">Atender y proteger física y mentalmente a menores en situación irregular, discapacitados, ancianos u otros grupos necesitados. </v>
      </c>
      <c r="H398" s="18" t="str">
        <f>VLOOKUP(A398,'BASE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18" t="str">
        <f>VLOOKUP(A398,'BASE REGISTRO MAYO'!$A$1:$U$884,9,FALSE)</f>
        <v>Cada dos años.</v>
      </c>
      <c r="J398" s="18" t="str">
        <f>VLOOKUP(A398,'BASE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18" t="str">
        <f>VLOOKUP(A398,'BASE REGISTRO MAYO'!$A$1:$U$884,11,FALSE)</f>
        <v>Presidente: 
Aldo Arely Muñoz Perrin, 
MMandato General de Administración y Facultades:
Rodrigo Cárcamo Morales, 
Diego Trincado Araya</v>
      </c>
      <c r="L398" s="18" t="str">
        <f>VLOOKUP(A398,'BASE REGISTRO MAYO'!$A$1:$U$884,12,FALSE)</f>
        <v xml:space="preserve">Calle Cruz del Sur N° 150, Las condes </v>
      </c>
      <c r="M398" s="18" t="str">
        <f>VLOOKUP(A398,'BASE REGISTRO MAYO'!$A$1:$U$884,13,FALSE)</f>
        <v>XIII</v>
      </c>
      <c r="N398" s="18" t="str">
        <f>VLOOKUP(A398,'BASE REGISTRO MAYO'!$A$1:$U$884,14,FALSE)</f>
        <v>LAS CONDES</v>
      </c>
      <c r="O398" s="18" t="str">
        <f>VLOOKUP(A398,'BASE REGISTRO MAYO'!$A$1:$U$884,15,FALSE)</f>
        <v>(56) (2) 284 3968 - 284 1274 C.P. 7931090</v>
      </c>
      <c r="P398" s="18" t="str">
        <f>VLOOKUP(A398,'BASE REGISTRO MAYO'!$A$1:$U$884,16,FALSE)</f>
        <v>adrachile@adra.cl - Página web: www.adra.cl</v>
      </c>
      <c r="Q398" s="18" t="str">
        <f>VLOOKUP(A398,'BASE REGISTRO MAYO'!$A$1:$U$884,17,FALSE)</f>
        <v>C.P. 7931090</v>
      </c>
      <c r="R398" s="18">
        <f>VLOOKUP(A398,'BASE REGISTRO MAYO'!$A$1:$U$884,18,FALSE)</f>
        <v>93401</v>
      </c>
      <c r="S398" s="18" t="str">
        <f>VLOOKUP(A398,'BASE REGISTRO MAYO'!$A$1:$U$884,19,FALSE)</f>
        <v>Antecedentes financieros correspondientes al año 2019, aprobados por el Subdepartamento de Supervisión Financiera.</v>
      </c>
      <c r="T398" s="148">
        <f>VLOOKUP(A398,'BASE REGISTRO MAYO'!$A$1:$U$884,20,FALSE)</f>
        <v>37970</v>
      </c>
      <c r="U398" s="125">
        <v>6902</v>
      </c>
      <c r="V398" s="126">
        <v>34678260</v>
      </c>
      <c r="W398" s="126">
        <v>173391300</v>
      </c>
      <c r="X398" s="149">
        <v>44347</v>
      </c>
      <c r="Y398" s="133" t="s">
        <v>7732</v>
      </c>
      <c r="Z398" s="133" t="s">
        <v>7733</v>
      </c>
      <c r="AA398" s="125" t="s">
        <v>7853</v>
      </c>
    </row>
    <row r="399" spans="1:27" s="90" customFormat="1" ht="15.75" customHeight="1" x14ac:dyDescent="0.2">
      <c r="A399" s="125">
        <v>6902</v>
      </c>
      <c r="B399" s="18" t="str">
        <f>VLOOKUP(A399,'BASE REGISTRO MAYO'!$A$1:$U$884,2,FALSE)</f>
        <v>Corporación Agencia Adventista de Desarrollo y Recursos Asistenciales (ADRA-CHILE)</v>
      </c>
      <c r="C399" s="18">
        <f>VLOOKUP(A399,'BASE REGISTRO MAYO'!$A$1:$U$884,3,FALSE)</f>
        <v>700516008</v>
      </c>
      <c r="D399" s="18" t="str">
        <f>VLOOKUP(A399,'BASE REGISTRO MAYO'!$A$1:$U$884,4,FALSE)</f>
        <v>Corporación de Derecho Privado</v>
      </c>
      <c r="E399" s="18" t="str">
        <f>VLOOKUP(A399,'BASE REGISTRO MAYO'!$A$1:$U$884,5,FALSE)</f>
        <v>Otorgado por Decreto Supremo Nº 727, de fecha 23 de mayo de 1990, por el Ministerio de Justicia.</v>
      </c>
      <c r="F399" s="18" t="str">
        <f>VLOOKUP(A399,'BASE REGISTRO MAYO'!$A$1:$U$884,6,FALSE)</f>
        <v xml:space="preserve">Certificado de Vigencia de Persona Jurídica sin Fines de Lucro, Folio N° 500334359687, emitido con fecha 28 de julio de 2020, por el Servicio de Registro Civil e Identificación. </v>
      </c>
      <c r="G399" s="18" t="str">
        <f>VLOOKUP(A399,'BASE REGISTRO MAYO'!$A$1:$U$884,7,FALSE)</f>
        <v xml:space="preserve">Atender y proteger física y mentalmente a menores en situación irregular, discapacitados, ancianos u otros grupos necesitados. </v>
      </c>
      <c r="H399" s="18" t="str">
        <f>VLOOKUP(A399,'BASE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18" t="str">
        <f>VLOOKUP(A399,'BASE REGISTRO MAYO'!$A$1:$U$884,9,FALSE)</f>
        <v>Cada dos años.</v>
      </c>
      <c r="J399" s="18" t="str">
        <f>VLOOKUP(A399,'BASE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18" t="str">
        <f>VLOOKUP(A399,'BASE REGISTRO MAYO'!$A$1:$U$884,11,FALSE)</f>
        <v>Presidente: 
Aldo Arely Muñoz Perrin, 
MMandato General de Administración y Facultades:
Rodrigo Cárcamo Morales, 
Diego Trincado Araya</v>
      </c>
      <c r="L399" s="18" t="str">
        <f>VLOOKUP(A399,'BASE REGISTRO MAYO'!$A$1:$U$884,12,FALSE)</f>
        <v xml:space="preserve">Calle Cruz del Sur N° 150, Las condes </v>
      </c>
      <c r="M399" s="18" t="str">
        <f>VLOOKUP(A399,'BASE REGISTRO MAYO'!$A$1:$U$884,13,FALSE)</f>
        <v>XIII</v>
      </c>
      <c r="N399" s="18" t="str">
        <f>VLOOKUP(A399,'BASE REGISTRO MAYO'!$A$1:$U$884,14,FALSE)</f>
        <v>LAS CONDES</v>
      </c>
      <c r="O399" s="18" t="str">
        <f>VLOOKUP(A399,'BASE REGISTRO MAYO'!$A$1:$U$884,15,FALSE)</f>
        <v>(56) (2) 284 3968 - 284 1274 C.P. 7931090</v>
      </c>
      <c r="P399" s="18" t="str">
        <f>VLOOKUP(A399,'BASE REGISTRO MAYO'!$A$1:$U$884,16,FALSE)</f>
        <v>adrachile@adra.cl - Página web: www.adra.cl</v>
      </c>
      <c r="Q399" s="18" t="str">
        <f>VLOOKUP(A399,'BASE REGISTRO MAYO'!$A$1:$U$884,17,FALSE)</f>
        <v>C.P. 7931090</v>
      </c>
      <c r="R399" s="18">
        <f>VLOOKUP(A399,'BASE REGISTRO MAYO'!$A$1:$U$884,18,FALSE)</f>
        <v>93401</v>
      </c>
      <c r="S399" s="18" t="str">
        <f>VLOOKUP(A399,'BASE REGISTRO MAYO'!$A$1:$U$884,19,FALSE)</f>
        <v>Antecedentes financieros correspondientes al año 2019, aprobados por el Subdepartamento de Supervisión Financiera.</v>
      </c>
      <c r="T399" s="148">
        <f>VLOOKUP(A399,'BASE REGISTRO MAYO'!$A$1:$U$884,20,FALSE)</f>
        <v>37970</v>
      </c>
      <c r="U399" s="125">
        <v>6902</v>
      </c>
      <c r="V399" s="126">
        <v>30922767</v>
      </c>
      <c r="W399" s="126">
        <v>30922767</v>
      </c>
      <c r="X399" s="149">
        <v>44347</v>
      </c>
      <c r="Y399" s="133" t="s">
        <v>7732</v>
      </c>
      <c r="Z399" s="133" t="s">
        <v>7733</v>
      </c>
      <c r="AA399" s="125" t="s">
        <v>7788</v>
      </c>
    </row>
    <row r="400" spans="1:27" s="90" customFormat="1" ht="15.75" customHeight="1" x14ac:dyDescent="0.2">
      <c r="A400" s="125">
        <v>6902</v>
      </c>
      <c r="B400" s="18" t="str">
        <f>VLOOKUP(A400,'BASE REGISTRO MAYO'!$A$1:$U$884,2,FALSE)</f>
        <v>Corporación Agencia Adventista de Desarrollo y Recursos Asistenciales (ADRA-CHILE)</v>
      </c>
      <c r="C400" s="18">
        <f>VLOOKUP(A400,'BASE REGISTRO MAYO'!$A$1:$U$884,3,FALSE)</f>
        <v>700516008</v>
      </c>
      <c r="D400" s="18" t="str">
        <f>VLOOKUP(A400,'BASE REGISTRO MAYO'!$A$1:$U$884,4,FALSE)</f>
        <v>Corporación de Derecho Privado</v>
      </c>
      <c r="E400" s="18" t="str">
        <f>VLOOKUP(A400,'BASE REGISTRO MAYO'!$A$1:$U$884,5,FALSE)</f>
        <v>Otorgado por Decreto Supremo Nº 727, de fecha 23 de mayo de 1990, por el Ministerio de Justicia.</v>
      </c>
      <c r="F400" s="18" t="str">
        <f>VLOOKUP(A400,'BASE REGISTRO MAYO'!$A$1:$U$884,6,FALSE)</f>
        <v xml:space="preserve">Certificado de Vigencia de Persona Jurídica sin Fines de Lucro, Folio N° 500334359687, emitido con fecha 28 de julio de 2020, por el Servicio de Registro Civil e Identificación. </v>
      </c>
      <c r="G400" s="18" t="str">
        <f>VLOOKUP(A400,'BASE REGISTRO MAYO'!$A$1:$U$884,7,FALSE)</f>
        <v xml:space="preserve">Atender y proteger física y mentalmente a menores en situación irregular, discapacitados, ancianos u otros grupos necesitados. </v>
      </c>
      <c r="H400" s="18" t="str">
        <f>VLOOKUP(A400,'BASE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18" t="str">
        <f>VLOOKUP(A400,'BASE REGISTRO MAYO'!$A$1:$U$884,9,FALSE)</f>
        <v>Cada dos años.</v>
      </c>
      <c r="J400" s="18" t="str">
        <f>VLOOKUP(A400,'BASE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18" t="str">
        <f>VLOOKUP(A400,'BASE REGISTRO MAYO'!$A$1:$U$884,11,FALSE)</f>
        <v>Presidente: 
Aldo Arely Muñoz Perrin, 
MMandato General de Administración y Facultades:
Rodrigo Cárcamo Morales, 
Diego Trincado Araya</v>
      </c>
      <c r="L400" s="18" t="str">
        <f>VLOOKUP(A400,'BASE REGISTRO MAYO'!$A$1:$U$884,12,FALSE)</f>
        <v xml:space="preserve">Calle Cruz del Sur N° 150, Las condes </v>
      </c>
      <c r="M400" s="18" t="str">
        <f>VLOOKUP(A400,'BASE REGISTRO MAYO'!$A$1:$U$884,13,FALSE)</f>
        <v>XIII</v>
      </c>
      <c r="N400" s="18" t="str">
        <f>VLOOKUP(A400,'BASE REGISTRO MAYO'!$A$1:$U$884,14,FALSE)</f>
        <v>LAS CONDES</v>
      </c>
      <c r="O400" s="18" t="str">
        <f>VLOOKUP(A400,'BASE REGISTRO MAYO'!$A$1:$U$884,15,FALSE)</f>
        <v>(56) (2) 284 3968 - 284 1274 C.P. 7931090</v>
      </c>
      <c r="P400" s="18" t="str">
        <f>VLOOKUP(A400,'BASE REGISTRO MAYO'!$A$1:$U$884,16,FALSE)</f>
        <v>adrachile@adra.cl - Página web: www.adra.cl</v>
      </c>
      <c r="Q400" s="18" t="str">
        <f>VLOOKUP(A400,'BASE REGISTRO MAYO'!$A$1:$U$884,17,FALSE)</f>
        <v>C.P. 7931090</v>
      </c>
      <c r="R400" s="18">
        <f>VLOOKUP(A400,'BASE REGISTRO MAYO'!$A$1:$U$884,18,FALSE)</f>
        <v>93401</v>
      </c>
      <c r="S400" s="18" t="str">
        <f>VLOOKUP(A400,'BASE REGISTRO MAYO'!$A$1:$U$884,19,FALSE)</f>
        <v>Antecedentes financieros correspondientes al año 2019, aprobados por el Subdepartamento de Supervisión Financiera.</v>
      </c>
      <c r="T400" s="148">
        <f>VLOOKUP(A400,'BASE REGISTRO MAYO'!$A$1:$U$884,20,FALSE)</f>
        <v>37970</v>
      </c>
      <c r="U400" s="125">
        <v>6902</v>
      </c>
      <c r="V400" s="126">
        <v>40923450</v>
      </c>
      <c r="W400" s="126">
        <v>144492750</v>
      </c>
      <c r="X400" s="149">
        <v>44347</v>
      </c>
      <c r="Y400" s="133" t="s">
        <v>7732</v>
      </c>
      <c r="Z400" s="133" t="s">
        <v>7733</v>
      </c>
      <c r="AA400" s="125" t="s">
        <v>7835</v>
      </c>
    </row>
    <row r="401" spans="1:27" s="90" customFormat="1" ht="15.75" customHeight="1" x14ac:dyDescent="0.2">
      <c r="A401" s="125">
        <v>6902</v>
      </c>
      <c r="B401" s="18" t="str">
        <f>VLOOKUP(A401,'BASE REGISTRO MAYO'!$A$1:$U$884,2,FALSE)</f>
        <v>Corporación Agencia Adventista de Desarrollo y Recursos Asistenciales (ADRA-CHILE)</v>
      </c>
      <c r="C401" s="18">
        <f>VLOOKUP(A401,'BASE REGISTRO MAYO'!$A$1:$U$884,3,FALSE)</f>
        <v>700516008</v>
      </c>
      <c r="D401" s="18" t="str">
        <f>VLOOKUP(A401,'BASE REGISTRO MAYO'!$A$1:$U$884,4,FALSE)</f>
        <v>Corporación de Derecho Privado</v>
      </c>
      <c r="E401" s="18" t="str">
        <f>VLOOKUP(A401,'BASE REGISTRO MAYO'!$A$1:$U$884,5,FALSE)</f>
        <v>Otorgado por Decreto Supremo Nº 727, de fecha 23 de mayo de 1990, por el Ministerio de Justicia.</v>
      </c>
      <c r="F401" s="18" t="str">
        <f>VLOOKUP(A401,'BASE REGISTRO MAYO'!$A$1:$U$884,6,FALSE)</f>
        <v xml:space="preserve">Certificado de Vigencia de Persona Jurídica sin Fines de Lucro, Folio N° 500334359687, emitido con fecha 28 de julio de 2020, por el Servicio de Registro Civil e Identificación. </v>
      </c>
      <c r="G401" s="18" t="str">
        <f>VLOOKUP(A401,'BASE REGISTRO MAYO'!$A$1:$U$884,7,FALSE)</f>
        <v xml:space="preserve">Atender y proteger física y mentalmente a menores en situación irregular, discapacitados, ancianos u otros grupos necesitados. </v>
      </c>
      <c r="H401" s="18" t="str">
        <f>VLOOKUP(A401,'BASE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18" t="str">
        <f>VLOOKUP(A401,'BASE REGISTRO MAYO'!$A$1:$U$884,9,FALSE)</f>
        <v>Cada dos años.</v>
      </c>
      <c r="J401" s="18" t="str">
        <f>VLOOKUP(A401,'BASE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18" t="str">
        <f>VLOOKUP(A401,'BASE REGISTRO MAYO'!$A$1:$U$884,11,FALSE)</f>
        <v>Presidente: 
Aldo Arely Muñoz Perrin, 
MMandato General de Administración y Facultades:
Rodrigo Cárcamo Morales, 
Diego Trincado Araya</v>
      </c>
      <c r="L401" s="18" t="str">
        <f>VLOOKUP(A401,'BASE REGISTRO MAYO'!$A$1:$U$884,12,FALSE)</f>
        <v xml:space="preserve">Calle Cruz del Sur N° 150, Las condes </v>
      </c>
      <c r="M401" s="18" t="str">
        <f>VLOOKUP(A401,'BASE REGISTRO MAYO'!$A$1:$U$884,13,FALSE)</f>
        <v>XIII</v>
      </c>
      <c r="N401" s="18" t="str">
        <f>VLOOKUP(A401,'BASE REGISTRO MAYO'!$A$1:$U$884,14,FALSE)</f>
        <v>LAS CONDES</v>
      </c>
      <c r="O401" s="18" t="str">
        <f>VLOOKUP(A401,'BASE REGISTRO MAYO'!$A$1:$U$884,15,FALSE)</f>
        <v>(56) (2) 284 3968 - 284 1274 C.P. 7931090</v>
      </c>
      <c r="P401" s="18" t="str">
        <f>VLOOKUP(A401,'BASE REGISTRO MAYO'!$A$1:$U$884,16,FALSE)</f>
        <v>adrachile@adra.cl - Página web: www.adra.cl</v>
      </c>
      <c r="Q401" s="18" t="str">
        <f>VLOOKUP(A401,'BASE REGISTRO MAYO'!$A$1:$U$884,17,FALSE)</f>
        <v>C.P. 7931090</v>
      </c>
      <c r="R401" s="18">
        <f>VLOOKUP(A401,'BASE REGISTRO MAYO'!$A$1:$U$884,18,FALSE)</f>
        <v>93401</v>
      </c>
      <c r="S401" s="18" t="str">
        <f>VLOOKUP(A401,'BASE REGISTRO MAYO'!$A$1:$U$884,19,FALSE)</f>
        <v>Antecedentes financieros correspondientes al año 2019, aprobados por el Subdepartamento de Supervisión Financiera.</v>
      </c>
      <c r="T401" s="148">
        <f>VLOOKUP(A401,'BASE REGISTRO MAYO'!$A$1:$U$884,20,FALSE)</f>
        <v>37970</v>
      </c>
      <c r="U401" s="125">
        <v>6902</v>
      </c>
      <c r="V401" s="126">
        <v>75937890</v>
      </c>
      <c r="W401" s="126">
        <v>210978810</v>
      </c>
      <c r="X401" s="149">
        <v>44347</v>
      </c>
      <c r="Y401" s="133" t="s">
        <v>7732</v>
      </c>
      <c r="Z401" s="133" t="s">
        <v>7733</v>
      </c>
      <c r="AA401" s="125" t="s">
        <v>6414</v>
      </c>
    </row>
    <row r="402" spans="1:27" s="90" customFormat="1" ht="15.75" customHeight="1" x14ac:dyDescent="0.2">
      <c r="A402" s="125">
        <v>6902</v>
      </c>
      <c r="B402" s="18" t="str">
        <f>VLOOKUP(A402,'BASE REGISTRO MAYO'!$A$1:$U$884,2,FALSE)</f>
        <v>Corporación Agencia Adventista de Desarrollo y Recursos Asistenciales (ADRA-CHILE)</v>
      </c>
      <c r="C402" s="18">
        <f>VLOOKUP(A402,'BASE REGISTRO MAYO'!$A$1:$U$884,3,FALSE)</f>
        <v>700516008</v>
      </c>
      <c r="D402" s="18" t="str">
        <f>VLOOKUP(A402,'BASE REGISTRO MAYO'!$A$1:$U$884,4,FALSE)</f>
        <v>Corporación de Derecho Privado</v>
      </c>
      <c r="E402" s="18" t="str">
        <f>VLOOKUP(A402,'BASE REGISTRO MAYO'!$A$1:$U$884,5,FALSE)</f>
        <v>Otorgado por Decreto Supremo Nº 727, de fecha 23 de mayo de 1990, por el Ministerio de Justicia.</v>
      </c>
      <c r="F402" s="18" t="str">
        <f>VLOOKUP(A402,'BASE REGISTRO MAYO'!$A$1:$U$884,6,FALSE)</f>
        <v xml:space="preserve">Certificado de Vigencia de Persona Jurídica sin Fines de Lucro, Folio N° 500334359687, emitido con fecha 28 de julio de 2020, por el Servicio de Registro Civil e Identificación. </v>
      </c>
      <c r="G402" s="18" t="str">
        <f>VLOOKUP(A402,'BASE REGISTRO MAYO'!$A$1:$U$884,7,FALSE)</f>
        <v xml:space="preserve">Atender y proteger física y mentalmente a menores en situación irregular, discapacitados, ancianos u otros grupos necesitados. </v>
      </c>
      <c r="H402" s="18" t="str">
        <f>VLOOKUP(A402,'BASE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18" t="str">
        <f>VLOOKUP(A402,'BASE REGISTRO MAYO'!$A$1:$U$884,9,FALSE)</f>
        <v>Cada dos años.</v>
      </c>
      <c r="J402" s="18" t="str">
        <f>VLOOKUP(A402,'BASE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18" t="str">
        <f>VLOOKUP(A402,'BASE REGISTRO MAYO'!$A$1:$U$884,11,FALSE)</f>
        <v>Presidente: 
Aldo Arely Muñoz Perrin, 
MMandato General de Administración y Facultades:
Rodrigo Cárcamo Morales, 
Diego Trincado Araya</v>
      </c>
      <c r="L402" s="18" t="str">
        <f>VLOOKUP(A402,'BASE REGISTRO MAYO'!$A$1:$U$884,12,FALSE)</f>
        <v xml:space="preserve">Calle Cruz del Sur N° 150, Las condes </v>
      </c>
      <c r="M402" s="18" t="str">
        <f>VLOOKUP(A402,'BASE REGISTRO MAYO'!$A$1:$U$884,13,FALSE)</f>
        <v>XIII</v>
      </c>
      <c r="N402" s="18" t="str">
        <f>VLOOKUP(A402,'BASE REGISTRO MAYO'!$A$1:$U$884,14,FALSE)</f>
        <v>LAS CONDES</v>
      </c>
      <c r="O402" s="18" t="str">
        <f>VLOOKUP(A402,'BASE REGISTRO MAYO'!$A$1:$U$884,15,FALSE)</f>
        <v>(56) (2) 284 3968 - 284 1274 C.P. 7931090</v>
      </c>
      <c r="P402" s="18" t="str">
        <f>VLOOKUP(A402,'BASE REGISTRO MAYO'!$A$1:$U$884,16,FALSE)</f>
        <v>adrachile@adra.cl - Página web: www.adra.cl</v>
      </c>
      <c r="Q402" s="18" t="str">
        <f>VLOOKUP(A402,'BASE REGISTRO MAYO'!$A$1:$U$884,17,FALSE)</f>
        <v>C.P. 7931090</v>
      </c>
      <c r="R402" s="18">
        <f>VLOOKUP(A402,'BASE REGISTRO MAYO'!$A$1:$U$884,18,FALSE)</f>
        <v>93401</v>
      </c>
      <c r="S402" s="18" t="str">
        <f>VLOOKUP(A402,'BASE REGISTRO MAYO'!$A$1:$U$884,19,FALSE)</f>
        <v>Antecedentes financieros correspondientes al año 2019, aprobados por el Subdepartamento de Supervisión Financiera.</v>
      </c>
      <c r="T402" s="148">
        <f>VLOOKUP(A402,'BASE REGISTRO MAYO'!$A$1:$U$884,20,FALSE)</f>
        <v>37970</v>
      </c>
      <c r="U402" s="125">
        <v>6902</v>
      </c>
      <c r="V402" s="126">
        <v>47233291</v>
      </c>
      <c r="W402" s="126">
        <v>176437609</v>
      </c>
      <c r="X402" s="149">
        <v>44347</v>
      </c>
      <c r="Y402" s="133" t="s">
        <v>7732</v>
      </c>
      <c r="Z402" s="133" t="s">
        <v>7733</v>
      </c>
      <c r="AA402" s="125" t="s">
        <v>7752</v>
      </c>
    </row>
    <row r="403" spans="1:27" s="90" customFormat="1" ht="15.75" customHeight="1" x14ac:dyDescent="0.2">
      <c r="A403" s="125">
        <v>6902</v>
      </c>
      <c r="B403" s="18" t="str">
        <f>VLOOKUP(A403,'BASE REGISTRO MAYO'!$A$1:$U$884,2,FALSE)</f>
        <v>Corporación Agencia Adventista de Desarrollo y Recursos Asistenciales (ADRA-CHILE)</v>
      </c>
      <c r="C403" s="18">
        <f>VLOOKUP(A403,'BASE REGISTRO MAYO'!$A$1:$U$884,3,FALSE)</f>
        <v>700516008</v>
      </c>
      <c r="D403" s="18" t="str">
        <f>VLOOKUP(A403,'BASE REGISTRO MAYO'!$A$1:$U$884,4,FALSE)</f>
        <v>Corporación de Derecho Privado</v>
      </c>
      <c r="E403" s="18" t="str">
        <f>VLOOKUP(A403,'BASE REGISTRO MAYO'!$A$1:$U$884,5,FALSE)</f>
        <v>Otorgado por Decreto Supremo Nº 727, de fecha 23 de mayo de 1990, por el Ministerio de Justicia.</v>
      </c>
      <c r="F403" s="18" t="str">
        <f>VLOOKUP(A403,'BASE REGISTRO MAYO'!$A$1:$U$884,6,FALSE)</f>
        <v xml:space="preserve">Certificado de Vigencia de Persona Jurídica sin Fines de Lucro, Folio N° 500334359687, emitido con fecha 28 de julio de 2020, por el Servicio de Registro Civil e Identificación. </v>
      </c>
      <c r="G403" s="18" t="str">
        <f>VLOOKUP(A403,'BASE REGISTRO MAYO'!$A$1:$U$884,7,FALSE)</f>
        <v xml:space="preserve">Atender y proteger física y mentalmente a menores en situación irregular, discapacitados, ancianos u otros grupos necesitados. </v>
      </c>
      <c r="H403" s="18" t="str">
        <f>VLOOKUP(A403,'BASE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18" t="str">
        <f>VLOOKUP(A403,'BASE REGISTRO MAYO'!$A$1:$U$884,9,FALSE)</f>
        <v>Cada dos años.</v>
      </c>
      <c r="J403" s="18" t="str">
        <f>VLOOKUP(A403,'BASE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18" t="str">
        <f>VLOOKUP(A403,'BASE REGISTRO MAYO'!$A$1:$U$884,11,FALSE)</f>
        <v>Presidente: 
Aldo Arely Muñoz Perrin, 
MMandato General de Administración y Facultades:
Rodrigo Cárcamo Morales, 
Diego Trincado Araya</v>
      </c>
      <c r="L403" s="18" t="str">
        <f>VLOOKUP(A403,'BASE REGISTRO MAYO'!$A$1:$U$884,12,FALSE)</f>
        <v xml:space="preserve">Calle Cruz del Sur N° 150, Las condes </v>
      </c>
      <c r="M403" s="18" t="str">
        <f>VLOOKUP(A403,'BASE REGISTRO MAYO'!$A$1:$U$884,13,FALSE)</f>
        <v>XIII</v>
      </c>
      <c r="N403" s="18" t="str">
        <f>VLOOKUP(A403,'BASE REGISTRO MAYO'!$A$1:$U$884,14,FALSE)</f>
        <v>LAS CONDES</v>
      </c>
      <c r="O403" s="18" t="str">
        <f>VLOOKUP(A403,'BASE REGISTRO MAYO'!$A$1:$U$884,15,FALSE)</f>
        <v>(56) (2) 284 3968 - 284 1274 C.P. 7931090</v>
      </c>
      <c r="P403" s="18" t="str">
        <f>VLOOKUP(A403,'BASE REGISTRO MAYO'!$A$1:$U$884,16,FALSE)</f>
        <v>adrachile@adra.cl - Página web: www.adra.cl</v>
      </c>
      <c r="Q403" s="18" t="str">
        <f>VLOOKUP(A403,'BASE REGISTRO MAYO'!$A$1:$U$884,17,FALSE)</f>
        <v>C.P. 7931090</v>
      </c>
      <c r="R403" s="18">
        <f>VLOOKUP(A403,'BASE REGISTRO MAYO'!$A$1:$U$884,18,FALSE)</f>
        <v>93401</v>
      </c>
      <c r="S403" s="18" t="str">
        <f>VLOOKUP(A403,'BASE REGISTRO MAYO'!$A$1:$U$884,19,FALSE)</f>
        <v>Antecedentes financieros correspondientes al año 2019, aprobados por el Subdepartamento de Supervisión Financiera.</v>
      </c>
      <c r="T403" s="148">
        <f>VLOOKUP(A403,'BASE REGISTRO MAYO'!$A$1:$U$884,20,FALSE)</f>
        <v>37970</v>
      </c>
      <c r="U403" s="125">
        <v>6902</v>
      </c>
      <c r="V403" s="126">
        <v>38653456</v>
      </c>
      <c r="W403" s="126">
        <v>38653456</v>
      </c>
      <c r="X403" s="149">
        <v>44347</v>
      </c>
      <c r="Y403" s="133" t="s">
        <v>7732</v>
      </c>
      <c r="Z403" s="133" t="s">
        <v>7733</v>
      </c>
      <c r="AA403" s="125" t="s">
        <v>7818</v>
      </c>
    </row>
    <row r="404" spans="1:27" s="90" customFormat="1" ht="15.75" customHeight="1" x14ac:dyDescent="0.2">
      <c r="A404" s="125">
        <v>6902</v>
      </c>
      <c r="B404" s="18" t="str">
        <f>VLOOKUP(A404,'BASE REGISTRO MAYO'!$A$1:$U$884,2,FALSE)</f>
        <v>Corporación Agencia Adventista de Desarrollo y Recursos Asistenciales (ADRA-CHILE)</v>
      </c>
      <c r="C404" s="18">
        <f>VLOOKUP(A404,'BASE REGISTRO MAYO'!$A$1:$U$884,3,FALSE)</f>
        <v>700516008</v>
      </c>
      <c r="D404" s="18" t="str">
        <f>VLOOKUP(A404,'BASE REGISTRO MAYO'!$A$1:$U$884,4,FALSE)</f>
        <v>Corporación de Derecho Privado</v>
      </c>
      <c r="E404" s="18" t="str">
        <f>VLOOKUP(A404,'BASE REGISTRO MAYO'!$A$1:$U$884,5,FALSE)</f>
        <v>Otorgado por Decreto Supremo Nº 727, de fecha 23 de mayo de 1990, por el Ministerio de Justicia.</v>
      </c>
      <c r="F404" s="18" t="str">
        <f>VLOOKUP(A404,'BASE REGISTRO MAYO'!$A$1:$U$884,6,FALSE)</f>
        <v xml:space="preserve">Certificado de Vigencia de Persona Jurídica sin Fines de Lucro, Folio N° 500334359687, emitido con fecha 28 de julio de 2020, por el Servicio de Registro Civil e Identificación. </v>
      </c>
      <c r="G404" s="18" t="str">
        <f>VLOOKUP(A404,'BASE REGISTRO MAYO'!$A$1:$U$884,7,FALSE)</f>
        <v xml:space="preserve">Atender y proteger física y mentalmente a menores en situación irregular, discapacitados, ancianos u otros grupos necesitados. </v>
      </c>
      <c r="H404" s="18" t="str">
        <f>VLOOKUP(A404,'BASE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18" t="str">
        <f>VLOOKUP(A404,'BASE REGISTRO MAYO'!$A$1:$U$884,9,FALSE)</f>
        <v>Cada dos años.</v>
      </c>
      <c r="J404" s="18" t="str">
        <f>VLOOKUP(A404,'BASE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4" s="18" t="str">
        <f>VLOOKUP(A404,'BASE REGISTRO MAYO'!$A$1:$U$884,11,FALSE)</f>
        <v>Presidente: 
Aldo Arely Muñoz Perrin, 
MMandato General de Administración y Facultades:
Rodrigo Cárcamo Morales, 
Diego Trincado Araya</v>
      </c>
      <c r="L404" s="18" t="str">
        <f>VLOOKUP(A404,'BASE REGISTRO MAYO'!$A$1:$U$884,12,FALSE)</f>
        <v xml:space="preserve">Calle Cruz del Sur N° 150, Las condes </v>
      </c>
      <c r="M404" s="18" t="str">
        <f>VLOOKUP(A404,'BASE REGISTRO MAYO'!$A$1:$U$884,13,FALSE)</f>
        <v>XIII</v>
      </c>
      <c r="N404" s="18" t="str">
        <f>VLOOKUP(A404,'BASE REGISTRO MAYO'!$A$1:$U$884,14,FALSE)</f>
        <v>LAS CONDES</v>
      </c>
      <c r="O404" s="18" t="str">
        <f>VLOOKUP(A404,'BASE REGISTRO MAYO'!$A$1:$U$884,15,FALSE)</f>
        <v>(56) (2) 284 3968 - 284 1274 C.P. 7931090</v>
      </c>
      <c r="P404" s="18" t="str">
        <f>VLOOKUP(A404,'BASE REGISTRO MAYO'!$A$1:$U$884,16,FALSE)</f>
        <v>adrachile@adra.cl - Página web: www.adra.cl</v>
      </c>
      <c r="Q404" s="18" t="str">
        <f>VLOOKUP(A404,'BASE REGISTRO MAYO'!$A$1:$U$884,17,FALSE)</f>
        <v>C.P. 7931090</v>
      </c>
      <c r="R404" s="18">
        <f>VLOOKUP(A404,'BASE REGISTRO MAYO'!$A$1:$U$884,18,FALSE)</f>
        <v>93401</v>
      </c>
      <c r="S404" s="18" t="str">
        <f>VLOOKUP(A404,'BASE REGISTRO MAYO'!$A$1:$U$884,19,FALSE)</f>
        <v>Antecedentes financieros correspondientes al año 2019, aprobados por el Subdepartamento de Supervisión Financiera.</v>
      </c>
      <c r="T404" s="148">
        <f>VLOOKUP(A404,'BASE REGISTRO MAYO'!$A$1:$U$884,20,FALSE)</f>
        <v>37970</v>
      </c>
      <c r="U404" s="125">
        <v>6902</v>
      </c>
      <c r="V404" s="126">
        <v>28147886</v>
      </c>
      <c r="W404" s="126">
        <v>107563863</v>
      </c>
      <c r="X404" s="149">
        <v>44347</v>
      </c>
      <c r="Y404" s="133" t="s">
        <v>7732</v>
      </c>
      <c r="Z404" s="133" t="s">
        <v>7733</v>
      </c>
      <c r="AA404" s="125" t="s">
        <v>195</v>
      </c>
    </row>
    <row r="405" spans="1:27" s="90" customFormat="1" ht="15.75" customHeight="1" x14ac:dyDescent="0.2">
      <c r="A405" s="125">
        <v>6902</v>
      </c>
      <c r="B405" s="18" t="str">
        <f>VLOOKUP(A405,'BASE REGISTRO MAYO'!$A$1:$U$884,2,FALSE)</f>
        <v>Corporación Agencia Adventista de Desarrollo y Recursos Asistenciales (ADRA-CHILE)</v>
      </c>
      <c r="C405" s="18">
        <f>VLOOKUP(A405,'BASE REGISTRO MAYO'!$A$1:$U$884,3,FALSE)</f>
        <v>700516008</v>
      </c>
      <c r="D405" s="18" t="str">
        <f>VLOOKUP(A405,'BASE REGISTRO MAYO'!$A$1:$U$884,4,FALSE)</f>
        <v>Corporación de Derecho Privado</v>
      </c>
      <c r="E405" s="18" t="str">
        <f>VLOOKUP(A405,'BASE REGISTRO MAYO'!$A$1:$U$884,5,FALSE)</f>
        <v>Otorgado por Decreto Supremo Nº 727, de fecha 23 de mayo de 1990, por el Ministerio de Justicia.</v>
      </c>
      <c r="F405" s="18" t="str">
        <f>VLOOKUP(A405,'BASE REGISTRO MAYO'!$A$1:$U$884,6,FALSE)</f>
        <v xml:space="preserve">Certificado de Vigencia de Persona Jurídica sin Fines de Lucro, Folio N° 500334359687, emitido con fecha 28 de julio de 2020, por el Servicio de Registro Civil e Identificación. </v>
      </c>
      <c r="G405" s="18" t="str">
        <f>VLOOKUP(A405,'BASE REGISTRO MAYO'!$A$1:$U$884,7,FALSE)</f>
        <v xml:space="preserve">Atender y proteger física y mentalmente a menores en situación irregular, discapacitados, ancianos u otros grupos necesitados. </v>
      </c>
      <c r="H405" s="18" t="str">
        <f>VLOOKUP(A405,'BASE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18" t="str">
        <f>VLOOKUP(A405,'BASE REGISTRO MAYO'!$A$1:$U$884,9,FALSE)</f>
        <v>Cada dos años.</v>
      </c>
      <c r="J405" s="18" t="str">
        <f>VLOOKUP(A405,'BASE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5" s="18" t="str">
        <f>VLOOKUP(A405,'BASE REGISTRO MAYO'!$A$1:$U$884,11,FALSE)</f>
        <v>Presidente: 
Aldo Arely Muñoz Perrin, 
MMandato General de Administración y Facultades:
Rodrigo Cárcamo Morales, 
Diego Trincado Araya</v>
      </c>
      <c r="L405" s="18" t="str">
        <f>VLOOKUP(A405,'BASE REGISTRO MAYO'!$A$1:$U$884,12,FALSE)</f>
        <v xml:space="preserve">Calle Cruz del Sur N° 150, Las condes </v>
      </c>
      <c r="M405" s="18" t="str">
        <f>VLOOKUP(A405,'BASE REGISTRO MAYO'!$A$1:$U$884,13,FALSE)</f>
        <v>XIII</v>
      </c>
      <c r="N405" s="18" t="str">
        <f>VLOOKUP(A405,'BASE REGISTRO MAYO'!$A$1:$U$884,14,FALSE)</f>
        <v>LAS CONDES</v>
      </c>
      <c r="O405" s="18" t="str">
        <f>VLOOKUP(A405,'BASE REGISTRO MAYO'!$A$1:$U$884,15,FALSE)</f>
        <v>(56) (2) 284 3968 - 284 1274 C.P. 7931090</v>
      </c>
      <c r="P405" s="18" t="str">
        <f>VLOOKUP(A405,'BASE REGISTRO MAYO'!$A$1:$U$884,16,FALSE)</f>
        <v>adrachile@adra.cl - Página web: www.adra.cl</v>
      </c>
      <c r="Q405" s="18" t="str">
        <f>VLOOKUP(A405,'BASE REGISTRO MAYO'!$A$1:$U$884,17,FALSE)</f>
        <v>C.P. 7931090</v>
      </c>
      <c r="R405" s="18">
        <f>VLOOKUP(A405,'BASE REGISTRO MAYO'!$A$1:$U$884,18,FALSE)</f>
        <v>93401</v>
      </c>
      <c r="S405" s="18" t="str">
        <f>VLOOKUP(A405,'BASE REGISTRO MAYO'!$A$1:$U$884,19,FALSE)</f>
        <v>Antecedentes financieros correspondientes al año 2019, aprobados por el Subdepartamento de Supervisión Financiera.</v>
      </c>
      <c r="T405" s="148">
        <f>VLOOKUP(A405,'BASE REGISTRO MAYO'!$A$1:$U$884,20,FALSE)</f>
        <v>37970</v>
      </c>
      <c r="U405" s="125">
        <v>6902</v>
      </c>
      <c r="V405" s="126">
        <v>71906316</v>
      </c>
      <c r="W405" s="126">
        <v>214923487</v>
      </c>
      <c r="X405" s="149">
        <v>44347</v>
      </c>
      <c r="Y405" s="133" t="s">
        <v>7732</v>
      </c>
      <c r="Z405" s="133" t="s">
        <v>7733</v>
      </c>
      <c r="AA405" s="125" t="s">
        <v>7742</v>
      </c>
    </row>
    <row r="406" spans="1:27" s="90" customFormat="1" ht="15.75" customHeight="1" x14ac:dyDescent="0.2">
      <c r="A406" s="125">
        <v>6902</v>
      </c>
      <c r="B406" s="18" t="str">
        <f>VLOOKUP(A406,'BASE REGISTRO MAYO'!$A$1:$U$884,2,FALSE)</f>
        <v>Corporación Agencia Adventista de Desarrollo y Recursos Asistenciales (ADRA-CHILE)</v>
      </c>
      <c r="C406" s="18">
        <f>VLOOKUP(A406,'BASE REGISTRO MAYO'!$A$1:$U$884,3,FALSE)</f>
        <v>700516008</v>
      </c>
      <c r="D406" s="18" t="str">
        <f>VLOOKUP(A406,'BASE REGISTRO MAYO'!$A$1:$U$884,4,FALSE)</f>
        <v>Corporación de Derecho Privado</v>
      </c>
      <c r="E406" s="18" t="str">
        <f>VLOOKUP(A406,'BASE REGISTRO MAYO'!$A$1:$U$884,5,FALSE)</f>
        <v>Otorgado por Decreto Supremo Nº 727, de fecha 23 de mayo de 1990, por el Ministerio de Justicia.</v>
      </c>
      <c r="F406" s="18" t="str">
        <f>VLOOKUP(A406,'BASE REGISTRO MAYO'!$A$1:$U$884,6,FALSE)</f>
        <v xml:space="preserve">Certificado de Vigencia de Persona Jurídica sin Fines de Lucro, Folio N° 500334359687, emitido con fecha 28 de julio de 2020, por el Servicio de Registro Civil e Identificación. </v>
      </c>
      <c r="G406" s="18" t="str">
        <f>VLOOKUP(A406,'BASE REGISTRO MAYO'!$A$1:$U$884,7,FALSE)</f>
        <v xml:space="preserve">Atender y proteger física y mentalmente a menores en situación irregular, discapacitados, ancianos u otros grupos necesitados. </v>
      </c>
      <c r="H406" s="18" t="str">
        <f>VLOOKUP(A406,'BASE REGISTRO MAYO'!$A$1:$U$884,8,FALSE)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18" t="str">
        <f>VLOOKUP(A406,'BASE REGISTRO MAYO'!$A$1:$U$884,9,FALSE)</f>
        <v>Cada dos años.</v>
      </c>
      <c r="J406" s="18" t="str">
        <f>VLOOKUP(A406,'BASE REGISTRO MAYO'!$A$1:$U$884,10,FALSE)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6" s="18" t="str">
        <f>VLOOKUP(A406,'BASE REGISTRO MAYO'!$A$1:$U$884,11,FALSE)</f>
        <v>Presidente: 
Aldo Arely Muñoz Perrin, 
MMandato General de Administración y Facultades:
Rodrigo Cárcamo Morales, 
Diego Trincado Araya</v>
      </c>
      <c r="L406" s="18" t="str">
        <f>VLOOKUP(A406,'BASE REGISTRO MAYO'!$A$1:$U$884,12,FALSE)</f>
        <v xml:space="preserve">Calle Cruz del Sur N° 150, Las condes </v>
      </c>
      <c r="M406" s="18" t="str">
        <f>VLOOKUP(A406,'BASE REGISTRO MAYO'!$A$1:$U$884,13,FALSE)</f>
        <v>XIII</v>
      </c>
      <c r="N406" s="18" t="str">
        <f>VLOOKUP(A406,'BASE REGISTRO MAYO'!$A$1:$U$884,14,FALSE)</f>
        <v>LAS CONDES</v>
      </c>
      <c r="O406" s="18" t="str">
        <f>VLOOKUP(A406,'BASE REGISTRO MAYO'!$A$1:$U$884,15,FALSE)</f>
        <v>(56) (2) 284 3968 - 284 1274 C.P. 7931090</v>
      </c>
      <c r="P406" s="18" t="str">
        <f>VLOOKUP(A406,'BASE REGISTRO MAYO'!$A$1:$U$884,16,FALSE)</f>
        <v>adrachile@adra.cl - Página web: www.adra.cl</v>
      </c>
      <c r="Q406" s="18" t="str">
        <f>VLOOKUP(A406,'BASE REGISTRO MAYO'!$A$1:$U$884,17,FALSE)</f>
        <v>C.P. 7931090</v>
      </c>
      <c r="R406" s="18">
        <f>VLOOKUP(A406,'BASE REGISTRO MAYO'!$A$1:$U$884,18,FALSE)</f>
        <v>93401</v>
      </c>
      <c r="S406" s="18" t="str">
        <f>VLOOKUP(A406,'BASE REGISTRO MAYO'!$A$1:$U$884,19,FALSE)</f>
        <v>Antecedentes financieros correspondientes al año 2019, aprobados por el Subdepartamento de Supervisión Financiera.</v>
      </c>
      <c r="T406" s="148">
        <f>VLOOKUP(A406,'BASE REGISTRO MAYO'!$A$1:$U$884,20,FALSE)</f>
        <v>37970</v>
      </c>
      <c r="U406" s="125">
        <v>6902</v>
      </c>
      <c r="V406" s="126">
        <v>13708386</v>
      </c>
      <c r="W406" s="126">
        <v>84770846</v>
      </c>
      <c r="X406" s="149">
        <v>44347</v>
      </c>
      <c r="Y406" s="133" t="s">
        <v>7732</v>
      </c>
      <c r="Z406" s="133" t="s">
        <v>7733</v>
      </c>
      <c r="AA406" s="125" t="s">
        <v>7885</v>
      </c>
    </row>
    <row r="407" spans="1:27" s="90" customFormat="1" ht="15.75" customHeight="1" x14ac:dyDescent="0.2">
      <c r="A407" s="125">
        <v>6903</v>
      </c>
      <c r="B407" s="18" t="str">
        <f>VLOOKUP(A407,'BASE REGISTRO MAYO'!$A$1:$U$884,2,FALSE)</f>
        <v>Corporación de Rehabilitación de Menores Adictos Amanecer de Calama.</v>
      </c>
      <c r="C407" s="18">
        <f>VLOOKUP(A407,'BASE REGISTRO MAYO'!$A$1:$U$884,3,FALSE)</f>
        <v>725997000</v>
      </c>
      <c r="D407" s="18" t="str">
        <f>VLOOKUP(A407,'BASE REGISTRO MAYO'!$A$1:$U$884,4,FALSE)</f>
        <v>Corporación de Derecho Privado.</v>
      </c>
      <c r="E407" s="18" t="str">
        <f>VLOOKUP(A407,'BASE REGISTRO MAYO'!$A$1:$U$884,5,FALSE)</f>
        <v>Otorgada por Decreto Supremo Nº 55, de fecha 12 de enero de 1994, del Ministerio de Justicia.</v>
      </c>
      <c r="F407" s="18" t="str">
        <f>VLOOKUP(A407,'BASE REGISTRO MAYO'!$A$1:$U$884,6,FALSE)</f>
        <v xml:space="preserve">Certificado de vigencia, folio Nº 500356979058, de 19 de noviembre de 2020, del Servicio de Registro Civil e Identificación.
</v>
      </c>
      <c r="G407" s="18" t="str">
        <f>VLOOKUP(A407,'BASE REGISTRO MAYO'!$A$1:$U$884,7,FALSE)</f>
        <v>Atender las necesidades básicas, obtiene la recuperación y procurar, al máximo, la reinserción positiva en la sociedad, de menores de entre 12 a 15 años de edad inclusive, o hasta 20 años en el caso señalado por los estatutos.</v>
      </c>
      <c r="H407" s="18" t="str">
        <f>VLOOKUP(A407,'BASE REGISTRO MAYO'!$A$1:$U$884,8,FALSE)</f>
        <v xml:space="preserve">Presidenta: Eva Soledad Salvador Beltrán
Vicepresidenta: Verónica Alavia Ticona
Tesorera: Sara Carreño Campos, 
Secretaria: Jacqueline Araya Álvarez, 
</v>
      </c>
      <c r="I407" s="18" t="str">
        <f>VLOOKUP(A407,'BASE REGISTRO MAYO'!$A$1:$U$884,9,FALSE)</f>
        <v>Durarán 02 años en sus cargos.</v>
      </c>
      <c r="J407" s="18" t="str">
        <f>VLOOKUP(A407,'BASE REGISTRO MAYO'!$A$1:$U$884,10,FALSE)</f>
        <v xml:space="preserve">22 de octubre de 2019 a 22 de octubre de 2021
</v>
      </c>
      <c r="K407" s="18" t="str">
        <f>VLOOKUP(A407,'BASE REGISTRO MAYO'!$A$1:$U$884,11,FALSE)</f>
        <v xml:space="preserve">Presidenta: Eva Soledad Salvador Beltrán, 
</v>
      </c>
      <c r="L407" s="18" t="str">
        <f>VLOOKUP(A407,'BASE REGISTRO MAYO'!$A$1:$U$884,12,FALSE)</f>
        <v xml:space="preserve">Avenida Tocopilla Nº 3792, Gustavo Le Peige, ciudad de Calama, Segunda Región  </v>
      </c>
      <c r="M407" s="18" t="str">
        <f>VLOOKUP(A407,'BASE REGISTRO MAYO'!$A$1:$U$884,13,FALSE)</f>
        <v>II</v>
      </c>
      <c r="N407" s="18" t="str">
        <f>VLOOKUP(A407,'BASE REGISTRO MAYO'!$A$1:$U$884,14,FALSE)</f>
        <v>calama</v>
      </c>
      <c r="O407" s="18">
        <f>VLOOKUP(A407,'BASE REGISTRO MAYO'!$A$1:$U$884,15,FALSE)</f>
        <v>0</v>
      </c>
      <c r="P407" s="18">
        <f>VLOOKUP(A407,'BASE REGISTRO MAYO'!$A$1:$U$884,16,FALSE)</f>
        <v>0</v>
      </c>
      <c r="Q407" s="18">
        <f>VLOOKUP(A407,'BASE REGISTRO MAYO'!$A$1:$U$884,17,FALSE)</f>
        <v>0</v>
      </c>
      <c r="R407" s="18" t="str">
        <f>VLOOKUP(A407,'BASE REGISTRO MAYO'!$A$1:$U$884,18,FALSE)</f>
        <v>93401: Institución de Asistencia Social</v>
      </c>
      <c r="S407" s="18" t="str">
        <f>VLOOKUP(A407,'BASE REGISTRO MAYO'!$A$1:$U$884,19,FALSE)</f>
        <v>Se acompaña certificado financiero correspondiente al año 2019 aprobados por el Subdepartamento de Supervisión Financiera Nacional .</v>
      </c>
      <c r="T407" s="148">
        <f>VLOOKUP(A407,'BASE REGISTRO MAYO'!$A$1:$U$884,20,FALSE)</f>
        <v>37970</v>
      </c>
      <c r="U407" s="125">
        <v>6903</v>
      </c>
      <c r="V407" s="126">
        <v>1171768</v>
      </c>
      <c r="W407" s="126">
        <v>6379627</v>
      </c>
      <c r="X407" s="149">
        <v>44347</v>
      </c>
      <c r="Y407" s="133" t="s">
        <v>7732</v>
      </c>
      <c r="Z407" s="133" t="s">
        <v>7733</v>
      </c>
      <c r="AA407" s="125" t="s">
        <v>7736</v>
      </c>
    </row>
    <row r="408" spans="1:27" s="90" customFormat="1" ht="15.75" customHeight="1" x14ac:dyDescent="0.2">
      <c r="A408" s="125">
        <v>6905</v>
      </c>
      <c r="B408" s="18" t="str">
        <f>VLOOKUP(A408,'BASE REGISTRO MAYO'!$A$1:$U$884,2,FALSE)</f>
        <v xml:space="preserve">
Fundación La Frontera
</v>
      </c>
      <c r="C408" s="18">
        <f>VLOOKUP(A408,'BASE REGISTRO MAYO'!$A$1:$U$884,3,FALSE)</f>
        <v>702081009</v>
      </c>
      <c r="D408" s="18" t="str">
        <f>VLOOKUP(A408,'BASE REGISTRO MAYO'!$A$1:$U$884,4,FALSE)</f>
        <v>Fundación de Derecho Privado</v>
      </c>
      <c r="E408" s="18" t="str">
        <f>VLOOKUP(A408,'BASE REGISTRO MAYO'!$A$1:$U$884,5,FALSE)</f>
        <v>Otorgado por Decreto Supremo Nº 33, de fecha 3 de enero de 1963, del Ministerio de Justicia.</v>
      </c>
      <c r="F408" s="18" t="str">
        <f>VLOOKUP(A408,'BASE REGISTRO MAYO'!$A$1:$U$884,6,FALSE)</f>
        <v>Certificado de Vigencia, folio Nº 500354860405, de 08 de noviembre de 2020, emitido por el Servicio de Registro Civil e Identificación.</v>
      </c>
      <c r="G408" s="18" t="str">
        <f>VLOOKUP(A408,'BASE REGISTRO MAYO'!$A$1:$U$884,7,FALSE)</f>
        <v>Propiciar la investigación, educación y asistencia social especialmente en la zona llamada “de la Frontera”, en beneficio de su progreso humano y desarrollo económico social.</v>
      </c>
      <c r="H408" s="18" t="str">
        <f>VLOOKUP(A408,'BASE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8" s="18" t="str">
        <f>VLOOKUP(A408,'BASE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8" s="18" t="str">
        <f>VLOOKUP(A408,'BASE REGISTRO MAYO'!$A$1:$U$884,10,FALSE)</f>
        <v xml:space="preserve">20 de junio de 2018, según consta en acta de Sesión Extraordinaria del Consejo Superior de misma fecha, reducida a escritura pública con fecha 25 de junio de 2018, del Notario Público de Temuco. </v>
      </c>
      <c r="K408" s="18" t="str">
        <f>VLOOKUP(A408,'BASE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8" s="18" t="str">
        <f>VLOOKUP(A408,'BASE REGISTRO MAYO'!$A$1:$U$884,12,FALSE)</f>
        <v xml:space="preserve">Avenida Alemania Nº 0211, Comuna de Temuco, Novena Región de La Araucanía.
Oficina: Pasaje El Bosque Nº 620, 
</v>
      </c>
      <c r="M408" s="18" t="str">
        <f>VLOOKUP(A408,'BASE REGISTRO MAYO'!$A$1:$U$884,13,FALSE)</f>
        <v>IX</v>
      </c>
      <c r="N408" s="18" t="str">
        <f>VLOOKUP(A408,'BASE REGISTRO MAYO'!$A$1:$U$884,14,FALSE)</f>
        <v>Temuco</v>
      </c>
      <c r="O408" s="18" t="str">
        <f>VLOOKUP(A408,'BASE REGISTRO MAYO'!$A$1:$U$884,15,FALSE)</f>
        <v>fono (45) 226031/ 215342/ 2215342.</v>
      </c>
      <c r="P408" s="18">
        <f>VLOOKUP(A408,'BASE REGISTRO MAYO'!$A$1:$U$884,16,FALSE)</f>
        <v>0</v>
      </c>
      <c r="Q408" s="18">
        <f>VLOOKUP(A408,'BASE REGISTRO MAYO'!$A$1:$U$884,17,FALSE)</f>
        <v>0</v>
      </c>
      <c r="R408" s="18">
        <f>VLOOKUP(A408,'BASE REGISTRO MAYO'!$A$1:$U$884,18,FALSE)</f>
        <v>93105</v>
      </c>
      <c r="S408" s="18" t="str">
        <f>VLOOKUP(A408,'BASE REGISTRO MAYO'!$A$1:$U$884,19,FALSE)</f>
        <v xml:space="preserve">Se acompaña certificado de antecedentes financieros, correspondiente al 2019, aprobado por el  Subdepartamento de Supervisión Financiera 
</v>
      </c>
      <c r="T408" s="148">
        <f>VLOOKUP(A408,'BASE REGISTRO MAYO'!$A$1:$U$884,20,FALSE)</f>
        <v>37970</v>
      </c>
      <c r="U408" s="125">
        <v>6905</v>
      </c>
      <c r="V408" s="126">
        <v>2034147</v>
      </c>
      <c r="W408" s="126">
        <v>38667762</v>
      </c>
      <c r="X408" s="149">
        <v>44347</v>
      </c>
      <c r="Y408" s="133" t="s">
        <v>7732</v>
      </c>
      <c r="Z408" s="133" t="s">
        <v>7733</v>
      </c>
      <c r="AA408" s="125" t="s">
        <v>227</v>
      </c>
    </row>
    <row r="409" spans="1:27" s="90" customFormat="1" ht="15.75" customHeight="1" x14ac:dyDescent="0.2">
      <c r="A409" s="125">
        <v>6905</v>
      </c>
      <c r="B409" s="18" t="str">
        <f>VLOOKUP(A409,'BASE REGISTRO MAYO'!$A$1:$U$884,2,FALSE)</f>
        <v xml:space="preserve">
Fundación La Frontera
</v>
      </c>
      <c r="C409" s="18">
        <f>VLOOKUP(A409,'BASE REGISTRO MAYO'!$A$1:$U$884,3,FALSE)</f>
        <v>702081009</v>
      </c>
      <c r="D409" s="18" t="str">
        <f>VLOOKUP(A409,'BASE REGISTRO MAYO'!$A$1:$U$884,4,FALSE)</f>
        <v>Fundación de Derecho Privado</v>
      </c>
      <c r="E409" s="18" t="str">
        <f>VLOOKUP(A409,'BASE REGISTRO MAYO'!$A$1:$U$884,5,FALSE)</f>
        <v>Otorgado por Decreto Supremo Nº 33, de fecha 3 de enero de 1963, del Ministerio de Justicia.</v>
      </c>
      <c r="F409" s="18" t="str">
        <f>VLOOKUP(A409,'BASE REGISTRO MAYO'!$A$1:$U$884,6,FALSE)</f>
        <v>Certificado de Vigencia, folio Nº 500354860405, de 08 de noviembre de 2020, emitido por el Servicio de Registro Civil e Identificación.</v>
      </c>
      <c r="G409" s="18" t="str">
        <f>VLOOKUP(A409,'BASE REGISTRO MAYO'!$A$1:$U$884,7,FALSE)</f>
        <v>Propiciar la investigación, educación y asistencia social especialmente en la zona llamada “de la Frontera”, en beneficio de su progreso humano y desarrollo económico social.</v>
      </c>
      <c r="H409" s="18" t="str">
        <f>VLOOKUP(A409,'BASE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9" s="18" t="str">
        <f>VLOOKUP(A409,'BASE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9" s="18" t="str">
        <f>VLOOKUP(A409,'BASE REGISTRO MAYO'!$A$1:$U$884,10,FALSE)</f>
        <v xml:space="preserve">20 de junio de 2018, según consta en acta de Sesión Extraordinaria del Consejo Superior de misma fecha, reducida a escritura pública con fecha 25 de junio de 2018, del Notario Público de Temuco. </v>
      </c>
      <c r="K409" s="18" t="str">
        <f>VLOOKUP(A409,'BASE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9" s="18" t="str">
        <f>VLOOKUP(A409,'BASE REGISTRO MAYO'!$A$1:$U$884,12,FALSE)</f>
        <v xml:space="preserve">Avenida Alemania Nº 0211, Comuna de Temuco, Novena Región de La Araucanía.
Oficina: Pasaje El Bosque Nº 620, 
</v>
      </c>
      <c r="M409" s="18" t="str">
        <f>VLOOKUP(A409,'BASE REGISTRO MAYO'!$A$1:$U$884,13,FALSE)</f>
        <v>IX</v>
      </c>
      <c r="N409" s="18" t="str">
        <f>VLOOKUP(A409,'BASE REGISTRO MAYO'!$A$1:$U$884,14,FALSE)</f>
        <v>Temuco</v>
      </c>
      <c r="O409" s="18" t="str">
        <f>VLOOKUP(A409,'BASE REGISTRO MAYO'!$A$1:$U$884,15,FALSE)</f>
        <v>fono (45) 226031/ 215342/ 2215342.</v>
      </c>
      <c r="P409" s="18">
        <f>VLOOKUP(A409,'BASE REGISTRO MAYO'!$A$1:$U$884,16,FALSE)</f>
        <v>0</v>
      </c>
      <c r="Q409" s="18">
        <f>VLOOKUP(A409,'BASE REGISTRO MAYO'!$A$1:$U$884,17,FALSE)</f>
        <v>0</v>
      </c>
      <c r="R409" s="18">
        <f>VLOOKUP(A409,'BASE REGISTRO MAYO'!$A$1:$U$884,18,FALSE)</f>
        <v>93105</v>
      </c>
      <c r="S409" s="18" t="str">
        <f>VLOOKUP(A409,'BASE REGISTRO MAYO'!$A$1:$U$884,19,FALSE)</f>
        <v xml:space="preserve">Se acompaña certificado de antecedentes financieros, correspondiente al 2019, aprobado por el  Subdepartamento de Supervisión Financiera 
</v>
      </c>
      <c r="T409" s="148">
        <f>VLOOKUP(A409,'BASE REGISTRO MAYO'!$A$1:$U$884,20,FALSE)</f>
        <v>37970</v>
      </c>
      <c r="U409" s="125">
        <v>6905</v>
      </c>
      <c r="V409" s="126">
        <v>0</v>
      </c>
      <c r="W409" s="126">
        <v>36007361</v>
      </c>
      <c r="X409" s="149">
        <v>44347</v>
      </c>
      <c r="Y409" s="133" t="s">
        <v>7732</v>
      </c>
      <c r="Z409" s="133" t="s">
        <v>7733</v>
      </c>
      <c r="AA409" s="125" t="s">
        <v>7886</v>
      </c>
    </row>
    <row r="410" spans="1:27" s="90" customFormat="1" ht="15.75" customHeight="1" x14ac:dyDescent="0.2">
      <c r="A410" s="125">
        <v>6905</v>
      </c>
      <c r="B410" s="18" t="str">
        <f>VLOOKUP(A410,'BASE REGISTRO MAYO'!$A$1:$U$884,2,FALSE)</f>
        <v xml:space="preserve">
Fundación La Frontera
</v>
      </c>
      <c r="C410" s="18">
        <f>VLOOKUP(A410,'BASE REGISTRO MAYO'!$A$1:$U$884,3,FALSE)</f>
        <v>702081009</v>
      </c>
      <c r="D410" s="18" t="str">
        <f>VLOOKUP(A410,'BASE REGISTRO MAYO'!$A$1:$U$884,4,FALSE)</f>
        <v>Fundación de Derecho Privado</v>
      </c>
      <c r="E410" s="18" t="str">
        <f>VLOOKUP(A410,'BASE REGISTRO MAYO'!$A$1:$U$884,5,FALSE)</f>
        <v>Otorgado por Decreto Supremo Nº 33, de fecha 3 de enero de 1963, del Ministerio de Justicia.</v>
      </c>
      <c r="F410" s="18" t="str">
        <f>VLOOKUP(A410,'BASE REGISTRO MAYO'!$A$1:$U$884,6,FALSE)</f>
        <v>Certificado de Vigencia, folio Nº 500354860405, de 08 de noviembre de 2020, emitido por el Servicio de Registro Civil e Identificación.</v>
      </c>
      <c r="G410" s="18" t="str">
        <f>VLOOKUP(A410,'BASE REGISTRO MAYO'!$A$1:$U$884,7,FALSE)</f>
        <v>Propiciar la investigación, educación y asistencia social especialmente en la zona llamada “de la Frontera”, en beneficio de su progreso humano y desarrollo económico social.</v>
      </c>
      <c r="H410" s="18" t="str">
        <f>VLOOKUP(A410,'BASE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0" s="18" t="str">
        <f>VLOOKUP(A410,'BASE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0" s="18" t="str">
        <f>VLOOKUP(A410,'BASE REGISTRO MAYO'!$A$1:$U$884,10,FALSE)</f>
        <v xml:space="preserve">20 de junio de 2018, según consta en acta de Sesión Extraordinaria del Consejo Superior de misma fecha, reducida a escritura pública con fecha 25 de junio de 2018, del Notario Público de Temuco. </v>
      </c>
      <c r="K410" s="18" t="str">
        <f>VLOOKUP(A410,'BASE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0" s="18" t="str">
        <f>VLOOKUP(A410,'BASE REGISTRO MAYO'!$A$1:$U$884,12,FALSE)</f>
        <v xml:space="preserve">Avenida Alemania Nº 0211, Comuna de Temuco, Novena Región de La Araucanía.
Oficina: Pasaje El Bosque Nº 620, 
</v>
      </c>
      <c r="M410" s="18" t="str">
        <f>VLOOKUP(A410,'BASE REGISTRO MAYO'!$A$1:$U$884,13,FALSE)</f>
        <v>IX</v>
      </c>
      <c r="N410" s="18" t="str">
        <f>VLOOKUP(A410,'BASE REGISTRO MAYO'!$A$1:$U$884,14,FALSE)</f>
        <v>Temuco</v>
      </c>
      <c r="O410" s="18" t="str">
        <f>VLOOKUP(A410,'BASE REGISTRO MAYO'!$A$1:$U$884,15,FALSE)</f>
        <v>fono (45) 226031/ 215342/ 2215342.</v>
      </c>
      <c r="P410" s="18">
        <f>VLOOKUP(A410,'BASE REGISTRO MAYO'!$A$1:$U$884,16,FALSE)</f>
        <v>0</v>
      </c>
      <c r="Q410" s="18">
        <f>VLOOKUP(A410,'BASE REGISTRO MAYO'!$A$1:$U$884,17,FALSE)</f>
        <v>0</v>
      </c>
      <c r="R410" s="18">
        <f>VLOOKUP(A410,'BASE REGISTRO MAYO'!$A$1:$U$884,18,FALSE)</f>
        <v>93105</v>
      </c>
      <c r="S410" s="18" t="str">
        <f>VLOOKUP(A410,'BASE REGISTRO MAYO'!$A$1:$U$884,19,FALSE)</f>
        <v xml:space="preserve">Se acompaña certificado de antecedentes financieros, correspondiente al 2019, aprobado por el  Subdepartamento de Supervisión Financiera 
</v>
      </c>
      <c r="T410" s="148">
        <f>VLOOKUP(A410,'BASE REGISTRO MAYO'!$A$1:$U$884,20,FALSE)</f>
        <v>37970</v>
      </c>
      <c r="U410" s="125">
        <v>6905</v>
      </c>
      <c r="V410" s="126">
        <v>28371420</v>
      </c>
      <c r="W410" s="126">
        <v>166461228</v>
      </c>
      <c r="X410" s="149">
        <v>44347</v>
      </c>
      <c r="Y410" s="133" t="s">
        <v>7732</v>
      </c>
      <c r="Z410" s="133" t="s">
        <v>7733</v>
      </c>
      <c r="AA410" s="125" t="s">
        <v>7887</v>
      </c>
    </row>
    <row r="411" spans="1:27" s="90" customFormat="1" ht="15.75" customHeight="1" x14ac:dyDescent="0.2">
      <c r="A411" s="125">
        <v>6905</v>
      </c>
      <c r="B411" s="18" t="str">
        <f>VLOOKUP(A411,'BASE REGISTRO MAYO'!$A$1:$U$884,2,FALSE)</f>
        <v xml:space="preserve">
Fundación La Frontera
</v>
      </c>
      <c r="C411" s="18">
        <f>VLOOKUP(A411,'BASE REGISTRO MAYO'!$A$1:$U$884,3,FALSE)</f>
        <v>702081009</v>
      </c>
      <c r="D411" s="18" t="str">
        <f>VLOOKUP(A411,'BASE REGISTRO MAYO'!$A$1:$U$884,4,FALSE)</f>
        <v>Fundación de Derecho Privado</v>
      </c>
      <c r="E411" s="18" t="str">
        <f>VLOOKUP(A411,'BASE REGISTRO MAYO'!$A$1:$U$884,5,FALSE)</f>
        <v>Otorgado por Decreto Supremo Nº 33, de fecha 3 de enero de 1963, del Ministerio de Justicia.</v>
      </c>
      <c r="F411" s="18" t="str">
        <f>VLOOKUP(A411,'BASE REGISTRO MAYO'!$A$1:$U$884,6,FALSE)</f>
        <v>Certificado de Vigencia, folio Nº 500354860405, de 08 de noviembre de 2020, emitido por el Servicio de Registro Civil e Identificación.</v>
      </c>
      <c r="G411" s="18" t="str">
        <f>VLOOKUP(A411,'BASE REGISTRO MAYO'!$A$1:$U$884,7,FALSE)</f>
        <v>Propiciar la investigación, educación y asistencia social especialmente en la zona llamada “de la Frontera”, en beneficio de su progreso humano y desarrollo económico social.</v>
      </c>
      <c r="H411" s="18" t="str">
        <f>VLOOKUP(A411,'BASE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1" s="18" t="str">
        <f>VLOOKUP(A411,'BASE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1" s="18" t="str">
        <f>VLOOKUP(A411,'BASE REGISTRO MAYO'!$A$1:$U$884,10,FALSE)</f>
        <v xml:space="preserve">20 de junio de 2018, según consta en acta de Sesión Extraordinaria del Consejo Superior de misma fecha, reducida a escritura pública con fecha 25 de junio de 2018, del Notario Público de Temuco. </v>
      </c>
      <c r="K411" s="18" t="str">
        <f>VLOOKUP(A411,'BASE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1" s="18" t="str">
        <f>VLOOKUP(A411,'BASE REGISTRO MAYO'!$A$1:$U$884,12,FALSE)</f>
        <v xml:space="preserve">Avenida Alemania Nº 0211, Comuna de Temuco, Novena Región de La Araucanía.
Oficina: Pasaje El Bosque Nº 620, 
</v>
      </c>
      <c r="M411" s="18" t="str">
        <f>VLOOKUP(A411,'BASE REGISTRO MAYO'!$A$1:$U$884,13,FALSE)</f>
        <v>IX</v>
      </c>
      <c r="N411" s="18" t="str">
        <f>VLOOKUP(A411,'BASE REGISTRO MAYO'!$A$1:$U$884,14,FALSE)</f>
        <v>Temuco</v>
      </c>
      <c r="O411" s="18" t="str">
        <f>VLOOKUP(A411,'BASE REGISTRO MAYO'!$A$1:$U$884,15,FALSE)</f>
        <v>fono (45) 226031/ 215342/ 2215342.</v>
      </c>
      <c r="P411" s="18">
        <f>VLOOKUP(A411,'BASE REGISTRO MAYO'!$A$1:$U$884,16,FALSE)</f>
        <v>0</v>
      </c>
      <c r="Q411" s="18">
        <f>VLOOKUP(A411,'BASE REGISTRO MAYO'!$A$1:$U$884,17,FALSE)</f>
        <v>0</v>
      </c>
      <c r="R411" s="18">
        <f>VLOOKUP(A411,'BASE REGISTRO MAYO'!$A$1:$U$884,18,FALSE)</f>
        <v>93105</v>
      </c>
      <c r="S411" s="18" t="str">
        <f>VLOOKUP(A411,'BASE REGISTRO MAYO'!$A$1:$U$884,19,FALSE)</f>
        <v xml:space="preserve">Se acompaña certificado de antecedentes financieros, correspondiente al 2019, aprobado por el  Subdepartamento de Supervisión Financiera 
</v>
      </c>
      <c r="T411" s="148">
        <f>VLOOKUP(A411,'BASE REGISTRO MAYO'!$A$1:$U$884,20,FALSE)</f>
        <v>37970</v>
      </c>
      <c r="U411" s="125">
        <v>6905</v>
      </c>
      <c r="V411" s="126">
        <v>22481753</v>
      </c>
      <c r="W411" s="126">
        <v>102173170</v>
      </c>
      <c r="X411" s="149">
        <v>44347</v>
      </c>
      <c r="Y411" s="133" t="s">
        <v>7732</v>
      </c>
      <c r="Z411" s="133" t="s">
        <v>7733</v>
      </c>
      <c r="AA411" s="125" t="s">
        <v>7888</v>
      </c>
    </row>
    <row r="412" spans="1:27" s="90" customFormat="1" ht="15.75" customHeight="1" x14ac:dyDescent="0.2">
      <c r="A412" s="125">
        <v>6905</v>
      </c>
      <c r="B412" s="18" t="str">
        <f>VLOOKUP(A412,'BASE REGISTRO MAYO'!$A$1:$U$884,2,FALSE)</f>
        <v xml:space="preserve">
Fundación La Frontera
</v>
      </c>
      <c r="C412" s="18">
        <f>VLOOKUP(A412,'BASE REGISTRO MAYO'!$A$1:$U$884,3,FALSE)</f>
        <v>702081009</v>
      </c>
      <c r="D412" s="18" t="str">
        <f>VLOOKUP(A412,'BASE REGISTRO MAYO'!$A$1:$U$884,4,FALSE)</f>
        <v>Fundación de Derecho Privado</v>
      </c>
      <c r="E412" s="18" t="str">
        <f>VLOOKUP(A412,'BASE REGISTRO MAYO'!$A$1:$U$884,5,FALSE)</f>
        <v>Otorgado por Decreto Supremo Nº 33, de fecha 3 de enero de 1963, del Ministerio de Justicia.</v>
      </c>
      <c r="F412" s="18" t="str">
        <f>VLOOKUP(A412,'BASE REGISTRO MAYO'!$A$1:$U$884,6,FALSE)</f>
        <v>Certificado de Vigencia, folio Nº 500354860405, de 08 de noviembre de 2020, emitido por el Servicio de Registro Civil e Identificación.</v>
      </c>
      <c r="G412" s="18" t="str">
        <f>VLOOKUP(A412,'BASE REGISTRO MAYO'!$A$1:$U$884,7,FALSE)</f>
        <v>Propiciar la investigación, educación y asistencia social especialmente en la zona llamada “de la Frontera”, en beneficio de su progreso humano y desarrollo económico social.</v>
      </c>
      <c r="H412" s="18" t="str">
        <f>VLOOKUP(A412,'BASE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2" s="18" t="str">
        <f>VLOOKUP(A412,'BASE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2" s="18" t="str">
        <f>VLOOKUP(A412,'BASE REGISTRO MAYO'!$A$1:$U$884,10,FALSE)</f>
        <v xml:space="preserve">20 de junio de 2018, según consta en acta de Sesión Extraordinaria del Consejo Superior de misma fecha, reducida a escritura pública con fecha 25 de junio de 2018, del Notario Público de Temuco. </v>
      </c>
      <c r="K412" s="18" t="str">
        <f>VLOOKUP(A412,'BASE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2" s="18" t="str">
        <f>VLOOKUP(A412,'BASE REGISTRO MAYO'!$A$1:$U$884,12,FALSE)</f>
        <v xml:space="preserve">Avenida Alemania Nº 0211, Comuna de Temuco, Novena Región de La Araucanía.
Oficina: Pasaje El Bosque Nº 620, 
</v>
      </c>
      <c r="M412" s="18" t="str">
        <f>VLOOKUP(A412,'BASE REGISTRO MAYO'!$A$1:$U$884,13,FALSE)</f>
        <v>IX</v>
      </c>
      <c r="N412" s="18" t="str">
        <f>VLOOKUP(A412,'BASE REGISTRO MAYO'!$A$1:$U$884,14,FALSE)</f>
        <v>Temuco</v>
      </c>
      <c r="O412" s="18" t="str">
        <f>VLOOKUP(A412,'BASE REGISTRO MAYO'!$A$1:$U$884,15,FALSE)</f>
        <v>fono (45) 226031/ 215342/ 2215342.</v>
      </c>
      <c r="P412" s="18">
        <f>VLOOKUP(A412,'BASE REGISTRO MAYO'!$A$1:$U$884,16,FALSE)</f>
        <v>0</v>
      </c>
      <c r="Q412" s="18">
        <f>VLOOKUP(A412,'BASE REGISTRO MAYO'!$A$1:$U$884,17,FALSE)</f>
        <v>0</v>
      </c>
      <c r="R412" s="18">
        <f>VLOOKUP(A412,'BASE REGISTRO MAYO'!$A$1:$U$884,18,FALSE)</f>
        <v>93105</v>
      </c>
      <c r="S412" s="18" t="str">
        <f>VLOOKUP(A412,'BASE REGISTRO MAYO'!$A$1:$U$884,19,FALSE)</f>
        <v xml:space="preserve">Se acompaña certificado de antecedentes financieros, correspondiente al 2019, aprobado por el  Subdepartamento de Supervisión Financiera 
</v>
      </c>
      <c r="T412" s="148">
        <f>VLOOKUP(A412,'BASE REGISTRO MAYO'!$A$1:$U$884,20,FALSE)</f>
        <v>37970</v>
      </c>
      <c r="U412" s="125">
        <v>6905</v>
      </c>
      <c r="V412" s="126">
        <v>20414194</v>
      </c>
      <c r="W412" s="126">
        <v>110468952</v>
      </c>
      <c r="X412" s="149">
        <v>44347</v>
      </c>
      <c r="Y412" s="133" t="s">
        <v>7732</v>
      </c>
      <c r="Z412" s="133" t="s">
        <v>7733</v>
      </c>
      <c r="AA412" s="125" t="s">
        <v>195</v>
      </c>
    </row>
    <row r="413" spans="1:27" s="90" customFormat="1" ht="15.75" customHeight="1" x14ac:dyDescent="0.2">
      <c r="A413" s="125">
        <v>6905</v>
      </c>
      <c r="B413" s="18" t="str">
        <f>VLOOKUP(A413,'BASE REGISTRO MAYO'!$A$1:$U$884,2,FALSE)</f>
        <v xml:space="preserve">
Fundación La Frontera
</v>
      </c>
      <c r="C413" s="18">
        <f>VLOOKUP(A413,'BASE REGISTRO MAYO'!$A$1:$U$884,3,FALSE)</f>
        <v>702081009</v>
      </c>
      <c r="D413" s="18" t="str">
        <f>VLOOKUP(A413,'BASE REGISTRO MAYO'!$A$1:$U$884,4,FALSE)</f>
        <v>Fundación de Derecho Privado</v>
      </c>
      <c r="E413" s="18" t="str">
        <f>VLOOKUP(A413,'BASE REGISTRO MAYO'!$A$1:$U$884,5,FALSE)</f>
        <v>Otorgado por Decreto Supremo Nº 33, de fecha 3 de enero de 1963, del Ministerio de Justicia.</v>
      </c>
      <c r="F413" s="18" t="str">
        <f>VLOOKUP(A413,'BASE REGISTRO MAYO'!$A$1:$U$884,6,FALSE)</f>
        <v>Certificado de Vigencia, folio Nº 500354860405, de 08 de noviembre de 2020, emitido por el Servicio de Registro Civil e Identificación.</v>
      </c>
      <c r="G413" s="18" t="str">
        <f>VLOOKUP(A413,'BASE REGISTRO MAYO'!$A$1:$U$884,7,FALSE)</f>
        <v>Propiciar la investigación, educación y asistencia social especialmente en la zona llamada “de la Frontera”, en beneficio de su progreso humano y desarrollo económico social.</v>
      </c>
      <c r="H413" s="18" t="str">
        <f>VLOOKUP(A413,'BASE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3" s="18" t="str">
        <f>VLOOKUP(A413,'BASE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3" s="18" t="str">
        <f>VLOOKUP(A413,'BASE REGISTRO MAYO'!$A$1:$U$884,10,FALSE)</f>
        <v xml:space="preserve">20 de junio de 2018, según consta en acta de Sesión Extraordinaria del Consejo Superior de misma fecha, reducida a escritura pública con fecha 25 de junio de 2018, del Notario Público de Temuco. </v>
      </c>
      <c r="K413" s="18" t="str">
        <f>VLOOKUP(A413,'BASE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3" s="18" t="str">
        <f>VLOOKUP(A413,'BASE REGISTRO MAYO'!$A$1:$U$884,12,FALSE)</f>
        <v xml:space="preserve">Avenida Alemania Nº 0211, Comuna de Temuco, Novena Región de La Araucanía.
Oficina: Pasaje El Bosque Nº 620, 
</v>
      </c>
      <c r="M413" s="18" t="str">
        <f>VLOOKUP(A413,'BASE REGISTRO MAYO'!$A$1:$U$884,13,FALSE)</f>
        <v>IX</v>
      </c>
      <c r="N413" s="18" t="str">
        <f>VLOOKUP(A413,'BASE REGISTRO MAYO'!$A$1:$U$884,14,FALSE)</f>
        <v>Temuco</v>
      </c>
      <c r="O413" s="18" t="str">
        <f>VLOOKUP(A413,'BASE REGISTRO MAYO'!$A$1:$U$884,15,FALSE)</f>
        <v>fono (45) 226031/ 215342/ 2215342.</v>
      </c>
      <c r="P413" s="18">
        <f>VLOOKUP(A413,'BASE REGISTRO MAYO'!$A$1:$U$884,16,FALSE)</f>
        <v>0</v>
      </c>
      <c r="Q413" s="18">
        <f>VLOOKUP(A413,'BASE REGISTRO MAYO'!$A$1:$U$884,17,FALSE)</f>
        <v>0</v>
      </c>
      <c r="R413" s="18">
        <f>VLOOKUP(A413,'BASE REGISTRO MAYO'!$A$1:$U$884,18,FALSE)</f>
        <v>93105</v>
      </c>
      <c r="S413" s="18" t="str">
        <f>VLOOKUP(A413,'BASE REGISTRO MAYO'!$A$1:$U$884,19,FALSE)</f>
        <v xml:space="preserve">Se acompaña certificado de antecedentes financieros, correspondiente al 2019, aprobado por el  Subdepartamento de Supervisión Financiera 
</v>
      </c>
      <c r="T413" s="148">
        <f>VLOOKUP(A413,'BASE REGISTRO MAYO'!$A$1:$U$884,20,FALSE)</f>
        <v>37970</v>
      </c>
      <c r="U413" s="125">
        <v>6905</v>
      </c>
      <c r="V413" s="126">
        <v>7959708</v>
      </c>
      <c r="W413" s="126">
        <v>74709230</v>
      </c>
      <c r="X413" s="149">
        <v>44347</v>
      </c>
      <c r="Y413" s="133" t="s">
        <v>7732</v>
      </c>
      <c r="Z413" s="133" t="s">
        <v>7733</v>
      </c>
      <c r="AA413" s="125" t="s">
        <v>7743</v>
      </c>
    </row>
    <row r="414" spans="1:27" s="90" customFormat="1" ht="15.75" customHeight="1" x14ac:dyDescent="0.2">
      <c r="A414" s="125">
        <v>6905</v>
      </c>
      <c r="B414" s="18" t="str">
        <f>VLOOKUP(A414,'BASE REGISTRO MAYO'!$A$1:$U$884,2,FALSE)</f>
        <v xml:space="preserve">
Fundación La Frontera
</v>
      </c>
      <c r="C414" s="18">
        <f>VLOOKUP(A414,'BASE REGISTRO MAYO'!$A$1:$U$884,3,FALSE)</f>
        <v>702081009</v>
      </c>
      <c r="D414" s="18" t="str">
        <f>VLOOKUP(A414,'BASE REGISTRO MAYO'!$A$1:$U$884,4,FALSE)</f>
        <v>Fundación de Derecho Privado</v>
      </c>
      <c r="E414" s="18" t="str">
        <f>VLOOKUP(A414,'BASE REGISTRO MAYO'!$A$1:$U$884,5,FALSE)</f>
        <v>Otorgado por Decreto Supremo Nº 33, de fecha 3 de enero de 1963, del Ministerio de Justicia.</v>
      </c>
      <c r="F414" s="18" t="str">
        <f>VLOOKUP(A414,'BASE REGISTRO MAYO'!$A$1:$U$884,6,FALSE)</f>
        <v>Certificado de Vigencia, folio Nº 500354860405, de 08 de noviembre de 2020, emitido por el Servicio de Registro Civil e Identificación.</v>
      </c>
      <c r="G414" s="18" t="str">
        <f>VLOOKUP(A414,'BASE REGISTRO MAYO'!$A$1:$U$884,7,FALSE)</f>
        <v>Propiciar la investigación, educación y asistencia social especialmente en la zona llamada “de la Frontera”, en beneficio de su progreso humano y desarrollo económico social.</v>
      </c>
      <c r="H414" s="18" t="str">
        <f>VLOOKUP(A414,'BASE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4" s="18" t="str">
        <f>VLOOKUP(A414,'BASE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4" s="18" t="str">
        <f>VLOOKUP(A414,'BASE REGISTRO MAYO'!$A$1:$U$884,10,FALSE)</f>
        <v xml:space="preserve">20 de junio de 2018, según consta en acta de Sesión Extraordinaria del Consejo Superior de misma fecha, reducida a escritura pública con fecha 25 de junio de 2018, del Notario Público de Temuco. </v>
      </c>
      <c r="K414" s="18" t="str">
        <f>VLOOKUP(A414,'BASE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4" s="18" t="str">
        <f>VLOOKUP(A414,'BASE REGISTRO MAYO'!$A$1:$U$884,12,FALSE)</f>
        <v xml:space="preserve">Avenida Alemania Nº 0211, Comuna de Temuco, Novena Región de La Araucanía.
Oficina: Pasaje El Bosque Nº 620, 
</v>
      </c>
      <c r="M414" s="18" t="str">
        <f>VLOOKUP(A414,'BASE REGISTRO MAYO'!$A$1:$U$884,13,FALSE)</f>
        <v>IX</v>
      </c>
      <c r="N414" s="18" t="str">
        <f>VLOOKUP(A414,'BASE REGISTRO MAYO'!$A$1:$U$884,14,FALSE)</f>
        <v>Temuco</v>
      </c>
      <c r="O414" s="18" t="str">
        <f>VLOOKUP(A414,'BASE REGISTRO MAYO'!$A$1:$U$884,15,FALSE)</f>
        <v>fono (45) 226031/ 215342/ 2215342.</v>
      </c>
      <c r="P414" s="18">
        <f>VLOOKUP(A414,'BASE REGISTRO MAYO'!$A$1:$U$884,16,FALSE)</f>
        <v>0</v>
      </c>
      <c r="Q414" s="18">
        <f>VLOOKUP(A414,'BASE REGISTRO MAYO'!$A$1:$U$884,17,FALSE)</f>
        <v>0</v>
      </c>
      <c r="R414" s="18">
        <f>VLOOKUP(A414,'BASE REGISTRO MAYO'!$A$1:$U$884,18,FALSE)</f>
        <v>93105</v>
      </c>
      <c r="S414" s="18" t="str">
        <f>VLOOKUP(A414,'BASE REGISTRO MAYO'!$A$1:$U$884,19,FALSE)</f>
        <v xml:space="preserve">Se acompaña certificado de antecedentes financieros, correspondiente al 2019, aprobado por el  Subdepartamento de Supervisión Financiera 
</v>
      </c>
      <c r="T414" s="148">
        <f>VLOOKUP(A414,'BASE REGISTRO MAYO'!$A$1:$U$884,20,FALSE)</f>
        <v>37970</v>
      </c>
      <c r="U414" s="125">
        <v>6905</v>
      </c>
      <c r="V414" s="126">
        <v>28147885</v>
      </c>
      <c r="W414" s="126">
        <v>131600503</v>
      </c>
      <c r="X414" s="149">
        <v>44347</v>
      </c>
      <c r="Y414" s="133" t="s">
        <v>7732</v>
      </c>
      <c r="Z414" s="133" t="s">
        <v>7733</v>
      </c>
      <c r="AA414" s="125" t="s">
        <v>7838</v>
      </c>
    </row>
    <row r="415" spans="1:27" s="90" customFormat="1" ht="15.75" customHeight="1" x14ac:dyDescent="0.2">
      <c r="A415" s="125">
        <v>6905</v>
      </c>
      <c r="B415" s="18" t="str">
        <f>VLOOKUP(A415,'BASE REGISTRO MAYO'!$A$1:$U$884,2,FALSE)</f>
        <v xml:space="preserve">
Fundación La Frontera
</v>
      </c>
      <c r="C415" s="18">
        <f>VLOOKUP(A415,'BASE REGISTRO MAYO'!$A$1:$U$884,3,FALSE)</f>
        <v>702081009</v>
      </c>
      <c r="D415" s="18" t="str">
        <f>VLOOKUP(A415,'BASE REGISTRO MAYO'!$A$1:$U$884,4,FALSE)</f>
        <v>Fundación de Derecho Privado</v>
      </c>
      <c r="E415" s="18" t="str">
        <f>VLOOKUP(A415,'BASE REGISTRO MAYO'!$A$1:$U$884,5,FALSE)</f>
        <v>Otorgado por Decreto Supremo Nº 33, de fecha 3 de enero de 1963, del Ministerio de Justicia.</v>
      </c>
      <c r="F415" s="18" t="str">
        <f>VLOOKUP(A415,'BASE REGISTRO MAYO'!$A$1:$U$884,6,FALSE)</f>
        <v>Certificado de Vigencia, folio Nº 500354860405, de 08 de noviembre de 2020, emitido por el Servicio de Registro Civil e Identificación.</v>
      </c>
      <c r="G415" s="18" t="str">
        <f>VLOOKUP(A415,'BASE REGISTRO MAYO'!$A$1:$U$884,7,FALSE)</f>
        <v>Propiciar la investigación, educación y asistencia social especialmente en la zona llamada “de la Frontera”, en beneficio de su progreso humano y desarrollo económico social.</v>
      </c>
      <c r="H415" s="18" t="str">
        <f>VLOOKUP(A415,'BASE REGISTRO MAYO'!$A$1:$U$884,8,FALSE)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5" s="18" t="str">
        <f>VLOOKUP(A415,'BASE REGISTRO MAYO'!$A$1:$U$884,9,FALSE)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5" s="18" t="str">
        <f>VLOOKUP(A415,'BASE REGISTRO MAYO'!$A$1:$U$884,10,FALSE)</f>
        <v xml:space="preserve">20 de junio de 2018, según consta en acta de Sesión Extraordinaria del Consejo Superior de misma fecha, reducida a escritura pública con fecha 25 de junio de 2018, del Notario Público de Temuco. </v>
      </c>
      <c r="K415" s="18" t="str">
        <f>VLOOKUP(A415,'BASE REGISTRO MAYO'!$A$1:$U$884,11,FALSE)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5" s="18" t="str">
        <f>VLOOKUP(A415,'BASE REGISTRO MAYO'!$A$1:$U$884,12,FALSE)</f>
        <v xml:space="preserve">Avenida Alemania Nº 0211, Comuna de Temuco, Novena Región de La Araucanía.
Oficina: Pasaje El Bosque Nº 620, 
</v>
      </c>
      <c r="M415" s="18" t="str">
        <f>VLOOKUP(A415,'BASE REGISTRO MAYO'!$A$1:$U$884,13,FALSE)</f>
        <v>IX</v>
      </c>
      <c r="N415" s="18" t="str">
        <f>VLOOKUP(A415,'BASE REGISTRO MAYO'!$A$1:$U$884,14,FALSE)</f>
        <v>Temuco</v>
      </c>
      <c r="O415" s="18" t="str">
        <f>VLOOKUP(A415,'BASE REGISTRO MAYO'!$A$1:$U$884,15,FALSE)</f>
        <v>fono (45) 226031/ 215342/ 2215342.</v>
      </c>
      <c r="P415" s="18">
        <f>VLOOKUP(A415,'BASE REGISTRO MAYO'!$A$1:$U$884,16,FALSE)</f>
        <v>0</v>
      </c>
      <c r="Q415" s="18">
        <f>VLOOKUP(A415,'BASE REGISTRO MAYO'!$A$1:$U$884,17,FALSE)</f>
        <v>0</v>
      </c>
      <c r="R415" s="18">
        <f>VLOOKUP(A415,'BASE REGISTRO MAYO'!$A$1:$U$884,18,FALSE)</f>
        <v>93105</v>
      </c>
      <c r="S415" s="18" t="str">
        <f>VLOOKUP(A415,'BASE REGISTRO MAYO'!$A$1:$U$884,19,FALSE)</f>
        <v xml:space="preserve">Se acompaña certificado de antecedentes financieros, correspondiente al 2019, aprobado por el  Subdepartamento de Supervisión Financiera 
</v>
      </c>
      <c r="T415" s="148">
        <f>VLOOKUP(A415,'BASE REGISTRO MAYO'!$A$1:$U$884,20,FALSE)</f>
        <v>37970</v>
      </c>
      <c r="U415" s="125">
        <v>6905</v>
      </c>
      <c r="V415" s="126">
        <v>1149735</v>
      </c>
      <c r="W415" s="126">
        <v>30689095</v>
      </c>
      <c r="X415" s="149">
        <v>44347</v>
      </c>
      <c r="Y415" s="133" t="s">
        <v>7732</v>
      </c>
      <c r="Z415" s="133" t="s">
        <v>7733</v>
      </c>
      <c r="AA415" s="125" t="s">
        <v>7841</v>
      </c>
    </row>
    <row r="416" spans="1:27" s="90" customFormat="1" ht="15.75" customHeight="1" x14ac:dyDescent="0.2">
      <c r="A416" s="125">
        <v>6911</v>
      </c>
      <c r="B416" s="18" t="str">
        <f>VLOOKUP(A416,'BASE REGISTRO MAYO'!$A$1:$U$884,2,FALSE)</f>
        <v xml:space="preserve">Misión Evangélica San Pablo de Chile
</v>
      </c>
      <c r="C416" s="18">
        <f>VLOOKUP(A416,'BASE REGISTRO MAYO'!$A$1:$U$884,3,FALSE)</f>
        <v>713189006</v>
      </c>
      <c r="D416" s="18" t="str">
        <f>VLOOKUP(A416,'BASE REGISTRO MAYO'!$A$1:$U$884,4,FALSE)</f>
        <v>Corporación de Derecho Público</v>
      </c>
      <c r="E416" s="18" t="str">
        <f>VLOOKUP(A416,'BASE REGISTRO MAYO'!$A$1:$U$884,5,FALSE)</f>
        <v>Otorgado por Decreto Supremo Nº 1965, del  17 de marzo de 1960, del Ministerio de Justicia.</v>
      </c>
      <c r="F416" s="18" t="str">
        <f>VLOOKUP(A416,'BASE REGISTRO MAYO'!$A$1:$U$884,6,FALSE)</f>
        <v>indefinida</v>
      </c>
      <c r="G416" s="18" t="str">
        <f>VLOOKUP(A416,'BASE REGISTRO MAYO'!$A$1:$U$884,7,FALSE)</f>
        <v>Actividad Religiosa</v>
      </c>
      <c r="H416" s="18" t="str">
        <f>VLOOKUP(A416,'BASE REGISTRO MAYO'!$A$1:$U$884,8,FALSE)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6" s="18" t="str">
        <f>VLOOKUP(A416,'BASE REGISTRO MAYO'!$A$1:$U$884,9,FALSE)</f>
        <v xml:space="preserve">Durarán tres años en sus cargos, pudiendo ser reelegidos de forma indefinida.
</v>
      </c>
      <c r="J416" s="18" t="str">
        <f>VLOOKUP(A416,'BASE REGISTRO MAYO'!$A$1:$U$884,10,FALSE)</f>
        <v>Directorio prorrogado por un año, a contar del 27 de febrero de 2021 al 27 de febrero de 2024.</v>
      </c>
      <c r="K416" s="18" t="str">
        <f>VLOOKUP(A416,'BASE REGISTRO MAYO'!$A$1:$U$884,11,FALSE)</f>
        <v>Julio Salazar Veloso, 
Luis Elías Jara Martínez, 
Marco Durán Roa, 
(Podrán actuar conjunta o indistintamente).</v>
      </c>
      <c r="L416" s="18" t="str">
        <f>VLOOKUP(A416,'BASE REGISTRO MAYO'!$A$1:$U$884,12,FALSE)</f>
        <v xml:space="preserve">Cousiño N°137, comuna de Coronel, Región del Biobío
</v>
      </c>
      <c r="M416" s="18" t="str">
        <f>VLOOKUP(A416,'BASE REGISTRO MAYO'!$A$1:$U$884,13,FALSE)</f>
        <v>VIII</v>
      </c>
      <c r="N416" s="18" t="str">
        <f>VLOOKUP(A416,'BASE REGISTRO MAYO'!$A$1:$U$884,14,FALSE)</f>
        <v>Coronel</v>
      </c>
      <c r="O416" s="18" t="str">
        <f>VLOOKUP(A416,'BASE REGISTRO MAYO'!$A$1:$U$884,15,FALSE)</f>
        <v>Teléfonos:  41 2876235 – 41 2871238</v>
      </c>
      <c r="P416" s="18" t="str">
        <f>VLOOKUP(A416,'BASE REGISTRO MAYO'!$A$1:$U$884,16,FALSE)</f>
        <v>director.mesp@gmail.com</v>
      </c>
      <c r="Q416" s="18">
        <f>VLOOKUP(A416,'BASE REGISTRO MAYO'!$A$1:$U$884,17,FALSE)</f>
        <v>0</v>
      </c>
      <c r="R416" s="18">
        <f>VLOOKUP(A416,'BASE REGISTRO MAYO'!$A$1:$U$884,18,FALSE)</f>
        <v>93910</v>
      </c>
      <c r="S416" s="18" t="str">
        <f>VLOOKUP(A416,'BASE REGISTRO MAYO'!$A$1:$U$884,19,FALSE)</f>
        <v xml:space="preserve">ANTECEDENTES CORRESPONDIENTES AL AÑO 2020, aprobado por el SUB DEPARTAMENTO DE SUPERVISIÓN FINANCIERA </v>
      </c>
      <c r="T416" s="148">
        <f>VLOOKUP(A416,'BASE REGISTRO MAYO'!$A$1:$U$884,20,FALSE)</f>
        <v>37970</v>
      </c>
      <c r="U416" s="125">
        <v>6911</v>
      </c>
      <c r="V416" s="126">
        <v>3611742</v>
      </c>
      <c r="W416" s="126">
        <v>20885290</v>
      </c>
      <c r="X416" s="149">
        <v>44347</v>
      </c>
      <c r="Y416" s="133" t="s">
        <v>7732</v>
      </c>
      <c r="Z416" s="133" t="s">
        <v>7733</v>
      </c>
      <c r="AA416" s="125" t="s">
        <v>7764</v>
      </c>
    </row>
    <row r="417" spans="1:27" s="90" customFormat="1" ht="15.75" customHeight="1" x14ac:dyDescent="0.2">
      <c r="A417" s="125">
        <v>6911</v>
      </c>
      <c r="B417" s="18" t="str">
        <f>VLOOKUP(A417,'BASE REGISTRO MAYO'!$A$1:$U$884,2,FALSE)</f>
        <v xml:space="preserve">Misión Evangélica San Pablo de Chile
</v>
      </c>
      <c r="C417" s="18">
        <f>VLOOKUP(A417,'BASE REGISTRO MAYO'!$A$1:$U$884,3,FALSE)</f>
        <v>713189006</v>
      </c>
      <c r="D417" s="18" t="str">
        <f>VLOOKUP(A417,'BASE REGISTRO MAYO'!$A$1:$U$884,4,FALSE)</f>
        <v>Corporación de Derecho Público</v>
      </c>
      <c r="E417" s="18" t="str">
        <f>VLOOKUP(A417,'BASE REGISTRO MAYO'!$A$1:$U$884,5,FALSE)</f>
        <v>Otorgado por Decreto Supremo Nº 1965, del  17 de marzo de 1960, del Ministerio de Justicia.</v>
      </c>
      <c r="F417" s="18" t="str">
        <f>VLOOKUP(A417,'BASE REGISTRO MAYO'!$A$1:$U$884,6,FALSE)</f>
        <v>indefinida</v>
      </c>
      <c r="G417" s="18" t="str">
        <f>VLOOKUP(A417,'BASE REGISTRO MAYO'!$A$1:$U$884,7,FALSE)</f>
        <v>Actividad Religiosa</v>
      </c>
      <c r="H417" s="18" t="str">
        <f>VLOOKUP(A417,'BASE REGISTRO MAYO'!$A$1:$U$884,8,FALSE)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7" s="18" t="str">
        <f>VLOOKUP(A417,'BASE REGISTRO MAYO'!$A$1:$U$884,9,FALSE)</f>
        <v xml:space="preserve">Durarán tres años en sus cargos, pudiendo ser reelegidos de forma indefinida.
</v>
      </c>
      <c r="J417" s="18" t="str">
        <f>VLOOKUP(A417,'BASE REGISTRO MAYO'!$A$1:$U$884,10,FALSE)</f>
        <v>Directorio prorrogado por un año, a contar del 27 de febrero de 2021 al 27 de febrero de 2024.</v>
      </c>
      <c r="K417" s="18" t="str">
        <f>VLOOKUP(A417,'BASE REGISTRO MAYO'!$A$1:$U$884,11,FALSE)</f>
        <v>Julio Salazar Veloso, 
Luis Elías Jara Martínez, 
Marco Durán Roa, 
(Podrán actuar conjunta o indistintamente).</v>
      </c>
      <c r="L417" s="18" t="str">
        <f>VLOOKUP(A417,'BASE REGISTRO MAYO'!$A$1:$U$884,12,FALSE)</f>
        <v xml:space="preserve">Cousiño N°137, comuna de Coronel, Región del Biobío
</v>
      </c>
      <c r="M417" s="18" t="str">
        <f>VLOOKUP(A417,'BASE REGISTRO MAYO'!$A$1:$U$884,13,FALSE)</f>
        <v>VIII</v>
      </c>
      <c r="N417" s="18" t="str">
        <f>VLOOKUP(A417,'BASE REGISTRO MAYO'!$A$1:$U$884,14,FALSE)</f>
        <v>Coronel</v>
      </c>
      <c r="O417" s="18" t="str">
        <f>VLOOKUP(A417,'BASE REGISTRO MAYO'!$A$1:$U$884,15,FALSE)</f>
        <v>Teléfonos:  41 2876235 – 41 2871238</v>
      </c>
      <c r="P417" s="18" t="str">
        <f>VLOOKUP(A417,'BASE REGISTRO MAYO'!$A$1:$U$884,16,FALSE)</f>
        <v>director.mesp@gmail.com</v>
      </c>
      <c r="Q417" s="18">
        <f>VLOOKUP(A417,'BASE REGISTRO MAYO'!$A$1:$U$884,17,FALSE)</f>
        <v>0</v>
      </c>
      <c r="R417" s="18">
        <f>VLOOKUP(A417,'BASE REGISTRO MAYO'!$A$1:$U$884,18,FALSE)</f>
        <v>93910</v>
      </c>
      <c r="S417" s="18" t="str">
        <f>VLOOKUP(A417,'BASE REGISTRO MAYO'!$A$1:$U$884,19,FALSE)</f>
        <v xml:space="preserve">ANTECEDENTES CORRESPONDIENTES AL AÑO 2020, aprobado por el SUB DEPARTAMENTO DE SUPERVISIÓN FINANCIERA </v>
      </c>
      <c r="T417" s="148">
        <f>VLOOKUP(A417,'BASE REGISTRO MAYO'!$A$1:$U$884,20,FALSE)</f>
        <v>37970</v>
      </c>
      <c r="U417" s="125">
        <v>6911</v>
      </c>
      <c r="V417" s="126">
        <v>8812674</v>
      </c>
      <c r="W417" s="126">
        <v>42787852</v>
      </c>
      <c r="X417" s="149">
        <v>44347</v>
      </c>
      <c r="Y417" s="133" t="s">
        <v>7732</v>
      </c>
      <c r="Z417" s="133" t="s">
        <v>7733</v>
      </c>
      <c r="AA417" s="125" t="s">
        <v>159</v>
      </c>
    </row>
    <row r="418" spans="1:27" s="90" customFormat="1" ht="15.75" customHeight="1" x14ac:dyDescent="0.2">
      <c r="A418" s="125">
        <v>6911</v>
      </c>
      <c r="B418" s="18" t="str">
        <f>VLOOKUP(A418,'BASE REGISTRO MAYO'!$A$1:$U$884,2,FALSE)</f>
        <v xml:space="preserve">Misión Evangélica San Pablo de Chile
</v>
      </c>
      <c r="C418" s="18">
        <f>VLOOKUP(A418,'BASE REGISTRO MAYO'!$A$1:$U$884,3,FALSE)</f>
        <v>713189006</v>
      </c>
      <c r="D418" s="18" t="str">
        <f>VLOOKUP(A418,'BASE REGISTRO MAYO'!$A$1:$U$884,4,FALSE)</f>
        <v>Corporación de Derecho Público</v>
      </c>
      <c r="E418" s="18" t="str">
        <f>VLOOKUP(A418,'BASE REGISTRO MAYO'!$A$1:$U$884,5,FALSE)</f>
        <v>Otorgado por Decreto Supremo Nº 1965, del  17 de marzo de 1960, del Ministerio de Justicia.</v>
      </c>
      <c r="F418" s="18" t="str">
        <f>VLOOKUP(A418,'BASE REGISTRO MAYO'!$A$1:$U$884,6,FALSE)</f>
        <v>indefinida</v>
      </c>
      <c r="G418" s="18" t="str">
        <f>VLOOKUP(A418,'BASE REGISTRO MAYO'!$A$1:$U$884,7,FALSE)</f>
        <v>Actividad Religiosa</v>
      </c>
      <c r="H418" s="18" t="str">
        <f>VLOOKUP(A418,'BASE REGISTRO MAYO'!$A$1:$U$884,8,FALSE)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8" s="18" t="str">
        <f>VLOOKUP(A418,'BASE REGISTRO MAYO'!$A$1:$U$884,9,FALSE)</f>
        <v xml:space="preserve">Durarán tres años en sus cargos, pudiendo ser reelegidos de forma indefinida.
</v>
      </c>
      <c r="J418" s="18" t="str">
        <f>VLOOKUP(A418,'BASE REGISTRO MAYO'!$A$1:$U$884,10,FALSE)</f>
        <v>Directorio prorrogado por un año, a contar del 27 de febrero de 2021 al 27 de febrero de 2024.</v>
      </c>
      <c r="K418" s="18" t="str">
        <f>VLOOKUP(A418,'BASE REGISTRO MAYO'!$A$1:$U$884,11,FALSE)</f>
        <v>Julio Salazar Veloso, 
Luis Elías Jara Martínez, 
Marco Durán Roa, 
(Podrán actuar conjunta o indistintamente).</v>
      </c>
      <c r="L418" s="18" t="str">
        <f>VLOOKUP(A418,'BASE REGISTRO MAYO'!$A$1:$U$884,12,FALSE)</f>
        <v xml:space="preserve">Cousiño N°137, comuna de Coronel, Región del Biobío
</v>
      </c>
      <c r="M418" s="18" t="str">
        <f>VLOOKUP(A418,'BASE REGISTRO MAYO'!$A$1:$U$884,13,FALSE)</f>
        <v>VIII</v>
      </c>
      <c r="N418" s="18" t="str">
        <f>VLOOKUP(A418,'BASE REGISTRO MAYO'!$A$1:$U$884,14,FALSE)</f>
        <v>Coronel</v>
      </c>
      <c r="O418" s="18" t="str">
        <f>VLOOKUP(A418,'BASE REGISTRO MAYO'!$A$1:$U$884,15,FALSE)</f>
        <v>Teléfonos:  41 2876235 – 41 2871238</v>
      </c>
      <c r="P418" s="18" t="str">
        <f>VLOOKUP(A418,'BASE REGISTRO MAYO'!$A$1:$U$884,16,FALSE)</f>
        <v>director.mesp@gmail.com</v>
      </c>
      <c r="Q418" s="18">
        <f>VLOOKUP(A418,'BASE REGISTRO MAYO'!$A$1:$U$884,17,FALSE)</f>
        <v>0</v>
      </c>
      <c r="R418" s="18">
        <f>VLOOKUP(A418,'BASE REGISTRO MAYO'!$A$1:$U$884,18,FALSE)</f>
        <v>93910</v>
      </c>
      <c r="S418" s="18" t="str">
        <f>VLOOKUP(A418,'BASE REGISTRO MAYO'!$A$1:$U$884,19,FALSE)</f>
        <v xml:space="preserve">ANTECEDENTES CORRESPONDIENTES AL AÑO 2020, aprobado por el SUB DEPARTAMENTO DE SUPERVISIÓN FINANCIERA </v>
      </c>
      <c r="T418" s="148">
        <f>VLOOKUP(A418,'BASE REGISTRO MAYO'!$A$1:$U$884,20,FALSE)</f>
        <v>37970</v>
      </c>
      <c r="U418" s="125">
        <v>6911</v>
      </c>
      <c r="V418" s="126">
        <v>5237488</v>
      </c>
      <c r="W418" s="126">
        <v>25622595</v>
      </c>
      <c r="X418" s="149">
        <v>44347</v>
      </c>
      <c r="Y418" s="133" t="s">
        <v>7732</v>
      </c>
      <c r="Z418" s="133" t="s">
        <v>7733</v>
      </c>
      <c r="AA418" s="125" t="s">
        <v>7756</v>
      </c>
    </row>
    <row r="419" spans="1:27" s="90" customFormat="1" ht="15.75" customHeight="1" x14ac:dyDescent="0.2">
      <c r="A419" s="125">
        <v>6911</v>
      </c>
      <c r="B419" s="18" t="str">
        <f>VLOOKUP(A419,'BASE REGISTRO MAYO'!$A$1:$U$884,2,FALSE)</f>
        <v xml:space="preserve">Misión Evangélica San Pablo de Chile
</v>
      </c>
      <c r="C419" s="18">
        <f>VLOOKUP(A419,'BASE REGISTRO MAYO'!$A$1:$U$884,3,FALSE)</f>
        <v>713189006</v>
      </c>
      <c r="D419" s="18" t="str">
        <f>VLOOKUP(A419,'BASE REGISTRO MAYO'!$A$1:$U$884,4,FALSE)</f>
        <v>Corporación de Derecho Público</v>
      </c>
      <c r="E419" s="18" t="str">
        <f>VLOOKUP(A419,'BASE REGISTRO MAYO'!$A$1:$U$884,5,FALSE)</f>
        <v>Otorgado por Decreto Supremo Nº 1965, del  17 de marzo de 1960, del Ministerio de Justicia.</v>
      </c>
      <c r="F419" s="18" t="str">
        <f>VLOOKUP(A419,'BASE REGISTRO MAYO'!$A$1:$U$884,6,FALSE)</f>
        <v>indefinida</v>
      </c>
      <c r="G419" s="18" t="str">
        <f>VLOOKUP(A419,'BASE REGISTRO MAYO'!$A$1:$U$884,7,FALSE)</f>
        <v>Actividad Religiosa</v>
      </c>
      <c r="H419" s="18" t="str">
        <f>VLOOKUP(A419,'BASE REGISTRO MAYO'!$A$1:$U$884,8,FALSE)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9" s="18" t="str">
        <f>VLOOKUP(A419,'BASE REGISTRO MAYO'!$A$1:$U$884,9,FALSE)</f>
        <v xml:space="preserve">Durarán tres años en sus cargos, pudiendo ser reelegidos de forma indefinida.
</v>
      </c>
      <c r="J419" s="18" t="str">
        <f>VLOOKUP(A419,'BASE REGISTRO MAYO'!$A$1:$U$884,10,FALSE)</f>
        <v>Directorio prorrogado por un año, a contar del 27 de febrero de 2021 al 27 de febrero de 2024.</v>
      </c>
      <c r="K419" s="18" t="str">
        <f>VLOOKUP(A419,'BASE REGISTRO MAYO'!$A$1:$U$884,11,FALSE)</f>
        <v>Julio Salazar Veloso, 
Luis Elías Jara Martínez, 
Marco Durán Roa, 
(Podrán actuar conjunta o indistintamente).</v>
      </c>
      <c r="L419" s="18" t="str">
        <f>VLOOKUP(A419,'BASE REGISTRO MAYO'!$A$1:$U$884,12,FALSE)</f>
        <v xml:space="preserve">Cousiño N°137, comuna de Coronel, Región del Biobío
</v>
      </c>
      <c r="M419" s="18" t="str">
        <f>VLOOKUP(A419,'BASE REGISTRO MAYO'!$A$1:$U$884,13,FALSE)</f>
        <v>VIII</v>
      </c>
      <c r="N419" s="18" t="str">
        <f>VLOOKUP(A419,'BASE REGISTRO MAYO'!$A$1:$U$884,14,FALSE)</f>
        <v>Coronel</v>
      </c>
      <c r="O419" s="18" t="str">
        <f>VLOOKUP(A419,'BASE REGISTRO MAYO'!$A$1:$U$884,15,FALSE)</f>
        <v>Teléfonos:  41 2876235 – 41 2871238</v>
      </c>
      <c r="P419" s="18" t="str">
        <f>VLOOKUP(A419,'BASE REGISTRO MAYO'!$A$1:$U$884,16,FALSE)</f>
        <v>director.mesp@gmail.com</v>
      </c>
      <c r="Q419" s="18">
        <f>VLOOKUP(A419,'BASE REGISTRO MAYO'!$A$1:$U$884,17,FALSE)</f>
        <v>0</v>
      </c>
      <c r="R419" s="18">
        <f>VLOOKUP(A419,'BASE REGISTRO MAYO'!$A$1:$U$884,18,FALSE)</f>
        <v>93910</v>
      </c>
      <c r="S419" s="18" t="str">
        <f>VLOOKUP(A419,'BASE REGISTRO MAYO'!$A$1:$U$884,19,FALSE)</f>
        <v xml:space="preserve">ANTECEDENTES CORRESPONDIENTES AL AÑO 2020, aprobado por el SUB DEPARTAMENTO DE SUPERVISIÓN FINANCIERA </v>
      </c>
      <c r="T419" s="148">
        <f>VLOOKUP(A419,'BASE REGISTRO MAYO'!$A$1:$U$884,20,FALSE)</f>
        <v>37970</v>
      </c>
      <c r="U419" s="125">
        <v>6911</v>
      </c>
      <c r="V419" s="126">
        <v>24013554</v>
      </c>
      <c r="W419" s="126">
        <v>126020850</v>
      </c>
      <c r="X419" s="149">
        <v>44347</v>
      </c>
      <c r="Y419" s="133" t="s">
        <v>7732</v>
      </c>
      <c r="Z419" s="133" t="s">
        <v>7733</v>
      </c>
      <c r="AA419" s="125" t="s">
        <v>7746</v>
      </c>
    </row>
    <row r="420" spans="1:27" s="90" customFormat="1" ht="15.75" customHeight="1" x14ac:dyDescent="0.2">
      <c r="A420" s="125">
        <v>6911</v>
      </c>
      <c r="B420" s="18" t="str">
        <f>VLOOKUP(A420,'BASE REGISTRO MAYO'!$A$1:$U$884,2,FALSE)</f>
        <v xml:space="preserve">Misión Evangélica San Pablo de Chile
</v>
      </c>
      <c r="C420" s="18">
        <f>VLOOKUP(A420,'BASE REGISTRO MAYO'!$A$1:$U$884,3,FALSE)</f>
        <v>713189006</v>
      </c>
      <c r="D420" s="18" t="str">
        <f>VLOOKUP(A420,'BASE REGISTRO MAYO'!$A$1:$U$884,4,FALSE)</f>
        <v>Corporación de Derecho Público</v>
      </c>
      <c r="E420" s="18" t="str">
        <f>VLOOKUP(A420,'BASE REGISTRO MAYO'!$A$1:$U$884,5,FALSE)</f>
        <v>Otorgado por Decreto Supremo Nº 1965, del  17 de marzo de 1960, del Ministerio de Justicia.</v>
      </c>
      <c r="F420" s="18" t="str">
        <f>VLOOKUP(A420,'BASE REGISTRO MAYO'!$A$1:$U$884,6,FALSE)</f>
        <v>indefinida</v>
      </c>
      <c r="G420" s="18" t="str">
        <f>VLOOKUP(A420,'BASE REGISTRO MAYO'!$A$1:$U$884,7,FALSE)</f>
        <v>Actividad Religiosa</v>
      </c>
      <c r="H420" s="18" t="str">
        <f>VLOOKUP(A420,'BASE REGISTRO MAYO'!$A$1:$U$884,8,FALSE)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0" s="18" t="str">
        <f>VLOOKUP(A420,'BASE REGISTRO MAYO'!$A$1:$U$884,9,FALSE)</f>
        <v xml:space="preserve">Durarán tres años en sus cargos, pudiendo ser reelegidos de forma indefinida.
</v>
      </c>
      <c r="J420" s="18" t="str">
        <f>VLOOKUP(A420,'BASE REGISTRO MAYO'!$A$1:$U$884,10,FALSE)</f>
        <v>Directorio prorrogado por un año, a contar del 27 de febrero de 2021 al 27 de febrero de 2024.</v>
      </c>
      <c r="K420" s="18" t="str">
        <f>VLOOKUP(A420,'BASE REGISTRO MAYO'!$A$1:$U$884,11,FALSE)</f>
        <v>Julio Salazar Veloso, 
Luis Elías Jara Martínez, 
Marco Durán Roa, 
(Podrán actuar conjunta o indistintamente).</v>
      </c>
      <c r="L420" s="18" t="str">
        <f>VLOOKUP(A420,'BASE REGISTRO MAYO'!$A$1:$U$884,12,FALSE)</f>
        <v xml:space="preserve">Cousiño N°137, comuna de Coronel, Región del Biobío
</v>
      </c>
      <c r="M420" s="18" t="str">
        <f>VLOOKUP(A420,'BASE REGISTRO MAYO'!$A$1:$U$884,13,FALSE)</f>
        <v>VIII</v>
      </c>
      <c r="N420" s="18" t="str">
        <f>VLOOKUP(A420,'BASE REGISTRO MAYO'!$A$1:$U$884,14,FALSE)</f>
        <v>Coronel</v>
      </c>
      <c r="O420" s="18" t="str">
        <f>VLOOKUP(A420,'BASE REGISTRO MAYO'!$A$1:$U$884,15,FALSE)</f>
        <v>Teléfonos:  41 2876235 – 41 2871238</v>
      </c>
      <c r="P420" s="18" t="str">
        <f>VLOOKUP(A420,'BASE REGISTRO MAYO'!$A$1:$U$884,16,FALSE)</f>
        <v>director.mesp@gmail.com</v>
      </c>
      <c r="Q420" s="18">
        <f>VLOOKUP(A420,'BASE REGISTRO MAYO'!$A$1:$U$884,17,FALSE)</f>
        <v>0</v>
      </c>
      <c r="R420" s="18">
        <f>VLOOKUP(A420,'BASE REGISTRO MAYO'!$A$1:$U$884,18,FALSE)</f>
        <v>93910</v>
      </c>
      <c r="S420" s="18" t="str">
        <f>VLOOKUP(A420,'BASE REGISTRO MAYO'!$A$1:$U$884,19,FALSE)</f>
        <v xml:space="preserve">ANTECEDENTES CORRESPONDIENTES AL AÑO 2020, aprobado por el SUB DEPARTAMENTO DE SUPERVISIÓN FINANCIERA </v>
      </c>
      <c r="T420" s="148">
        <f>VLOOKUP(A420,'BASE REGISTRO MAYO'!$A$1:$U$884,20,FALSE)</f>
        <v>37970</v>
      </c>
      <c r="U420" s="125">
        <v>6911</v>
      </c>
      <c r="V420" s="126">
        <v>5338056</v>
      </c>
      <c r="W420" s="126">
        <v>27601655</v>
      </c>
      <c r="X420" s="149">
        <v>44347</v>
      </c>
      <c r="Y420" s="133" t="s">
        <v>7732</v>
      </c>
      <c r="Z420" s="133" t="s">
        <v>7733</v>
      </c>
      <c r="AA420" s="125" t="s">
        <v>7773</v>
      </c>
    </row>
    <row r="421" spans="1:27" s="90" customFormat="1" ht="15.75" customHeight="1" x14ac:dyDescent="0.2">
      <c r="A421" s="125">
        <v>6911</v>
      </c>
      <c r="B421" s="18" t="str">
        <f>VLOOKUP(A421,'BASE REGISTRO MAYO'!$A$1:$U$884,2,FALSE)</f>
        <v xml:space="preserve">Misión Evangélica San Pablo de Chile
</v>
      </c>
      <c r="C421" s="18">
        <f>VLOOKUP(A421,'BASE REGISTRO MAYO'!$A$1:$U$884,3,FALSE)</f>
        <v>713189006</v>
      </c>
      <c r="D421" s="18" t="str">
        <f>VLOOKUP(A421,'BASE REGISTRO MAYO'!$A$1:$U$884,4,FALSE)</f>
        <v>Corporación de Derecho Público</v>
      </c>
      <c r="E421" s="18" t="str">
        <f>VLOOKUP(A421,'BASE REGISTRO MAYO'!$A$1:$U$884,5,FALSE)</f>
        <v>Otorgado por Decreto Supremo Nº 1965, del  17 de marzo de 1960, del Ministerio de Justicia.</v>
      </c>
      <c r="F421" s="18" t="str">
        <f>VLOOKUP(A421,'BASE REGISTRO MAYO'!$A$1:$U$884,6,FALSE)</f>
        <v>indefinida</v>
      </c>
      <c r="G421" s="18" t="str">
        <f>VLOOKUP(A421,'BASE REGISTRO MAYO'!$A$1:$U$884,7,FALSE)</f>
        <v>Actividad Religiosa</v>
      </c>
      <c r="H421" s="18" t="str">
        <f>VLOOKUP(A421,'BASE REGISTRO MAYO'!$A$1:$U$884,8,FALSE)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1" s="18" t="str">
        <f>VLOOKUP(A421,'BASE REGISTRO MAYO'!$A$1:$U$884,9,FALSE)</f>
        <v xml:space="preserve">Durarán tres años en sus cargos, pudiendo ser reelegidos de forma indefinida.
</v>
      </c>
      <c r="J421" s="18" t="str">
        <f>VLOOKUP(A421,'BASE REGISTRO MAYO'!$A$1:$U$884,10,FALSE)</f>
        <v>Directorio prorrogado por un año, a contar del 27 de febrero de 2021 al 27 de febrero de 2024.</v>
      </c>
      <c r="K421" s="18" t="str">
        <f>VLOOKUP(A421,'BASE REGISTRO MAYO'!$A$1:$U$884,11,FALSE)</f>
        <v>Julio Salazar Veloso, 
Luis Elías Jara Martínez, 
Marco Durán Roa, 
(Podrán actuar conjunta o indistintamente).</v>
      </c>
      <c r="L421" s="18" t="str">
        <f>VLOOKUP(A421,'BASE REGISTRO MAYO'!$A$1:$U$884,12,FALSE)</f>
        <v xml:space="preserve">Cousiño N°137, comuna de Coronel, Región del Biobío
</v>
      </c>
      <c r="M421" s="18" t="str">
        <f>VLOOKUP(A421,'BASE REGISTRO MAYO'!$A$1:$U$884,13,FALSE)</f>
        <v>VIII</v>
      </c>
      <c r="N421" s="18" t="str">
        <f>VLOOKUP(A421,'BASE REGISTRO MAYO'!$A$1:$U$884,14,FALSE)</f>
        <v>Coronel</v>
      </c>
      <c r="O421" s="18" t="str">
        <f>VLOOKUP(A421,'BASE REGISTRO MAYO'!$A$1:$U$884,15,FALSE)</f>
        <v>Teléfonos:  41 2876235 – 41 2871238</v>
      </c>
      <c r="P421" s="18" t="str">
        <f>VLOOKUP(A421,'BASE REGISTRO MAYO'!$A$1:$U$884,16,FALSE)</f>
        <v>director.mesp@gmail.com</v>
      </c>
      <c r="Q421" s="18">
        <f>VLOOKUP(A421,'BASE REGISTRO MAYO'!$A$1:$U$884,17,FALSE)</f>
        <v>0</v>
      </c>
      <c r="R421" s="18">
        <f>VLOOKUP(A421,'BASE REGISTRO MAYO'!$A$1:$U$884,18,FALSE)</f>
        <v>93910</v>
      </c>
      <c r="S421" s="18" t="str">
        <f>VLOOKUP(A421,'BASE REGISTRO MAYO'!$A$1:$U$884,19,FALSE)</f>
        <v xml:space="preserve">ANTECEDENTES CORRESPONDIENTES AL AÑO 2020, aprobado por el SUB DEPARTAMENTO DE SUPERVISIÓN FINANCIERA </v>
      </c>
      <c r="T421" s="148">
        <f>VLOOKUP(A421,'BASE REGISTRO MAYO'!$A$1:$U$884,20,FALSE)</f>
        <v>37970</v>
      </c>
      <c r="U421" s="125">
        <v>6911</v>
      </c>
      <c r="V421" s="126">
        <v>6032345</v>
      </c>
      <c r="W421" s="126">
        <v>39381885</v>
      </c>
      <c r="X421" s="149">
        <v>44347</v>
      </c>
      <c r="Y421" s="133" t="s">
        <v>7732</v>
      </c>
      <c r="Z421" s="133" t="s">
        <v>7733</v>
      </c>
      <c r="AA421" s="125" t="s">
        <v>7788</v>
      </c>
    </row>
    <row r="422" spans="1:27" s="90" customFormat="1" ht="15.75" customHeight="1" x14ac:dyDescent="0.2">
      <c r="A422" s="125">
        <v>6914</v>
      </c>
      <c r="B422" s="18" t="str">
        <f>VLOOKUP(A422,'BASE REGISTRO MAYO'!$A$1:$U$884,2,FALSE)</f>
        <v>Fundación Familia Nazareth</v>
      </c>
      <c r="C422" s="18">
        <f>VLOOKUP(A422,'BASE REGISTRO MAYO'!$A$1:$U$884,3,FALSE)</f>
        <v>722884000</v>
      </c>
      <c r="D422" s="18" t="str">
        <f>VLOOKUP(A422,'BASE REGISTRO MAYO'!$A$1:$U$884,4,FALSE)</f>
        <v>Fundación de Derecho Privado.</v>
      </c>
      <c r="E422" s="18" t="str">
        <f>VLOOKUP(A422,'BASE REGISTRO MAYO'!$A$1:$U$884,5,FALSE)</f>
        <v>Otorgado por Decreto Supremo Nº 00712, de fecha 01 de junio 2011, del Ministerio de Justicia.</v>
      </c>
      <c r="F422" s="18" t="str">
        <f>VLOOKUP(A422,'BASE REGISTRO MAYO'!$A$1:$U$884,6,FALSE)</f>
        <v>Certificado de vigencia de Persona Jurídica Sin Fines de Lucro, emitido por el Servicio de Registro Civil e Identificación, folio N° 500340188464, emitido con fecha 12 de agosto de 2020.</v>
      </c>
      <c r="G422" s="18" t="str">
        <f>VLOOKUP(A422,'BASE REGISTRO MAYO'!$A$1:$U$884,7,FALSE)</f>
        <v>La atención integral en una plena concepción cristiana del menor en situación irregular.</v>
      </c>
      <c r="H422" s="18" t="str">
        <f>VLOOKUP(A422,'BASE REGISTRO MAYO'!$A$1:$U$884,8,FALSE)</f>
        <v xml:space="preserve">Presidenta:
María Beatriz del Carmen Torres Maldonado
Vice-Presidenta:
María Teresa Bolívar Jirón
Secretaria:
Jessica Elvira Del Pilar Bobadilla Soto
Tesorera:
Gabriela Jirón Droguett
Directora:
Iris Elena Andrades Villalobos
</v>
      </c>
      <c r="I422" s="18" t="str">
        <f>VLOOKUP(A422,'BASE REGISTRO MAYO'!$A$1:$U$884,9,FALSE)</f>
        <v>Durarán un año en sus cargos, pudiendo reelegirse indefinidamente. Renovación parcial, anual de dos Directores.</v>
      </c>
      <c r="J422" s="18" t="str">
        <f>VLOOKUP(A422,'BASE REGISTRO MAYO'!$A$1:$U$884,10,FALSE)</f>
        <v>16.06.2020 al 16.06.2021</v>
      </c>
      <c r="K422" s="18" t="str">
        <f>VLOOKUP(A422,'BASE REGISTRO MAYO'!$A$1:$U$884,11,FALSE)</f>
        <v xml:space="preserve">María Beatriz Torres Maldonado       
</v>
      </c>
      <c r="L422" s="18" t="str">
        <f>VLOOKUP(A422,'BASE REGISTRO MAYO'!$A$1:$U$884,12,FALSE)</f>
        <v>Villa Rauquen, Los Peumos 513, Curicó, Región del Maule.</v>
      </c>
      <c r="M422" s="18" t="str">
        <f>VLOOKUP(A422,'BASE REGISTRO MAYO'!$A$1:$U$884,13,FALSE)</f>
        <v>VII</v>
      </c>
      <c r="N422" s="18" t="str">
        <f>VLOOKUP(A422,'BASE REGISTRO MAYO'!$A$1:$U$884,14,FALSE)</f>
        <v>Curicó</v>
      </c>
      <c r="O422" s="18" t="str">
        <f>VLOOKUP(A422,'BASE REGISTRO MAYO'!$A$1:$U$884,15,FALSE)</f>
        <v>752381944.</v>
      </c>
      <c r="P422" s="18" t="str">
        <f>VLOOKUP(A422,'BASE REGISTRO MAYO'!$A$1:$U$884,16,FALSE)</f>
        <v>f.nazarethcco@gmail.com</v>
      </c>
      <c r="Q422" s="18">
        <f>VLOOKUP(A422,'BASE REGISTRO MAYO'!$A$1:$U$884,17,FALSE)</f>
        <v>0</v>
      </c>
      <c r="R422" s="18" t="str">
        <f>VLOOKUP(A422,'BASE REGISTRO MAYO'!$A$1:$U$884,18,FALSE)</f>
        <v>93401: Institución de Asistencia Social.</v>
      </c>
      <c r="S422" s="18" t="str">
        <f>VLOOKUP(A422,'BASE REGISTRO MAYO'!$A$1:$U$884,19,FALSE)</f>
        <v>Se acompaña certificado de antecedentes financieros correspondiente al año 2019, aprobados por Sub Depto. Supervisión Financiera Nacional</v>
      </c>
      <c r="T422" s="148">
        <f>VLOOKUP(A422,'BASE REGISTRO MAYO'!$A$1:$U$884,20,FALSE)</f>
        <v>37970</v>
      </c>
      <c r="U422" s="125">
        <v>6914</v>
      </c>
      <c r="V422" s="126">
        <v>7525240</v>
      </c>
      <c r="W422" s="126">
        <v>7525240</v>
      </c>
      <c r="X422" s="149">
        <v>44347</v>
      </c>
      <c r="Y422" s="133" t="s">
        <v>7732</v>
      </c>
      <c r="Z422" s="133" t="s">
        <v>7733</v>
      </c>
      <c r="AA422" s="125" t="s">
        <v>7767</v>
      </c>
    </row>
    <row r="423" spans="1:27" s="90" customFormat="1" ht="15.75" customHeight="1" x14ac:dyDescent="0.2">
      <c r="A423" s="125">
        <v>6915</v>
      </c>
      <c r="B423" s="18" t="str">
        <f>VLOOKUP(A423,'BASE REGISTRO MAYO'!$A$1:$U$884,2,FALSE)</f>
        <v>Corporación Servicio Paz y Justicia, SERPAJ-CHILE</v>
      </c>
      <c r="C423" s="18">
        <f>VLOOKUP(A423,'BASE REGISTRO MAYO'!$A$1:$U$884,3,FALSE)</f>
        <v>721694003</v>
      </c>
      <c r="D423" s="18" t="str">
        <f>VLOOKUP(A423,'BASE REGISTRO MAYO'!$A$1:$U$884,4,FALSE)</f>
        <v>Corporación de Derecho Privado.</v>
      </c>
      <c r="E423" s="18" t="str">
        <f>VLOOKUP(A423,'BASE REGISTRO MAYO'!$A$1:$U$884,5,FALSE)</f>
        <v xml:space="preserve">Decreto Supremo Nº 1472, de 03 de noviembre de 1992, del Ministerio de Justicia. </v>
      </c>
      <c r="F423" s="18" t="str">
        <f>VLOOKUP(A423,'BASE REGISTRO MAYO'!$A$1:$U$884,6,FALSE)</f>
        <v>Certificado de Vigencia Folio Nº 500354067733, de 4 de noviembre de 2020, del Servicio de Registro Civil e Identificación.</v>
      </c>
      <c r="G423" s="18" t="str">
        <f>VLOOKUP(A423,'BASE REGISTRO MAYO'!$A$1:$U$884,7,FALSE)</f>
        <v>Formación, promoción, cooperación y prestación de servicios para el desarrollo económico, social, cultural y espiritual de la comunidad, en el área de los derechos humanos del niño, entre otras.</v>
      </c>
      <c r="H423" s="18" t="str">
        <f>VLOOKUP(A423,'BASE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3" s="18" t="str">
        <f>VLOOKUP(A423,'BASE REGISTRO MAYO'!$A$1:$U$884,9,FALSE)</f>
        <v>3 años en sus cargos.</v>
      </c>
      <c r="J423" s="18" t="str">
        <f>VLOOKUP(A423,'BASE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3" s="18" t="str">
        <f>VLOOKUP(A423,'BASE REGISTRO MAYO'!$A$1:$U$884,11,FALSE)</f>
        <v xml:space="preserve">Patricio Marcelo Labra Guzmán, 
</v>
      </c>
      <c r="L423" s="18" t="str">
        <f>VLOOKUP(A423,'BASE REGISTRO MAYO'!$A$1:$U$884,12,FALSE)</f>
        <v xml:space="preserve">Calle Orella N° 1015, comuna y ciudad de Valparaíso, Quinta Región  
</v>
      </c>
      <c r="M423" s="18" t="str">
        <f>VLOOKUP(A423,'BASE REGISTRO MAYO'!$A$1:$U$884,13,FALSE)</f>
        <v>V</v>
      </c>
      <c r="N423" s="18" t="str">
        <f>VLOOKUP(A423,'BASE REGISTRO MAYO'!$A$1:$U$884,14,FALSE)</f>
        <v>Valparaíso</v>
      </c>
      <c r="O423" s="18" t="str">
        <f>VLOOKUP(A423,'BASE REGISTRO MAYO'!$A$1:$U$884,15,FALSE)</f>
        <v>32-2156239</v>
      </c>
      <c r="P423" s="18" t="str">
        <f>VLOOKUP(A423,'BASE REGISTRO MAYO'!$A$1:$U$884,16,FALSE)</f>
        <v>serpaj@serpajchile.cl</v>
      </c>
      <c r="Q423" s="18">
        <f>VLOOKUP(A423,'BASE REGISTRO MAYO'!$A$1:$U$884,17,FALSE)</f>
        <v>0</v>
      </c>
      <c r="R423" s="18">
        <f>VLOOKUP(A423,'BASE REGISTRO MAYO'!$A$1:$U$884,18,FALSE)</f>
        <v>93401</v>
      </c>
      <c r="S423" s="18" t="str">
        <f>VLOOKUP(A423,'BASE REGISTRO MAYO'!$A$1:$U$884,19,FALSE)</f>
        <v>Se acompaña certificado de antecedentes financieros, correspondiente al  año 2019, aprobados USUFI</v>
      </c>
      <c r="T423" s="148">
        <f>VLOOKUP(A423,'BASE REGISTRO MAYO'!$A$1:$U$884,20,FALSE)</f>
        <v>37970</v>
      </c>
      <c r="U423" s="125">
        <v>6915</v>
      </c>
      <c r="V423" s="126">
        <v>17377920</v>
      </c>
      <c r="W423" s="126">
        <v>64546560</v>
      </c>
      <c r="X423" s="149">
        <v>44347</v>
      </c>
      <c r="Y423" s="133" t="s">
        <v>7732</v>
      </c>
      <c r="Z423" s="133" t="s">
        <v>7733</v>
      </c>
      <c r="AA423" s="125" t="s">
        <v>7865</v>
      </c>
    </row>
    <row r="424" spans="1:27" s="90" customFormat="1" ht="15.75" customHeight="1" x14ac:dyDescent="0.2">
      <c r="A424" s="125">
        <v>6915</v>
      </c>
      <c r="B424" s="18" t="str">
        <f>VLOOKUP(A424,'BASE REGISTRO MAYO'!$A$1:$U$884,2,FALSE)</f>
        <v>Corporación Servicio Paz y Justicia, SERPAJ-CHILE</v>
      </c>
      <c r="C424" s="18">
        <f>VLOOKUP(A424,'BASE REGISTRO MAYO'!$A$1:$U$884,3,FALSE)</f>
        <v>721694003</v>
      </c>
      <c r="D424" s="18" t="str">
        <f>VLOOKUP(A424,'BASE REGISTRO MAYO'!$A$1:$U$884,4,FALSE)</f>
        <v>Corporación de Derecho Privado.</v>
      </c>
      <c r="E424" s="18" t="str">
        <f>VLOOKUP(A424,'BASE REGISTRO MAYO'!$A$1:$U$884,5,FALSE)</f>
        <v xml:space="preserve">Decreto Supremo Nº 1472, de 03 de noviembre de 1992, del Ministerio de Justicia. </v>
      </c>
      <c r="F424" s="18" t="str">
        <f>VLOOKUP(A424,'BASE REGISTRO MAYO'!$A$1:$U$884,6,FALSE)</f>
        <v>Certificado de Vigencia Folio Nº 500354067733, de 4 de noviembre de 2020, del Servicio de Registro Civil e Identificación.</v>
      </c>
      <c r="G424" s="18" t="str">
        <f>VLOOKUP(A424,'BASE REGISTRO MAYO'!$A$1:$U$884,7,FALSE)</f>
        <v>Formación, promoción, cooperación y prestación de servicios para el desarrollo económico, social, cultural y espiritual de la comunidad, en el área de los derechos humanos del niño, entre otras.</v>
      </c>
      <c r="H424" s="18" t="str">
        <f>VLOOKUP(A424,'BASE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4" s="18" t="str">
        <f>VLOOKUP(A424,'BASE REGISTRO MAYO'!$A$1:$U$884,9,FALSE)</f>
        <v>3 años en sus cargos.</v>
      </c>
      <c r="J424" s="18" t="str">
        <f>VLOOKUP(A424,'BASE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4" s="18" t="str">
        <f>VLOOKUP(A424,'BASE REGISTRO MAYO'!$A$1:$U$884,11,FALSE)</f>
        <v xml:space="preserve">Patricio Marcelo Labra Guzmán, 
</v>
      </c>
      <c r="L424" s="18" t="str">
        <f>VLOOKUP(A424,'BASE REGISTRO MAYO'!$A$1:$U$884,12,FALSE)</f>
        <v xml:space="preserve">Calle Orella N° 1015, comuna y ciudad de Valparaíso, Quinta Región  
</v>
      </c>
      <c r="M424" s="18" t="str">
        <f>VLOOKUP(A424,'BASE REGISTRO MAYO'!$A$1:$U$884,13,FALSE)</f>
        <v>V</v>
      </c>
      <c r="N424" s="18" t="str">
        <f>VLOOKUP(A424,'BASE REGISTRO MAYO'!$A$1:$U$884,14,FALSE)</f>
        <v>Valparaíso</v>
      </c>
      <c r="O424" s="18" t="str">
        <f>VLOOKUP(A424,'BASE REGISTRO MAYO'!$A$1:$U$884,15,FALSE)</f>
        <v>32-2156239</v>
      </c>
      <c r="P424" s="18" t="str">
        <f>VLOOKUP(A424,'BASE REGISTRO MAYO'!$A$1:$U$884,16,FALSE)</f>
        <v>serpaj@serpajchile.cl</v>
      </c>
      <c r="Q424" s="18">
        <f>VLOOKUP(A424,'BASE REGISTRO MAYO'!$A$1:$U$884,17,FALSE)</f>
        <v>0</v>
      </c>
      <c r="R424" s="18">
        <f>VLOOKUP(A424,'BASE REGISTRO MAYO'!$A$1:$U$884,18,FALSE)</f>
        <v>93401</v>
      </c>
      <c r="S424" s="18" t="str">
        <f>VLOOKUP(A424,'BASE REGISTRO MAYO'!$A$1:$U$884,19,FALSE)</f>
        <v>Se acompaña certificado de antecedentes financieros, correspondiente al  año 2019, aprobados USUFI</v>
      </c>
      <c r="T424" s="148">
        <f>VLOOKUP(A424,'BASE REGISTRO MAYO'!$A$1:$U$884,20,FALSE)</f>
        <v>37970</v>
      </c>
      <c r="U424" s="125">
        <v>6915</v>
      </c>
      <c r="V424" s="126">
        <v>112254007</v>
      </c>
      <c r="W424" s="126">
        <v>506983330</v>
      </c>
      <c r="X424" s="149">
        <v>44347</v>
      </c>
      <c r="Y424" s="133" t="s">
        <v>7732</v>
      </c>
      <c r="Z424" s="133" t="s">
        <v>7733</v>
      </c>
      <c r="AA424" s="125" t="s">
        <v>7735</v>
      </c>
    </row>
    <row r="425" spans="1:27" s="90" customFormat="1" ht="15.75" customHeight="1" x14ac:dyDescent="0.2">
      <c r="A425" s="125">
        <v>6915</v>
      </c>
      <c r="B425" s="18" t="str">
        <f>VLOOKUP(A425,'BASE REGISTRO MAYO'!$A$1:$U$884,2,FALSE)</f>
        <v>Corporación Servicio Paz y Justicia, SERPAJ-CHILE</v>
      </c>
      <c r="C425" s="18">
        <f>VLOOKUP(A425,'BASE REGISTRO MAYO'!$A$1:$U$884,3,FALSE)</f>
        <v>721694003</v>
      </c>
      <c r="D425" s="18" t="str">
        <f>VLOOKUP(A425,'BASE REGISTRO MAYO'!$A$1:$U$884,4,FALSE)</f>
        <v>Corporación de Derecho Privado.</v>
      </c>
      <c r="E425" s="18" t="str">
        <f>VLOOKUP(A425,'BASE REGISTRO MAYO'!$A$1:$U$884,5,FALSE)</f>
        <v xml:space="preserve">Decreto Supremo Nº 1472, de 03 de noviembre de 1992, del Ministerio de Justicia. </v>
      </c>
      <c r="F425" s="18" t="str">
        <f>VLOOKUP(A425,'BASE REGISTRO MAYO'!$A$1:$U$884,6,FALSE)</f>
        <v>Certificado de Vigencia Folio Nº 500354067733, de 4 de noviembre de 2020, del Servicio de Registro Civil e Identificación.</v>
      </c>
      <c r="G425" s="18" t="str">
        <f>VLOOKUP(A425,'BASE REGISTRO MAYO'!$A$1:$U$884,7,FALSE)</f>
        <v>Formación, promoción, cooperación y prestación de servicios para el desarrollo económico, social, cultural y espiritual de la comunidad, en el área de los derechos humanos del niño, entre otras.</v>
      </c>
      <c r="H425" s="18" t="str">
        <f>VLOOKUP(A425,'BASE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5" s="18" t="str">
        <f>VLOOKUP(A425,'BASE REGISTRO MAYO'!$A$1:$U$884,9,FALSE)</f>
        <v>3 años en sus cargos.</v>
      </c>
      <c r="J425" s="18" t="str">
        <f>VLOOKUP(A425,'BASE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5" s="18" t="str">
        <f>VLOOKUP(A425,'BASE REGISTRO MAYO'!$A$1:$U$884,11,FALSE)</f>
        <v xml:space="preserve">Patricio Marcelo Labra Guzmán, 
</v>
      </c>
      <c r="L425" s="18" t="str">
        <f>VLOOKUP(A425,'BASE REGISTRO MAYO'!$A$1:$U$884,12,FALSE)</f>
        <v xml:space="preserve">Calle Orella N° 1015, comuna y ciudad de Valparaíso, Quinta Región  
</v>
      </c>
      <c r="M425" s="18" t="str">
        <f>VLOOKUP(A425,'BASE REGISTRO MAYO'!$A$1:$U$884,13,FALSE)</f>
        <v>V</v>
      </c>
      <c r="N425" s="18" t="str">
        <f>VLOOKUP(A425,'BASE REGISTRO MAYO'!$A$1:$U$884,14,FALSE)</f>
        <v>Valparaíso</v>
      </c>
      <c r="O425" s="18" t="str">
        <f>VLOOKUP(A425,'BASE REGISTRO MAYO'!$A$1:$U$884,15,FALSE)</f>
        <v>32-2156239</v>
      </c>
      <c r="P425" s="18" t="str">
        <f>VLOOKUP(A425,'BASE REGISTRO MAYO'!$A$1:$U$884,16,FALSE)</f>
        <v>serpaj@serpajchile.cl</v>
      </c>
      <c r="Q425" s="18">
        <f>VLOOKUP(A425,'BASE REGISTRO MAYO'!$A$1:$U$884,17,FALSE)</f>
        <v>0</v>
      </c>
      <c r="R425" s="18">
        <f>VLOOKUP(A425,'BASE REGISTRO MAYO'!$A$1:$U$884,18,FALSE)</f>
        <v>93401</v>
      </c>
      <c r="S425" s="18" t="str">
        <f>VLOOKUP(A425,'BASE REGISTRO MAYO'!$A$1:$U$884,19,FALSE)</f>
        <v>Se acompaña certificado de antecedentes financieros, correspondiente al  año 2019, aprobados USUFI</v>
      </c>
      <c r="T425" s="148">
        <f>VLOOKUP(A425,'BASE REGISTRO MAYO'!$A$1:$U$884,20,FALSE)</f>
        <v>37970</v>
      </c>
      <c r="U425" s="125">
        <v>6915</v>
      </c>
      <c r="V425" s="126">
        <v>181650568</v>
      </c>
      <c r="W425" s="126">
        <v>647862086</v>
      </c>
      <c r="X425" s="149">
        <v>44347</v>
      </c>
      <c r="Y425" s="133" t="s">
        <v>7732</v>
      </c>
      <c r="Z425" s="133" t="s">
        <v>7733</v>
      </c>
      <c r="AA425" s="125" t="s">
        <v>7753</v>
      </c>
    </row>
    <row r="426" spans="1:27" s="90" customFormat="1" ht="15.75" customHeight="1" x14ac:dyDescent="0.2">
      <c r="A426" s="125">
        <v>6915</v>
      </c>
      <c r="B426" s="18" t="str">
        <f>VLOOKUP(A426,'BASE REGISTRO MAYO'!$A$1:$U$884,2,FALSE)</f>
        <v>Corporación Servicio Paz y Justicia, SERPAJ-CHILE</v>
      </c>
      <c r="C426" s="18">
        <f>VLOOKUP(A426,'BASE REGISTRO MAYO'!$A$1:$U$884,3,FALSE)</f>
        <v>721694003</v>
      </c>
      <c r="D426" s="18" t="str">
        <f>VLOOKUP(A426,'BASE REGISTRO MAYO'!$A$1:$U$884,4,FALSE)</f>
        <v>Corporación de Derecho Privado.</v>
      </c>
      <c r="E426" s="18" t="str">
        <f>VLOOKUP(A426,'BASE REGISTRO MAYO'!$A$1:$U$884,5,FALSE)</f>
        <v xml:space="preserve">Decreto Supremo Nº 1472, de 03 de noviembre de 1992, del Ministerio de Justicia. </v>
      </c>
      <c r="F426" s="18" t="str">
        <f>VLOOKUP(A426,'BASE REGISTRO MAYO'!$A$1:$U$884,6,FALSE)</f>
        <v>Certificado de Vigencia Folio Nº 500354067733, de 4 de noviembre de 2020, del Servicio de Registro Civil e Identificación.</v>
      </c>
      <c r="G426" s="18" t="str">
        <f>VLOOKUP(A426,'BASE REGISTRO MAYO'!$A$1:$U$884,7,FALSE)</f>
        <v>Formación, promoción, cooperación y prestación de servicios para el desarrollo económico, social, cultural y espiritual de la comunidad, en el área de los derechos humanos del niño, entre otras.</v>
      </c>
      <c r="H426" s="18" t="str">
        <f>VLOOKUP(A426,'BASE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6" s="18" t="str">
        <f>VLOOKUP(A426,'BASE REGISTRO MAYO'!$A$1:$U$884,9,FALSE)</f>
        <v>3 años en sus cargos.</v>
      </c>
      <c r="J426" s="18" t="str">
        <f>VLOOKUP(A426,'BASE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6" s="18" t="str">
        <f>VLOOKUP(A426,'BASE REGISTRO MAYO'!$A$1:$U$884,11,FALSE)</f>
        <v xml:space="preserve">Patricio Marcelo Labra Guzmán, 
</v>
      </c>
      <c r="L426" s="18" t="str">
        <f>VLOOKUP(A426,'BASE REGISTRO MAYO'!$A$1:$U$884,12,FALSE)</f>
        <v xml:space="preserve">Calle Orella N° 1015, comuna y ciudad de Valparaíso, Quinta Región  
</v>
      </c>
      <c r="M426" s="18" t="str">
        <f>VLOOKUP(A426,'BASE REGISTRO MAYO'!$A$1:$U$884,13,FALSE)</f>
        <v>V</v>
      </c>
      <c r="N426" s="18" t="str">
        <f>VLOOKUP(A426,'BASE REGISTRO MAYO'!$A$1:$U$884,14,FALSE)</f>
        <v>Valparaíso</v>
      </c>
      <c r="O426" s="18" t="str">
        <f>VLOOKUP(A426,'BASE REGISTRO MAYO'!$A$1:$U$884,15,FALSE)</f>
        <v>32-2156239</v>
      </c>
      <c r="P426" s="18" t="str">
        <f>VLOOKUP(A426,'BASE REGISTRO MAYO'!$A$1:$U$884,16,FALSE)</f>
        <v>serpaj@serpajchile.cl</v>
      </c>
      <c r="Q426" s="18">
        <f>VLOOKUP(A426,'BASE REGISTRO MAYO'!$A$1:$U$884,17,FALSE)</f>
        <v>0</v>
      </c>
      <c r="R426" s="18">
        <f>VLOOKUP(A426,'BASE REGISTRO MAYO'!$A$1:$U$884,18,FALSE)</f>
        <v>93401</v>
      </c>
      <c r="S426" s="18" t="str">
        <f>VLOOKUP(A426,'BASE REGISTRO MAYO'!$A$1:$U$884,19,FALSE)</f>
        <v>Se acompaña certificado de antecedentes financieros, correspondiente al  año 2019, aprobados USUFI</v>
      </c>
      <c r="T426" s="148">
        <f>VLOOKUP(A426,'BASE REGISTRO MAYO'!$A$1:$U$884,20,FALSE)</f>
        <v>37970</v>
      </c>
      <c r="U426" s="125">
        <v>6915</v>
      </c>
      <c r="V426" s="126">
        <v>28539096</v>
      </c>
      <c r="W426" s="126">
        <v>84815628</v>
      </c>
      <c r="X426" s="149">
        <v>44347</v>
      </c>
      <c r="Y426" s="133" t="s">
        <v>7732</v>
      </c>
      <c r="Z426" s="133" t="s">
        <v>7733</v>
      </c>
      <c r="AA426" s="125" t="s">
        <v>7737</v>
      </c>
    </row>
    <row r="427" spans="1:27" s="90" customFormat="1" ht="15.75" customHeight="1" x14ac:dyDescent="0.2">
      <c r="A427" s="125">
        <v>6915</v>
      </c>
      <c r="B427" s="18" t="str">
        <f>VLOOKUP(A427,'BASE REGISTRO MAYO'!$A$1:$U$884,2,FALSE)</f>
        <v>Corporación Servicio Paz y Justicia, SERPAJ-CHILE</v>
      </c>
      <c r="C427" s="18">
        <f>VLOOKUP(A427,'BASE REGISTRO MAYO'!$A$1:$U$884,3,FALSE)</f>
        <v>721694003</v>
      </c>
      <c r="D427" s="18" t="str">
        <f>VLOOKUP(A427,'BASE REGISTRO MAYO'!$A$1:$U$884,4,FALSE)</f>
        <v>Corporación de Derecho Privado.</v>
      </c>
      <c r="E427" s="18" t="str">
        <f>VLOOKUP(A427,'BASE REGISTRO MAYO'!$A$1:$U$884,5,FALSE)</f>
        <v xml:space="preserve">Decreto Supremo Nº 1472, de 03 de noviembre de 1992, del Ministerio de Justicia. </v>
      </c>
      <c r="F427" s="18" t="str">
        <f>VLOOKUP(A427,'BASE REGISTRO MAYO'!$A$1:$U$884,6,FALSE)</f>
        <v>Certificado de Vigencia Folio Nº 500354067733, de 4 de noviembre de 2020, del Servicio de Registro Civil e Identificación.</v>
      </c>
      <c r="G427" s="18" t="str">
        <f>VLOOKUP(A427,'BASE REGISTRO MAYO'!$A$1:$U$884,7,FALSE)</f>
        <v>Formación, promoción, cooperación y prestación de servicios para el desarrollo económico, social, cultural y espiritual de la comunidad, en el área de los derechos humanos del niño, entre otras.</v>
      </c>
      <c r="H427" s="18" t="str">
        <f>VLOOKUP(A427,'BASE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7" s="18" t="str">
        <f>VLOOKUP(A427,'BASE REGISTRO MAYO'!$A$1:$U$884,9,FALSE)</f>
        <v>3 años en sus cargos.</v>
      </c>
      <c r="J427" s="18" t="str">
        <f>VLOOKUP(A427,'BASE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7" s="18" t="str">
        <f>VLOOKUP(A427,'BASE REGISTRO MAYO'!$A$1:$U$884,11,FALSE)</f>
        <v xml:space="preserve">Patricio Marcelo Labra Guzmán, 
</v>
      </c>
      <c r="L427" s="18" t="str">
        <f>VLOOKUP(A427,'BASE REGISTRO MAYO'!$A$1:$U$884,12,FALSE)</f>
        <v xml:space="preserve">Calle Orella N° 1015, comuna y ciudad de Valparaíso, Quinta Región  
</v>
      </c>
      <c r="M427" s="18" t="str">
        <f>VLOOKUP(A427,'BASE REGISTRO MAYO'!$A$1:$U$884,13,FALSE)</f>
        <v>V</v>
      </c>
      <c r="N427" s="18" t="str">
        <f>VLOOKUP(A427,'BASE REGISTRO MAYO'!$A$1:$U$884,14,FALSE)</f>
        <v>Valparaíso</v>
      </c>
      <c r="O427" s="18" t="str">
        <f>VLOOKUP(A427,'BASE REGISTRO MAYO'!$A$1:$U$884,15,FALSE)</f>
        <v>32-2156239</v>
      </c>
      <c r="P427" s="18" t="str">
        <f>VLOOKUP(A427,'BASE REGISTRO MAYO'!$A$1:$U$884,16,FALSE)</f>
        <v>serpaj@serpajchile.cl</v>
      </c>
      <c r="Q427" s="18">
        <f>VLOOKUP(A427,'BASE REGISTRO MAYO'!$A$1:$U$884,17,FALSE)</f>
        <v>0</v>
      </c>
      <c r="R427" s="18">
        <f>VLOOKUP(A427,'BASE REGISTRO MAYO'!$A$1:$U$884,18,FALSE)</f>
        <v>93401</v>
      </c>
      <c r="S427" s="18" t="str">
        <f>VLOOKUP(A427,'BASE REGISTRO MAYO'!$A$1:$U$884,19,FALSE)</f>
        <v>Se acompaña certificado de antecedentes financieros, correspondiente al  año 2019, aprobados USUFI</v>
      </c>
      <c r="T427" s="148">
        <f>VLOOKUP(A427,'BASE REGISTRO MAYO'!$A$1:$U$884,20,FALSE)</f>
        <v>37970</v>
      </c>
      <c r="U427" s="125">
        <v>6915</v>
      </c>
      <c r="V427" s="126">
        <v>7758000</v>
      </c>
      <c r="W427" s="126">
        <v>34445520</v>
      </c>
      <c r="X427" s="149">
        <v>44347</v>
      </c>
      <c r="Y427" s="133" t="s">
        <v>7732</v>
      </c>
      <c r="Z427" s="133" t="s">
        <v>7733</v>
      </c>
      <c r="AA427" s="125" t="s">
        <v>7889</v>
      </c>
    </row>
    <row r="428" spans="1:27" s="90" customFormat="1" ht="15.75" customHeight="1" x14ac:dyDescent="0.2">
      <c r="A428" s="125">
        <v>6915</v>
      </c>
      <c r="B428" s="18" t="str">
        <f>VLOOKUP(A428,'BASE REGISTRO MAYO'!$A$1:$U$884,2,FALSE)</f>
        <v>Corporación Servicio Paz y Justicia, SERPAJ-CHILE</v>
      </c>
      <c r="C428" s="18">
        <f>VLOOKUP(A428,'BASE REGISTRO MAYO'!$A$1:$U$884,3,FALSE)</f>
        <v>721694003</v>
      </c>
      <c r="D428" s="18" t="str">
        <f>VLOOKUP(A428,'BASE REGISTRO MAYO'!$A$1:$U$884,4,FALSE)</f>
        <v>Corporación de Derecho Privado.</v>
      </c>
      <c r="E428" s="18" t="str">
        <f>VLOOKUP(A428,'BASE REGISTRO MAYO'!$A$1:$U$884,5,FALSE)</f>
        <v xml:space="preserve">Decreto Supremo Nº 1472, de 03 de noviembre de 1992, del Ministerio de Justicia. </v>
      </c>
      <c r="F428" s="18" t="str">
        <f>VLOOKUP(A428,'BASE REGISTRO MAYO'!$A$1:$U$884,6,FALSE)</f>
        <v>Certificado de Vigencia Folio Nº 500354067733, de 4 de noviembre de 2020, del Servicio de Registro Civil e Identificación.</v>
      </c>
      <c r="G428" s="18" t="str">
        <f>VLOOKUP(A428,'BASE REGISTRO MAYO'!$A$1:$U$884,7,FALSE)</f>
        <v>Formación, promoción, cooperación y prestación de servicios para el desarrollo económico, social, cultural y espiritual de la comunidad, en el área de los derechos humanos del niño, entre otras.</v>
      </c>
      <c r="H428" s="18" t="str">
        <f>VLOOKUP(A428,'BASE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8" s="18" t="str">
        <f>VLOOKUP(A428,'BASE REGISTRO MAYO'!$A$1:$U$884,9,FALSE)</f>
        <v>3 años en sus cargos.</v>
      </c>
      <c r="J428" s="18" t="str">
        <f>VLOOKUP(A428,'BASE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8" s="18" t="str">
        <f>VLOOKUP(A428,'BASE REGISTRO MAYO'!$A$1:$U$884,11,FALSE)</f>
        <v xml:space="preserve">Patricio Marcelo Labra Guzmán, 
</v>
      </c>
      <c r="L428" s="18" t="str">
        <f>VLOOKUP(A428,'BASE REGISTRO MAYO'!$A$1:$U$884,12,FALSE)</f>
        <v xml:space="preserve">Calle Orella N° 1015, comuna y ciudad de Valparaíso, Quinta Región  
</v>
      </c>
      <c r="M428" s="18" t="str">
        <f>VLOOKUP(A428,'BASE REGISTRO MAYO'!$A$1:$U$884,13,FALSE)</f>
        <v>V</v>
      </c>
      <c r="N428" s="18" t="str">
        <f>VLOOKUP(A428,'BASE REGISTRO MAYO'!$A$1:$U$884,14,FALSE)</f>
        <v>Valparaíso</v>
      </c>
      <c r="O428" s="18" t="str">
        <f>VLOOKUP(A428,'BASE REGISTRO MAYO'!$A$1:$U$884,15,FALSE)</f>
        <v>32-2156239</v>
      </c>
      <c r="P428" s="18" t="str">
        <f>VLOOKUP(A428,'BASE REGISTRO MAYO'!$A$1:$U$884,16,FALSE)</f>
        <v>serpaj@serpajchile.cl</v>
      </c>
      <c r="Q428" s="18">
        <f>VLOOKUP(A428,'BASE REGISTRO MAYO'!$A$1:$U$884,17,FALSE)</f>
        <v>0</v>
      </c>
      <c r="R428" s="18">
        <f>VLOOKUP(A428,'BASE REGISTRO MAYO'!$A$1:$U$884,18,FALSE)</f>
        <v>93401</v>
      </c>
      <c r="S428" s="18" t="str">
        <f>VLOOKUP(A428,'BASE REGISTRO MAYO'!$A$1:$U$884,19,FALSE)</f>
        <v>Se acompaña certificado de antecedentes financieros, correspondiente al  año 2019, aprobados USUFI</v>
      </c>
      <c r="T428" s="148">
        <f>VLOOKUP(A428,'BASE REGISTRO MAYO'!$A$1:$U$884,20,FALSE)</f>
        <v>37970</v>
      </c>
      <c r="U428" s="125">
        <v>6915</v>
      </c>
      <c r="V428" s="126">
        <v>10466473</v>
      </c>
      <c r="W428" s="126">
        <v>51511465</v>
      </c>
      <c r="X428" s="149">
        <v>44347</v>
      </c>
      <c r="Y428" s="133" t="s">
        <v>7732</v>
      </c>
      <c r="Z428" s="133" t="s">
        <v>7733</v>
      </c>
      <c r="AA428" s="125" t="s">
        <v>7761</v>
      </c>
    </row>
    <row r="429" spans="1:27" s="90" customFormat="1" ht="15.75" customHeight="1" x14ac:dyDescent="0.2">
      <c r="A429" s="125">
        <v>6915</v>
      </c>
      <c r="B429" s="18" t="str">
        <f>VLOOKUP(A429,'BASE REGISTRO MAYO'!$A$1:$U$884,2,FALSE)</f>
        <v>Corporación Servicio Paz y Justicia, SERPAJ-CHILE</v>
      </c>
      <c r="C429" s="18">
        <f>VLOOKUP(A429,'BASE REGISTRO MAYO'!$A$1:$U$884,3,FALSE)</f>
        <v>721694003</v>
      </c>
      <c r="D429" s="18" t="str">
        <f>VLOOKUP(A429,'BASE REGISTRO MAYO'!$A$1:$U$884,4,FALSE)</f>
        <v>Corporación de Derecho Privado.</v>
      </c>
      <c r="E429" s="18" t="str">
        <f>VLOOKUP(A429,'BASE REGISTRO MAYO'!$A$1:$U$884,5,FALSE)</f>
        <v xml:space="preserve">Decreto Supremo Nº 1472, de 03 de noviembre de 1992, del Ministerio de Justicia. </v>
      </c>
      <c r="F429" s="18" t="str">
        <f>VLOOKUP(A429,'BASE REGISTRO MAYO'!$A$1:$U$884,6,FALSE)</f>
        <v>Certificado de Vigencia Folio Nº 500354067733, de 4 de noviembre de 2020, del Servicio de Registro Civil e Identificación.</v>
      </c>
      <c r="G429" s="18" t="str">
        <f>VLOOKUP(A429,'BASE REGISTRO MAYO'!$A$1:$U$884,7,FALSE)</f>
        <v>Formación, promoción, cooperación y prestación de servicios para el desarrollo económico, social, cultural y espiritual de la comunidad, en el área de los derechos humanos del niño, entre otras.</v>
      </c>
      <c r="H429" s="18" t="str">
        <f>VLOOKUP(A429,'BASE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9" s="18" t="str">
        <f>VLOOKUP(A429,'BASE REGISTRO MAYO'!$A$1:$U$884,9,FALSE)</f>
        <v>3 años en sus cargos.</v>
      </c>
      <c r="J429" s="18" t="str">
        <f>VLOOKUP(A429,'BASE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9" s="18" t="str">
        <f>VLOOKUP(A429,'BASE REGISTRO MAYO'!$A$1:$U$884,11,FALSE)</f>
        <v xml:space="preserve">Patricio Marcelo Labra Guzmán, 
</v>
      </c>
      <c r="L429" s="18" t="str">
        <f>VLOOKUP(A429,'BASE REGISTRO MAYO'!$A$1:$U$884,12,FALSE)</f>
        <v xml:space="preserve">Calle Orella N° 1015, comuna y ciudad de Valparaíso, Quinta Región  
</v>
      </c>
      <c r="M429" s="18" t="str">
        <f>VLOOKUP(A429,'BASE REGISTRO MAYO'!$A$1:$U$884,13,FALSE)</f>
        <v>V</v>
      </c>
      <c r="N429" s="18" t="str">
        <f>VLOOKUP(A429,'BASE REGISTRO MAYO'!$A$1:$U$884,14,FALSE)</f>
        <v>Valparaíso</v>
      </c>
      <c r="O429" s="18" t="str">
        <f>VLOOKUP(A429,'BASE REGISTRO MAYO'!$A$1:$U$884,15,FALSE)</f>
        <v>32-2156239</v>
      </c>
      <c r="P429" s="18" t="str">
        <f>VLOOKUP(A429,'BASE REGISTRO MAYO'!$A$1:$U$884,16,FALSE)</f>
        <v>serpaj@serpajchile.cl</v>
      </c>
      <c r="Q429" s="18">
        <f>VLOOKUP(A429,'BASE REGISTRO MAYO'!$A$1:$U$884,17,FALSE)</f>
        <v>0</v>
      </c>
      <c r="R429" s="18">
        <f>VLOOKUP(A429,'BASE REGISTRO MAYO'!$A$1:$U$884,18,FALSE)</f>
        <v>93401</v>
      </c>
      <c r="S429" s="18" t="str">
        <f>VLOOKUP(A429,'BASE REGISTRO MAYO'!$A$1:$U$884,19,FALSE)</f>
        <v>Se acompaña certificado de antecedentes financieros, correspondiente al  año 2019, aprobados USUFI</v>
      </c>
      <c r="T429" s="148">
        <f>VLOOKUP(A429,'BASE REGISTRO MAYO'!$A$1:$U$884,20,FALSE)</f>
        <v>37970</v>
      </c>
      <c r="U429" s="125">
        <v>6915</v>
      </c>
      <c r="V429" s="126">
        <v>6945582</v>
      </c>
      <c r="W429" s="126">
        <v>33631240</v>
      </c>
      <c r="X429" s="149">
        <v>44347</v>
      </c>
      <c r="Y429" s="133" t="s">
        <v>7732</v>
      </c>
      <c r="Z429" s="133" t="s">
        <v>7733</v>
      </c>
      <c r="AA429" s="125" t="s">
        <v>7890</v>
      </c>
    </row>
    <row r="430" spans="1:27" s="90" customFormat="1" ht="15.75" customHeight="1" x14ac:dyDescent="0.2">
      <c r="A430" s="125">
        <v>6915</v>
      </c>
      <c r="B430" s="18" t="str">
        <f>VLOOKUP(A430,'BASE REGISTRO MAYO'!$A$1:$U$884,2,FALSE)</f>
        <v>Corporación Servicio Paz y Justicia, SERPAJ-CHILE</v>
      </c>
      <c r="C430" s="18">
        <f>VLOOKUP(A430,'BASE REGISTRO MAYO'!$A$1:$U$884,3,FALSE)</f>
        <v>721694003</v>
      </c>
      <c r="D430" s="18" t="str">
        <f>VLOOKUP(A430,'BASE REGISTRO MAYO'!$A$1:$U$884,4,FALSE)</f>
        <v>Corporación de Derecho Privado.</v>
      </c>
      <c r="E430" s="18" t="str">
        <f>VLOOKUP(A430,'BASE REGISTRO MAYO'!$A$1:$U$884,5,FALSE)</f>
        <v xml:space="preserve">Decreto Supremo Nº 1472, de 03 de noviembre de 1992, del Ministerio de Justicia. </v>
      </c>
      <c r="F430" s="18" t="str">
        <f>VLOOKUP(A430,'BASE REGISTRO MAYO'!$A$1:$U$884,6,FALSE)</f>
        <v>Certificado de Vigencia Folio Nº 500354067733, de 4 de noviembre de 2020, del Servicio de Registro Civil e Identificación.</v>
      </c>
      <c r="G430" s="18" t="str">
        <f>VLOOKUP(A430,'BASE REGISTRO MAYO'!$A$1:$U$884,7,FALSE)</f>
        <v>Formación, promoción, cooperación y prestación de servicios para el desarrollo económico, social, cultural y espiritual de la comunidad, en el área de los derechos humanos del niño, entre otras.</v>
      </c>
      <c r="H430" s="18" t="str">
        <f>VLOOKUP(A430,'BASE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0" s="18" t="str">
        <f>VLOOKUP(A430,'BASE REGISTRO MAYO'!$A$1:$U$884,9,FALSE)</f>
        <v>3 años en sus cargos.</v>
      </c>
      <c r="J430" s="18" t="str">
        <f>VLOOKUP(A430,'BASE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0" s="18" t="str">
        <f>VLOOKUP(A430,'BASE REGISTRO MAYO'!$A$1:$U$884,11,FALSE)</f>
        <v xml:space="preserve">Patricio Marcelo Labra Guzmán, 
</v>
      </c>
      <c r="L430" s="18" t="str">
        <f>VLOOKUP(A430,'BASE REGISTRO MAYO'!$A$1:$U$884,12,FALSE)</f>
        <v xml:space="preserve">Calle Orella N° 1015, comuna y ciudad de Valparaíso, Quinta Región  
</v>
      </c>
      <c r="M430" s="18" t="str">
        <f>VLOOKUP(A430,'BASE REGISTRO MAYO'!$A$1:$U$884,13,FALSE)</f>
        <v>V</v>
      </c>
      <c r="N430" s="18" t="str">
        <f>VLOOKUP(A430,'BASE REGISTRO MAYO'!$A$1:$U$884,14,FALSE)</f>
        <v>Valparaíso</v>
      </c>
      <c r="O430" s="18" t="str">
        <f>VLOOKUP(A430,'BASE REGISTRO MAYO'!$A$1:$U$884,15,FALSE)</f>
        <v>32-2156239</v>
      </c>
      <c r="P430" s="18" t="str">
        <f>VLOOKUP(A430,'BASE REGISTRO MAYO'!$A$1:$U$884,16,FALSE)</f>
        <v>serpaj@serpajchile.cl</v>
      </c>
      <c r="Q430" s="18">
        <f>VLOOKUP(A430,'BASE REGISTRO MAYO'!$A$1:$U$884,17,FALSE)</f>
        <v>0</v>
      </c>
      <c r="R430" s="18">
        <f>VLOOKUP(A430,'BASE REGISTRO MAYO'!$A$1:$U$884,18,FALSE)</f>
        <v>93401</v>
      </c>
      <c r="S430" s="18" t="str">
        <f>VLOOKUP(A430,'BASE REGISTRO MAYO'!$A$1:$U$884,19,FALSE)</f>
        <v>Se acompaña certificado de antecedentes financieros, correspondiente al  año 2019, aprobados USUFI</v>
      </c>
      <c r="T430" s="148">
        <f>VLOOKUP(A430,'BASE REGISTRO MAYO'!$A$1:$U$884,20,FALSE)</f>
        <v>37970</v>
      </c>
      <c r="U430" s="125">
        <v>6915</v>
      </c>
      <c r="V430" s="126">
        <v>46314760</v>
      </c>
      <c r="W430" s="126">
        <v>177377942</v>
      </c>
      <c r="X430" s="149">
        <v>44347</v>
      </c>
      <c r="Y430" s="133" t="s">
        <v>7732</v>
      </c>
      <c r="Z430" s="133" t="s">
        <v>7733</v>
      </c>
      <c r="AA430" s="125" t="s">
        <v>7755</v>
      </c>
    </row>
    <row r="431" spans="1:27" s="90" customFormat="1" ht="15.75" customHeight="1" x14ac:dyDescent="0.2">
      <c r="A431" s="125">
        <v>6915</v>
      </c>
      <c r="B431" s="18" t="str">
        <f>VLOOKUP(A431,'BASE REGISTRO MAYO'!$A$1:$U$884,2,FALSE)</f>
        <v>Corporación Servicio Paz y Justicia, SERPAJ-CHILE</v>
      </c>
      <c r="C431" s="18">
        <f>VLOOKUP(A431,'BASE REGISTRO MAYO'!$A$1:$U$884,3,FALSE)</f>
        <v>721694003</v>
      </c>
      <c r="D431" s="18" t="str">
        <f>VLOOKUP(A431,'BASE REGISTRO MAYO'!$A$1:$U$884,4,FALSE)</f>
        <v>Corporación de Derecho Privado.</v>
      </c>
      <c r="E431" s="18" t="str">
        <f>VLOOKUP(A431,'BASE REGISTRO MAYO'!$A$1:$U$884,5,FALSE)</f>
        <v xml:space="preserve">Decreto Supremo Nº 1472, de 03 de noviembre de 1992, del Ministerio de Justicia. </v>
      </c>
      <c r="F431" s="18" t="str">
        <f>VLOOKUP(A431,'BASE REGISTRO MAYO'!$A$1:$U$884,6,FALSE)</f>
        <v>Certificado de Vigencia Folio Nº 500354067733, de 4 de noviembre de 2020, del Servicio de Registro Civil e Identificación.</v>
      </c>
      <c r="G431" s="18" t="str">
        <f>VLOOKUP(A431,'BASE REGISTRO MAYO'!$A$1:$U$884,7,FALSE)</f>
        <v>Formación, promoción, cooperación y prestación de servicios para el desarrollo económico, social, cultural y espiritual de la comunidad, en el área de los derechos humanos del niño, entre otras.</v>
      </c>
      <c r="H431" s="18" t="str">
        <f>VLOOKUP(A431,'BASE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1" s="18" t="str">
        <f>VLOOKUP(A431,'BASE REGISTRO MAYO'!$A$1:$U$884,9,FALSE)</f>
        <v>3 años en sus cargos.</v>
      </c>
      <c r="J431" s="18" t="str">
        <f>VLOOKUP(A431,'BASE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1" s="18" t="str">
        <f>VLOOKUP(A431,'BASE REGISTRO MAYO'!$A$1:$U$884,11,FALSE)</f>
        <v xml:space="preserve">Patricio Marcelo Labra Guzmán, 
</v>
      </c>
      <c r="L431" s="18" t="str">
        <f>VLOOKUP(A431,'BASE REGISTRO MAYO'!$A$1:$U$884,12,FALSE)</f>
        <v xml:space="preserve">Calle Orella N° 1015, comuna y ciudad de Valparaíso, Quinta Región  
</v>
      </c>
      <c r="M431" s="18" t="str">
        <f>VLOOKUP(A431,'BASE REGISTRO MAYO'!$A$1:$U$884,13,FALSE)</f>
        <v>V</v>
      </c>
      <c r="N431" s="18" t="str">
        <f>VLOOKUP(A431,'BASE REGISTRO MAYO'!$A$1:$U$884,14,FALSE)</f>
        <v>Valparaíso</v>
      </c>
      <c r="O431" s="18" t="str">
        <f>VLOOKUP(A431,'BASE REGISTRO MAYO'!$A$1:$U$884,15,FALSE)</f>
        <v>32-2156239</v>
      </c>
      <c r="P431" s="18" t="str">
        <f>VLOOKUP(A431,'BASE REGISTRO MAYO'!$A$1:$U$884,16,FALSE)</f>
        <v>serpaj@serpajchile.cl</v>
      </c>
      <c r="Q431" s="18">
        <f>VLOOKUP(A431,'BASE REGISTRO MAYO'!$A$1:$U$884,17,FALSE)</f>
        <v>0</v>
      </c>
      <c r="R431" s="18">
        <f>VLOOKUP(A431,'BASE REGISTRO MAYO'!$A$1:$U$884,18,FALSE)</f>
        <v>93401</v>
      </c>
      <c r="S431" s="18" t="str">
        <f>VLOOKUP(A431,'BASE REGISTRO MAYO'!$A$1:$U$884,19,FALSE)</f>
        <v>Se acompaña certificado de antecedentes financieros, correspondiente al  año 2019, aprobados USUFI</v>
      </c>
      <c r="T431" s="148">
        <f>VLOOKUP(A431,'BASE REGISTRO MAYO'!$A$1:$U$884,20,FALSE)</f>
        <v>37970</v>
      </c>
      <c r="U431" s="125">
        <v>6915</v>
      </c>
      <c r="V431" s="126">
        <v>8223480</v>
      </c>
      <c r="W431" s="126">
        <v>34911000</v>
      </c>
      <c r="X431" s="149">
        <v>44347</v>
      </c>
      <c r="Y431" s="133" t="s">
        <v>7732</v>
      </c>
      <c r="Z431" s="133" t="s">
        <v>7733</v>
      </c>
      <c r="AA431" s="125" t="s">
        <v>7812</v>
      </c>
    </row>
    <row r="432" spans="1:27" s="90" customFormat="1" ht="15.75" customHeight="1" x14ac:dyDescent="0.2">
      <c r="A432" s="125">
        <v>6915</v>
      </c>
      <c r="B432" s="18" t="str">
        <f>VLOOKUP(A432,'BASE REGISTRO MAYO'!$A$1:$U$884,2,FALSE)</f>
        <v>Corporación Servicio Paz y Justicia, SERPAJ-CHILE</v>
      </c>
      <c r="C432" s="18">
        <f>VLOOKUP(A432,'BASE REGISTRO MAYO'!$A$1:$U$884,3,FALSE)</f>
        <v>721694003</v>
      </c>
      <c r="D432" s="18" t="str">
        <f>VLOOKUP(A432,'BASE REGISTRO MAYO'!$A$1:$U$884,4,FALSE)</f>
        <v>Corporación de Derecho Privado.</v>
      </c>
      <c r="E432" s="18" t="str">
        <f>VLOOKUP(A432,'BASE REGISTRO MAYO'!$A$1:$U$884,5,FALSE)</f>
        <v xml:space="preserve">Decreto Supremo Nº 1472, de 03 de noviembre de 1992, del Ministerio de Justicia. </v>
      </c>
      <c r="F432" s="18" t="str">
        <f>VLOOKUP(A432,'BASE REGISTRO MAYO'!$A$1:$U$884,6,FALSE)</f>
        <v>Certificado de Vigencia Folio Nº 500354067733, de 4 de noviembre de 2020, del Servicio de Registro Civil e Identificación.</v>
      </c>
      <c r="G432" s="18" t="str">
        <f>VLOOKUP(A432,'BASE REGISTRO MAYO'!$A$1:$U$884,7,FALSE)</f>
        <v>Formación, promoción, cooperación y prestación de servicios para el desarrollo económico, social, cultural y espiritual de la comunidad, en el área de los derechos humanos del niño, entre otras.</v>
      </c>
      <c r="H432" s="18" t="str">
        <f>VLOOKUP(A432,'BASE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2" s="18" t="str">
        <f>VLOOKUP(A432,'BASE REGISTRO MAYO'!$A$1:$U$884,9,FALSE)</f>
        <v>3 años en sus cargos.</v>
      </c>
      <c r="J432" s="18" t="str">
        <f>VLOOKUP(A432,'BASE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2" s="18" t="str">
        <f>VLOOKUP(A432,'BASE REGISTRO MAYO'!$A$1:$U$884,11,FALSE)</f>
        <v xml:space="preserve">Patricio Marcelo Labra Guzmán, 
</v>
      </c>
      <c r="L432" s="18" t="str">
        <f>VLOOKUP(A432,'BASE REGISTRO MAYO'!$A$1:$U$884,12,FALSE)</f>
        <v xml:space="preserve">Calle Orella N° 1015, comuna y ciudad de Valparaíso, Quinta Región  
</v>
      </c>
      <c r="M432" s="18" t="str">
        <f>VLOOKUP(A432,'BASE REGISTRO MAYO'!$A$1:$U$884,13,FALSE)</f>
        <v>V</v>
      </c>
      <c r="N432" s="18" t="str">
        <f>VLOOKUP(A432,'BASE REGISTRO MAYO'!$A$1:$U$884,14,FALSE)</f>
        <v>Valparaíso</v>
      </c>
      <c r="O432" s="18" t="str">
        <f>VLOOKUP(A432,'BASE REGISTRO MAYO'!$A$1:$U$884,15,FALSE)</f>
        <v>32-2156239</v>
      </c>
      <c r="P432" s="18" t="str">
        <f>VLOOKUP(A432,'BASE REGISTRO MAYO'!$A$1:$U$884,16,FALSE)</f>
        <v>serpaj@serpajchile.cl</v>
      </c>
      <c r="Q432" s="18">
        <f>VLOOKUP(A432,'BASE REGISTRO MAYO'!$A$1:$U$884,17,FALSE)</f>
        <v>0</v>
      </c>
      <c r="R432" s="18">
        <f>VLOOKUP(A432,'BASE REGISTRO MAYO'!$A$1:$U$884,18,FALSE)</f>
        <v>93401</v>
      </c>
      <c r="S432" s="18" t="str">
        <f>VLOOKUP(A432,'BASE REGISTRO MAYO'!$A$1:$U$884,19,FALSE)</f>
        <v>Se acompaña certificado de antecedentes financieros, correspondiente al  año 2019, aprobados USUFI</v>
      </c>
      <c r="T432" s="148">
        <f>VLOOKUP(A432,'BASE REGISTRO MAYO'!$A$1:$U$884,20,FALSE)</f>
        <v>37970</v>
      </c>
      <c r="U432" s="125">
        <v>6915</v>
      </c>
      <c r="V432" s="126">
        <v>7758000</v>
      </c>
      <c r="W432" s="126">
        <v>34523100</v>
      </c>
      <c r="X432" s="149">
        <v>44347</v>
      </c>
      <c r="Y432" s="133" t="s">
        <v>7732</v>
      </c>
      <c r="Z432" s="133" t="s">
        <v>7733</v>
      </c>
      <c r="AA432" s="125" t="s">
        <v>7891</v>
      </c>
    </row>
    <row r="433" spans="1:27" s="90" customFormat="1" ht="15.75" customHeight="1" x14ac:dyDescent="0.2">
      <c r="A433" s="125">
        <v>6915</v>
      </c>
      <c r="B433" s="18" t="str">
        <f>VLOOKUP(A433,'BASE REGISTRO MAYO'!$A$1:$U$884,2,FALSE)</f>
        <v>Corporación Servicio Paz y Justicia, SERPAJ-CHILE</v>
      </c>
      <c r="C433" s="18">
        <f>VLOOKUP(A433,'BASE REGISTRO MAYO'!$A$1:$U$884,3,FALSE)</f>
        <v>721694003</v>
      </c>
      <c r="D433" s="18" t="str">
        <f>VLOOKUP(A433,'BASE REGISTRO MAYO'!$A$1:$U$884,4,FALSE)</f>
        <v>Corporación de Derecho Privado.</v>
      </c>
      <c r="E433" s="18" t="str">
        <f>VLOOKUP(A433,'BASE REGISTRO MAYO'!$A$1:$U$884,5,FALSE)</f>
        <v xml:space="preserve">Decreto Supremo Nº 1472, de 03 de noviembre de 1992, del Ministerio de Justicia. </v>
      </c>
      <c r="F433" s="18" t="str">
        <f>VLOOKUP(A433,'BASE REGISTRO MAYO'!$A$1:$U$884,6,FALSE)</f>
        <v>Certificado de Vigencia Folio Nº 500354067733, de 4 de noviembre de 2020, del Servicio de Registro Civil e Identificación.</v>
      </c>
      <c r="G433" s="18" t="str">
        <f>VLOOKUP(A433,'BASE REGISTRO MAYO'!$A$1:$U$884,7,FALSE)</f>
        <v>Formación, promoción, cooperación y prestación de servicios para el desarrollo económico, social, cultural y espiritual de la comunidad, en el área de los derechos humanos del niño, entre otras.</v>
      </c>
      <c r="H433" s="18" t="str">
        <f>VLOOKUP(A433,'BASE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3" s="18" t="str">
        <f>VLOOKUP(A433,'BASE REGISTRO MAYO'!$A$1:$U$884,9,FALSE)</f>
        <v>3 años en sus cargos.</v>
      </c>
      <c r="J433" s="18" t="str">
        <f>VLOOKUP(A433,'BASE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3" s="18" t="str">
        <f>VLOOKUP(A433,'BASE REGISTRO MAYO'!$A$1:$U$884,11,FALSE)</f>
        <v xml:space="preserve">Patricio Marcelo Labra Guzmán, 
</v>
      </c>
      <c r="L433" s="18" t="str">
        <f>VLOOKUP(A433,'BASE REGISTRO MAYO'!$A$1:$U$884,12,FALSE)</f>
        <v xml:space="preserve">Calle Orella N° 1015, comuna y ciudad de Valparaíso, Quinta Región  
</v>
      </c>
      <c r="M433" s="18" t="str">
        <f>VLOOKUP(A433,'BASE REGISTRO MAYO'!$A$1:$U$884,13,FALSE)</f>
        <v>V</v>
      </c>
      <c r="N433" s="18" t="str">
        <f>VLOOKUP(A433,'BASE REGISTRO MAYO'!$A$1:$U$884,14,FALSE)</f>
        <v>Valparaíso</v>
      </c>
      <c r="O433" s="18" t="str">
        <f>VLOOKUP(A433,'BASE REGISTRO MAYO'!$A$1:$U$884,15,FALSE)</f>
        <v>32-2156239</v>
      </c>
      <c r="P433" s="18" t="str">
        <f>VLOOKUP(A433,'BASE REGISTRO MAYO'!$A$1:$U$884,16,FALSE)</f>
        <v>serpaj@serpajchile.cl</v>
      </c>
      <c r="Q433" s="18">
        <f>VLOOKUP(A433,'BASE REGISTRO MAYO'!$A$1:$U$884,17,FALSE)</f>
        <v>0</v>
      </c>
      <c r="R433" s="18">
        <f>VLOOKUP(A433,'BASE REGISTRO MAYO'!$A$1:$U$884,18,FALSE)</f>
        <v>93401</v>
      </c>
      <c r="S433" s="18" t="str">
        <f>VLOOKUP(A433,'BASE REGISTRO MAYO'!$A$1:$U$884,19,FALSE)</f>
        <v>Se acompaña certificado de antecedentes financieros, correspondiente al  año 2019, aprobados USUFI</v>
      </c>
      <c r="T433" s="148">
        <f>VLOOKUP(A433,'BASE REGISTRO MAYO'!$A$1:$U$884,20,FALSE)</f>
        <v>37970</v>
      </c>
      <c r="U433" s="125">
        <v>6915</v>
      </c>
      <c r="V433" s="126">
        <v>9138924</v>
      </c>
      <c r="W433" s="126">
        <v>45694620</v>
      </c>
      <c r="X433" s="149">
        <v>44347</v>
      </c>
      <c r="Y433" s="133" t="s">
        <v>7732</v>
      </c>
      <c r="Z433" s="133" t="s">
        <v>7733</v>
      </c>
      <c r="AA433" s="125" t="s">
        <v>7745</v>
      </c>
    </row>
    <row r="434" spans="1:27" s="90" customFormat="1" ht="15.75" customHeight="1" x14ac:dyDescent="0.2">
      <c r="A434" s="125">
        <v>6915</v>
      </c>
      <c r="B434" s="18" t="str">
        <f>VLOOKUP(A434,'BASE REGISTRO MAYO'!$A$1:$U$884,2,FALSE)</f>
        <v>Corporación Servicio Paz y Justicia, SERPAJ-CHILE</v>
      </c>
      <c r="C434" s="18">
        <f>VLOOKUP(A434,'BASE REGISTRO MAYO'!$A$1:$U$884,3,FALSE)</f>
        <v>721694003</v>
      </c>
      <c r="D434" s="18" t="str">
        <f>VLOOKUP(A434,'BASE REGISTRO MAYO'!$A$1:$U$884,4,FALSE)</f>
        <v>Corporación de Derecho Privado.</v>
      </c>
      <c r="E434" s="18" t="str">
        <f>VLOOKUP(A434,'BASE REGISTRO MAYO'!$A$1:$U$884,5,FALSE)</f>
        <v xml:space="preserve">Decreto Supremo Nº 1472, de 03 de noviembre de 1992, del Ministerio de Justicia. </v>
      </c>
      <c r="F434" s="18" t="str">
        <f>VLOOKUP(A434,'BASE REGISTRO MAYO'!$A$1:$U$884,6,FALSE)</f>
        <v>Certificado de Vigencia Folio Nº 500354067733, de 4 de noviembre de 2020, del Servicio de Registro Civil e Identificación.</v>
      </c>
      <c r="G434" s="18" t="str">
        <f>VLOOKUP(A434,'BASE REGISTRO MAYO'!$A$1:$U$884,7,FALSE)</f>
        <v>Formación, promoción, cooperación y prestación de servicios para el desarrollo económico, social, cultural y espiritual de la comunidad, en el área de los derechos humanos del niño, entre otras.</v>
      </c>
      <c r="H434" s="18" t="str">
        <f>VLOOKUP(A434,'BASE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4" s="18" t="str">
        <f>VLOOKUP(A434,'BASE REGISTRO MAYO'!$A$1:$U$884,9,FALSE)</f>
        <v>3 años en sus cargos.</v>
      </c>
      <c r="J434" s="18" t="str">
        <f>VLOOKUP(A434,'BASE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4" s="18" t="str">
        <f>VLOOKUP(A434,'BASE REGISTRO MAYO'!$A$1:$U$884,11,FALSE)</f>
        <v xml:space="preserve">Patricio Marcelo Labra Guzmán, 
</v>
      </c>
      <c r="L434" s="18" t="str">
        <f>VLOOKUP(A434,'BASE REGISTRO MAYO'!$A$1:$U$884,12,FALSE)</f>
        <v xml:space="preserve">Calle Orella N° 1015, comuna y ciudad de Valparaíso, Quinta Región  
</v>
      </c>
      <c r="M434" s="18" t="str">
        <f>VLOOKUP(A434,'BASE REGISTRO MAYO'!$A$1:$U$884,13,FALSE)</f>
        <v>V</v>
      </c>
      <c r="N434" s="18" t="str">
        <f>VLOOKUP(A434,'BASE REGISTRO MAYO'!$A$1:$U$884,14,FALSE)</f>
        <v>Valparaíso</v>
      </c>
      <c r="O434" s="18" t="str">
        <f>VLOOKUP(A434,'BASE REGISTRO MAYO'!$A$1:$U$884,15,FALSE)</f>
        <v>32-2156239</v>
      </c>
      <c r="P434" s="18" t="str">
        <f>VLOOKUP(A434,'BASE REGISTRO MAYO'!$A$1:$U$884,16,FALSE)</f>
        <v>serpaj@serpajchile.cl</v>
      </c>
      <c r="Q434" s="18">
        <f>VLOOKUP(A434,'BASE REGISTRO MAYO'!$A$1:$U$884,17,FALSE)</f>
        <v>0</v>
      </c>
      <c r="R434" s="18">
        <f>VLOOKUP(A434,'BASE REGISTRO MAYO'!$A$1:$U$884,18,FALSE)</f>
        <v>93401</v>
      </c>
      <c r="S434" s="18" t="str">
        <f>VLOOKUP(A434,'BASE REGISTRO MAYO'!$A$1:$U$884,19,FALSE)</f>
        <v>Se acompaña certificado de antecedentes financieros, correspondiente al  año 2019, aprobados USUFI</v>
      </c>
      <c r="T434" s="148">
        <f>VLOOKUP(A434,'BASE REGISTRO MAYO'!$A$1:$U$884,20,FALSE)</f>
        <v>37970</v>
      </c>
      <c r="U434" s="125">
        <v>6915</v>
      </c>
      <c r="V434" s="126">
        <v>13877855</v>
      </c>
      <c r="W434" s="126">
        <v>64538629</v>
      </c>
      <c r="X434" s="149">
        <v>44347</v>
      </c>
      <c r="Y434" s="133" t="s">
        <v>7732</v>
      </c>
      <c r="Z434" s="133" t="s">
        <v>7733</v>
      </c>
      <c r="AA434" s="125" t="s">
        <v>7767</v>
      </c>
    </row>
    <row r="435" spans="1:27" s="90" customFormat="1" ht="15.75" customHeight="1" x14ac:dyDescent="0.2">
      <c r="A435" s="125">
        <v>6915</v>
      </c>
      <c r="B435" s="18" t="str">
        <f>VLOOKUP(A435,'BASE REGISTRO MAYO'!$A$1:$U$884,2,FALSE)</f>
        <v>Corporación Servicio Paz y Justicia, SERPAJ-CHILE</v>
      </c>
      <c r="C435" s="18">
        <f>VLOOKUP(A435,'BASE REGISTRO MAYO'!$A$1:$U$884,3,FALSE)</f>
        <v>721694003</v>
      </c>
      <c r="D435" s="18" t="str">
        <f>VLOOKUP(A435,'BASE REGISTRO MAYO'!$A$1:$U$884,4,FALSE)</f>
        <v>Corporación de Derecho Privado.</v>
      </c>
      <c r="E435" s="18" t="str">
        <f>VLOOKUP(A435,'BASE REGISTRO MAYO'!$A$1:$U$884,5,FALSE)</f>
        <v xml:space="preserve">Decreto Supremo Nº 1472, de 03 de noviembre de 1992, del Ministerio de Justicia. </v>
      </c>
      <c r="F435" s="18" t="str">
        <f>VLOOKUP(A435,'BASE REGISTRO MAYO'!$A$1:$U$884,6,FALSE)</f>
        <v>Certificado de Vigencia Folio Nº 500354067733, de 4 de noviembre de 2020, del Servicio de Registro Civil e Identificación.</v>
      </c>
      <c r="G435" s="18" t="str">
        <f>VLOOKUP(A435,'BASE REGISTRO MAYO'!$A$1:$U$884,7,FALSE)</f>
        <v>Formación, promoción, cooperación y prestación de servicios para el desarrollo económico, social, cultural y espiritual de la comunidad, en el área de los derechos humanos del niño, entre otras.</v>
      </c>
      <c r="H435" s="18" t="str">
        <f>VLOOKUP(A435,'BASE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5" s="18" t="str">
        <f>VLOOKUP(A435,'BASE REGISTRO MAYO'!$A$1:$U$884,9,FALSE)</f>
        <v>3 años en sus cargos.</v>
      </c>
      <c r="J435" s="18" t="str">
        <f>VLOOKUP(A435,'BASE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5" s="18" t="str">
        <f>VLOOKUP(A435,'BASE REGISTRO MAYO'!$A$1:$U$884,11,FALSE)</f>
        <v xml:space="preserve">Patricio Marcelo Labra Guzmán, 
</v>
      </c>
      <c r="L435" s="18" t="str">
        <f>VLOOKUP(A435,'BASE REGISTRO MAYO'!$A$1:$U$884,12,FALSE)</f>
        <v xml:space="preserve">Calle Orella N° 1015, comuna y ciudad de Valparaíso, Quinta Región  
</v>
      </c>
      <c r="M435" s="18" t="str">
        <f>VLOOKUP(A435,'BASE REGISTRO MAYO'!$A$1:$U$884,13,FALSE)</f>
        <v>V</v>
      </c>
      <c r="N435" s="18" t="str">
        <f>VLOOKUP(A435,'BASE REGISTRO MAYO'!$A$1:$U$884,14,FALSE)</f>
        <v>Valparaíso</v>
      </c>
      <c r="O435" s="18" t="str">
        <f>VLOOKUP(A435,'BASE REGISTRO MAYO'!$A$1:$U$884,15,FALSE)</f>
        <v>32-2156239</v>
      </c>
      <c r="P435" s="18" t="str">
        <f>VLOOKUP(A435,'BASE REGISTRO MAYO'!$A$1:$U$884,16,FALSE)</f>
        <v>serpaj@serpajchile.cl</v>
      </c>
      <c r="Q435" s="18">
        <f>VLOOKUP(A435,'BASE REGISTRO MAYO'!$A$1:$U$884,17,FALSE)</f>
        <v>0</v>
      </c>
      <c r="R435" s="18">
        <f>VLOOKUP(A435,'BASE REGISTRO MAYO'!$A$1:$U$884,18,FALSE)</f>
        <v>93401</v>
      </c>
      <c r="S435" s="18" t="str">
        <f>VLOOKUP(A435,'BASE REGISTRO MAYO'!$A$1:$U$884,19,FALSE)</f>
        <v>Se acompaña certificado de antecedentes financieros, correspondiente al  año 2019, aprobados USUFI</v>
      </c>
      <c r="T435" s="148">
        <f>VLOOKUP(A435,'BASE REGISTRO MAYO'!$A$1:$U$884,20,FALSE)</f>
        <v>37970</v>
      </c>
      <c r="U435" s="125">
        <v>6915</v>
      </c>
      <c r="V435" s="126">
        <v>9924034</v>
      </c>
      <c r="W435" s="126">
        <v>49499143</v>
      </c>
      <c r="X435" s="149">
        <v>44347</v>
      </c>
      <c r="Y435" s="133" t="s">
        <v>7732</v>
      </c>
      <c r="Z435" s="133" t="s">
        <v>7733</v>
      </c>
      <c r="AA435" s="125" t="s">
        <v>7892</v>
      </c>
    </row>
    <row r="436" spans="1:27" s="90" customFormat="1" ht="15.75" customHeight="1" x14ac:dyDescent="0.2">
      <c r="A436" s="125">
        <v>6915</v>
      </c>
      <c r="B436" s="18" t="str">
        <f>VLOOKUP(A436,'BASE REGISTRO MAYO'!$A$1:$U$884,2,FALSE)</f>
        <v>Corporación Servicio Paz y Justicia, SERPAJ-CHILE</v>
      </c>
      <c r="C436" s="18">
        <f>VLOOKUP(A436,'BASE REGISTRO MAYO'!$A$1:$U$884,3,FALSE)</f>
        <v>721694003</v>
      </c>
      <c r="D436" s="18" t="str">
        <f>VLOOKUP(A436,'BASE REGISTRO MAYO'!$A$1:$U$884,4,FALSE)</f>
        <v>Corporación de Derecho Privado.</v>
      </c>
      <c r="E436" s="18" t="str">
        <f>VLOOKUP(A436,'BASE REGISTRO MAYO'!$A$1:$U$884,5,FALSE)</f>
        <v xml:space="preserve">Decreto Supremo Nº 1472, de 03 de noviembre de 1992, del Ministerio de Justicia. </v>
      </c>
      <c r="F436" s="18" t="str">
        <f>VLOOKUP(A436,'BASE REGISTRO MAYO'!$A$1:$U$884,6,FALSE)</f>
        <v>Certificado de Vigencia Folio Nº 500354067733, de 4 de noviembre de 2020, del Servicio de Registro Civil e Identificación.</v>
      </c>
      <c r="G436" s="18" t="str">
        <f>VLOOKUP(A436,'BASE REGISTRO MAYO'!$A$1:$U$884,7,FALSE)</f>
        <v>Formación, promoción, cooperación y prestación de servicios para el desarrollo económico, social, cultural y espiritual de la comunidad, en el área de los derechos humanos del niño, entre otras.</v>
      </c>
      <c r="H436" s="18" t="str">
        <f>VLOOKUP(A436,'BASE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6" s="18" t="str">
        <f>VLOOKUP(A436,'BASE REGISTRO MAYO'!$A$1:$U$884,9,FALSE)</f>
        <v>3 años en sus cargos.</v>
      </c>
      <c r="J436" s="18" t="str">
        <f>VLOOKUP(A436,'BASE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6" s="18" t="str">
        <f>VLOOKUP(A436,'BASE REGISTRO MAYO'!$A$1:$U$884,11,FALSE)</f>
        <v xml:space="preserve">Patricio Marcelo Labra Guzmán, 
</v>
      </c>
      <c r="L436" s="18" t="str">
        <f>VLOOKUP(A436,'BASE REGISTRO MAYO'!$A$1:$U$884,12,FALSE)</f>
        <v xml:space="preserve">Calle Orella N° 1015, comuna y ciudad de Valparaíso, Quinta Región  
</v>
      </c>
      <c r="M436" s="18" t="str">
        <f>VLOOKUP(A436,'BASE REGISTRO MAYO'!$A$1:$U$884,13,FALSE)</f>
        <v>V</v>
      </c>
      <c r="N436" s="18" t="str">
        <f>VLOOKUP(A436,'BASE REGISTRO MAYO'!$A$1:$U$884,14,FALSE)</f>
        <v>Valparaíso</v>
      </c>
      <c r="O436" s="18" t="str">
        <f>VLOOKUP(A436,'BASE REGISTRO MAYO'!$A$1:$U$884,15,FALSE)</f>
        <v>32-2156239</v>
      </c>
      <c r="P436" s="18" t="str">
        <f>VLOOKUP(A436,'BASE REGISTRO MAYO'!$A$1:$U$884,16,FALSE)</f>
        <v>serpaj@serpajchile.cl</v>
      </c>
      <c r="Q436" s="18">
        <f>VLOOKUP(A436,'BASE REGISTRO MAYO'!$A$1:$U$884,17,FALSE)</f>
        <v>0</v>
      </c>
      <c r="R436" s="18">
        <f>VLOOKUP(A436,'BASE REGISTRO MAYO'!$A$1:$U$884,18,FALSE)</f>
        <v>93401</v>
      </c>
      <c r="S436" s="18" t="str">
        <f>VLOOKUP(A436,'BASE REGISTRO MAYO'!$A$1:$U$884,19,FALSE)</f>
        <v>Se acompaña certificado de antecedentes financieros, correspondiente al  año 2019, aprobados USUFI</v>
      </c>
      <c r="T436" s="148">
        <f>VLOOKUP(A436,'BASE REGISTRO MAYO'!$A$1:$U$884,20,FALSE)</f>
        <v>37970</v>
      </c>
      <c r="U436" s="125">
        <v>6915</v>
      </c>
      <c r="V436" s="126">
        <v>0</v>
      </c>
      <c r="W436" s="126">
        <v>93666657</v>
      </c>
      <c r="X436" s="149">
        <v>44347</v>
      </c>
      <c r="Y436" s="133" t="s">
        <v>7732</v>
      </c>
      <c r="Z436" s="133" t="s">
        <v>7733</v>
      </c>
      <c r="AA436" s="125" t="s">
        <v>184</v>
      </c>
    </row>
    <row r="437" spans="1:27" s="90" customFormat="1" ht="15.75" customHeight="1" x14ac:dyDescent="0.2">
      <c r="A437" s="125">
        <v>6915</v>
      </c>
      <c r="B437" s="18" t="str">
        <f>VLOOKUP(A437,'BASE REGISTRO MAYO'!$A$1:$U$884,2,FALSE)</f>
        <v>Corporación Servicio Paz y Justicia, SERPAJ-CHILE</v>
      </c>
      <c r="C437" s="18">
        <f>VLOOKUP(A437,'BASE REGISTRO MAYO'!$A$1:$U$884,3,FALSE)</f>
        <v>721694003</v>
      </c>
      <c r="D437" s="18" t="str">
        <f>VLOOKUP(A437,'BASE REGISTRO MAYO'!$A$1:$U$884,4,FALSE)</f>
        <v>Corporación de Derecho Privado.</v>
      </c>
      <c r="E437" s="18" t="str">
        <f>VLOOKUP(A437,'BASE REGISTRO MAYO'!$A$1:$U$884,5,FALSE)</f>
        <v xml:space="preserve">Decreto Supremo Nº 1472, de 03 de noviembre de 1992, del Ministerio de Justicia. </v>
      </c>
      <c r="F437" s="18" t="str">
        <f>VLOOKUP(A437,'BASE REGISTRO MAYO'!$A$1:$U$884,6,FALSE)</f>
        <v>Certificado de Vigencia Folio Nº 500354067733, de 4 de noviembre de 2020, del Servicio de Registro Civil e Identificación.</v>
      </c>
      <c r="G437" s="18" t="str">
        <f>VLOOKUP(A437,'BASE REGISTRO MAYO'!$A$1:$U$884,7,FALSE)</f>
        <v>Formación, promoción, cooperación y prestación de servicios para el desarrollo económico, social, cultural y espiritual de la comunidad, en el área de los derechos humanos del niño, entre otras.</v>
      </c>
      <c r="H437" s="18" t="str">
        <f>VLOOKUP(A437,'BASE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7" s="18" t="str">
        <f>VLOOKUP(A437,'BASE REGISTRO MAYO'!$A$1:$U$884,9,FALSE)</f>
        <v>3 años en sus cargos.</v>
      </c>
      <c r="J437" s="18" t="str">
        <f>VLOOKUP(A437,'BASE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7" s="18" t="str">
        <f>VLOOKUP(A437,'BASE REGISTRO MAYO'!$A$1:$U$884,11,FALSE)</f>
        <v xml:space="preserve">Patricio Marcelo Labra Guzmán, 
</v>
      </c>
      <c r="L437" s="18" t="str">
        <f>VLOOKUP(A437,'BASE REGISTRO MAYO'!$A$1:$U$884,12,FALSE)</f>
        <v xml:space="preserve">Calle Orella N° 1015, comuna y ciudad de Valparaíso, Quinta Región  
</v>
      </c>
      <c r="M437" s="18" t="str">
        <f>VLOOKUP(A437,'BASE REGISTRO MAYO'!$A$1:$U$884,13,FALSE)</f>
        <v>V</v>
      </c>
      <c r="N437" s="18" t="str">
        <f>VLOOKUP(A437,'BASE REGISTRO MAYO'!$A$1:$U$884,14,FALSE)</f>
        <v>Valparaíso</v>
      </c>
      <c r="O437" s="18" t="str">
        <f>VLOOKUP(A437,'BASE REGISTRO MAYO'!$A$1:$U$884,15,FALSE)</f>
        <v>32-2156239</v>
      </c>
      <c r="P437" s="18" t="str">
        <f>VLOOKUP(A437,'BASE REGISTRO MAYO'!$A$1:$U$884,16,FALSE)</f>
        <v>serpaj@serpajchile.cl</v>
      </c>
      <c r="Q437" s="18">
        <f>VLOOKUP(A437,'BASE REGISTRO MAYO'!$A$1:$U$884,17,FALSE)</f>
        <v>0</v>
      </c>
      <c r="R437" s="18">
        <f>VLOOKUP(A437,'BASE REGISTRO MAYO'!$A$1:$U$884,18,FALSE)</f>
        <v>93401</v>
      </c>
      <c r="S437" s="18" t="str">
        <f>VLOOKUP(A437,'BASE REGISTRO MAYO'!$A$1:$U$884,19,FALSE)</f>
        <v>Se acompaña certificado de antecedentes financieros, correspondiente al  año 2019, aprobados USUFI</v>
      </c>
      <c r="T437" s="148">
        <f>VLOOKUP(A437,'BASE REGISTRO MAYO'!$A$1:$U$884,20,FALSE)</f>
        <v>37970</v>
      </c>
      <c r="U437" s="125">
        <v>6915</v>
      </c>
      <c r="V437" s="126">
        <v>44362694</v>
      </c>
      <c r="W437" s="126">
        <v>187947443</v>
      </c>
      <c r="X437" s="149">
        <v>44347</v>
      </c>
      <c r="Y437" s="133" t="s">
        <v>7732</v>
      </c>
      <c r="Z437" s="133" t="s">
        <v>7733</v>
      </c>
      <c r="AA437" s="125" t="s">
        <v>7770</v>
      </c>
    </row>
    <row r="438" spans="1:27" s="90" customFormat="1" ht="15.75" customHeight="1" x14ac:dyDescent="0.2">
      <c r="A438" s="125">
        <v>6915</v>
      </c>
      <c r="B438" s="18" t="str">
        <f>VLOOKUP(A438,'BASE REGISTRO MAYO'!$A$1:$U$884,2,FALSE)</f>
        <v>Corporación Servicio Paz y Justicia, SERPAJ-CHILE</v>
      </c>
      <c r="C438" s="18">
        <f>VLOOKUP(A438,'BASE REGISTRO MAYO'!$A$1:$U$884,3,FALSE)</f>
        <v>721694003</v>
      </c>
      <c r="D438" s="18" t="str">
        <f>VLOOKUP(A438,'BASE REGISTRO MAYO'!$A$1:$U$884,4,FALSE)</f>
        <v>Corporación de Derecho Privado.</v>
      </c>
      <c r="E438" s="18" t="str">
        <f>VLOOKUP(A438,'BASE REGISTRO MAYO'!$A$1:$U$884,5,FALSE)</f>
        <v xml:space="preserve">Decreto Supremo Nº 1472, de 03 de noviembre de 1992, del Ministerio de Justicia. </v>
      </c>
      <c r="F438" s="18" t="str">
        <f>VLOOKUP(A438,'BASE REGISTRO MAYO'!$A$1:$U$884,6,FALSE)</f>
        <v>Certificado de Vigencia Folio Nº 500354067733, de 4 de noviembre de 2020, del Servicio de Registro Civil e Identificación.</v>
      </c>
      <c r="G438" s="18" t="str">
        <f>VLOOKUP(A438,'BASE REGISTRO MAYO'!$A$1:$U$884,7,FALSE)</f>
        <v>Formación, promoción, cooperación y prestación de servicios para el desarrollo económico, social, cultural y espiritual de la comunidad, en el área de los derechos humanos del niño, entre otras.</v>
      </c>
      <c r="H438" s="18" t="str">
        <f>VLOOKUP(A438,'BASE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18" t="str">
        <f>VLOOKUP(A438,'BASE REGISTRO MAYO'!$A$1:$U$884,9,FALSE)</f>
        <v>3 años en sus cargos.</v>
      </c>
      <c r="J438" s="18" t="str">
        <f>VLOOKUP(A438,'BASE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18" t="str">
        <f>VLOOKUP(A438,'BASE REGISTRO MAYO'!$A$1:$U$884,11,FALSE)</f>
        <v xml:space="preserve">Patricio Marcelo Labra Guzmán, 
</v>
      </c>
      <c r="L438" s="18" t="str">
        <f>VLOOKUP(A438,'BASE REGISTRO MAYO'!$A$1:$U$884,12,FALSE)</f>
        <v xml:space="preserve">Calle Orella N° 1015, comuna y ciudad de Valparaíso, Quinta Región  
</v>
      </c>
      <c r="M438" s="18" t="str">
        <f>VLOOKUP(A438,'BASE REGISTRO MAYO'!$A$1:$U$884,13,FALSE)</f>
        <v>V</v>
      </c>
      <c r="N438" s="18" t="str">
        <f>VLOOKUP(A438,'BASE REGISTRO MAYO'!$A$1:$U$884,14,FALSE)</f>
        <v>Valparaíso</v>
      </c>
      <c r="O438" s="18" t="str">
        <f>VLOOKUP(A438,'BASE REGISTRO MAYO'!$A$1:$U$884,15,FALSE)</f>
        <v>32-2156239</v>
      </c>
      <c r="P438" s="18" t="str">
        <f>VLOOKUP(A438,'BASE REGISTRO MAYO'!$A$1:$U$884,16,FALSE)</f>
        <v>serpaj@serpajchile.cl</v>
      </c>
      <c r="Q438" s="18">
        <f>VLOOKUP(A438,'BASE REGISTRO MAYO'!$A$1:$U$884,17,FALSE)</f>
        <v>0</v>
      </c>
      <c r="R438" s="18">
        <f>VLOOKUP(A438,'BASE REGISTRO MAYO'!$A$1:$U$884,18,FALSE)</f>
        <v>93401</v>
      </c>
      <c r="S438" s="18" t="str">
        <f>VLOOKUP(A438,'BASE REGISTRO MAYO'!$A$1:$U$884,19,FALSE)</f>
        <v>Se acompaña certificado de antecedentes financieros, correspondiente al  año 2019, aprobados USUFI</v>
      </c>
      <c r="T438" s="148">
        <f>VLOOKUP(A438,'BASE REGISTRO MAYO'!$A$1:$U$884,20,FALSE)</f>
        <v>37970</v>
      </c>
      <c r="U438" s="125">
        <v>6915</v>
      </c>
      <c r="V438" s="126">
        <v>8016600</v>
      </c>
      <c r="W438" s="126">
        <v>38960676</v>
      </c>
      <c r="X438" s="149">
        <v>44347</v>
      </c>
      <c r="Y438" s="133" t="s">
        <v>7732</v>
      </c>
      <c r="Z438" s="133" t="s">
        <v>7733</v>
      </c>
      <c r="AA438" s="125" t="s">
        <v>7847</v>
      </c>
    </row>
    <row r="439" spans="1:27" s="90" customFormat="1" ht="15.75" customHeight="1" x14ac:dyDescent="0.2">
      <c r="A439" s="125">
        <v>6915</v>
      </c>
      <c r="B439" s="18" t="str">
        <f>VLOOKUP(A439,'BASE REGISTRO MAYO'!$A$1:$U$884,2,FALSE)</f>
        <v>Corporación Servicio Paz y Justicia, SERPAJ-CHILE</v>
      </c>
      <c r="C439" s="18">
        <f>VLOOKUP(A439,'BASE REGISTRO MAYO'!$A$1:$U$884,3,FALSE)</f>
        <v>721694003</v>
      </c>
      <c r="D439" s="18" t="str">
        <f>VLOOKUP(A439,'BASE REGISTRO MAYO'!$A$1:$U$884,4,FALSE)</f>
        <v>Corporación de Derecho Privado.</v>
      </c>
      <c r="E439" s="18" t="str">
        <f>VLOOKUP(A439,'BASE REGISTRO MAYO'!$A$1:$U$884,5,FALSE)</f>
        <v xml:space="preserve">Decreto Supremo Nº 1472, de 03 de noviembre de 1992, del Ministerio de Justicia. </v>
      </c>
      <c r="F439" s="18" t="str">
        <f>VLOOKUP(A439,'BASE REGISTRO MAYO'!$A$1:$U$884,6,FALSE)</f>
        <v>Certificado de Vigencia Folio Nº 500354067733, de 4 de noviembre de 2020, del Servicio de Registro Civil e Identificación.</v>
      </c>
      <c r="G439" s="18" t="str">
        <f>VLOOKUP(A439,'BASE REGISTRO MAYO'!$A$1:$U$884,7,FALSE)</f>
        <v>Formación, promoción, cooperación y prestación de servicios para el desarrollo económico, social, cultural y espiritual de la comunidad, en el área de los derechos humanos del niño, entre otras.</v>
      </c>
      <c r="H439" s="18" t="str">
        <f>VLOOKUP(A439,'BASE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18" t="str">
        <f>VLOOKUP(A439,'BASE REGISTRO MAYO'!$A$1:$U$884,9,FALSE)</f>
        <v>3 años en sus cargos.</v>
      </c>
      <c r="J439" s="18" t="str">
        <f>VLOOKUP(A439,'BASE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18" t="str">
        <f>VLOOKUP(A439,'BASE REGISTRO MAYO'!$A$1:$U$884,11,FALSE)</f>
        <v xml:space="preserve">Patricio Marcelo Labra Guzmán, 
</v>
      </c>
      <c r="L439" s="18" t="str">
        <f>VLOOKUP(A439,'BASE REGISTRO MAYO'!$A$1:$U$884,12,FALSE)</f>
        <v xml:space="preserve">Calle Orella N° 1015, comuna y ciudad de Valparaíso, Quinta Región  
</v>
      </c>
      <c r="M439" s="18" t="str">
        <f>VLOOKUP(A439,'BASE REGISTRO MAYO'!$A$1:$U$884,13,FALSE)</f>
        <v>V</v>
      </c>
      <c r="N439" s="18" t="str">
        <f>VLOOKUP(A439,'BASE REGISTRO MAYO'!$A$1:$U$884,14,FALSE)</f>
        <v>Valparaíso</v>
      </c>
      <c r="O439" s="18" t="str">
        <f>VLOOKUP(A439,'BASE REGISTRO MAYO'!$A$1:$U$884,15,FALSE)</f>
        <v>32-2156239</v>
      </c>
      <c r="P439" s="18" t="str">
        <f>VLOOKUP(A439,'BASE REGISTRO MAYO'!$A$1:$U$884,16,FALSE)</f>
        <v>serpaj@serpajchile.cl</v>
      </c>
      <c r="Q439" s="18">
        <f>VLOOKUP(A439,'BASE REGISTRO MAYO'!$A$1:$U$884,17,FALSE)</f>
        <v>0</v>
      </c>
      <c r="R439" s="18">
        <f>VLOOKUP(A439,'BASE REGISTRO MAYO'!$A$1:$U$884,18,FALSE)</f>
        <v>93401</v>
      </c>
      <c r="S439" s="18" t="str">
        <f>VLOOKUP(A439,'BASE REGISTRO MAYO'!$A$1:$U$884,19,FALSE)</f>
        <v>Se acompaña certificado de antecedentes financieros, correspondiente al  año 2019, aprobados USUFI</v>
      </c>
      <c r="T439" s="148">
        <f>VLOOKUP(A439,'BASE REGISTRO MAYO'!$A$1:$U$884,20,FALSE)</f>
        <v>37970</v>
      </c>
      <c r="U439" s="125">
        <v>6915</v>
      </c>
      <c r="V439" s="126">
        <v>9870038</v>
      </c>
      <c r="W439" s="126">
        <v>47522404</v>
      </c>
      <c r="X439" s="149">
        <v>44347</v>
      </c>
      <c r="Y439" s="133" t="s">
        <v>7732</v>
      </c>
      <c r="Z439" s="133" t="s">
        <v>7733</v>
      </c>
      <c r="AA439" s="125" t="s">
        <v>7893</v>
      </c>
    </row>
    <row r="440" spans="1:27" s="90" customFormat="1" ht="15.75" customHeight="1" x14ac:dyDescent="0.2">
      <c r="A440" s="125">
        <v>6915</v>
      </c>
      <c r="B440" s="18" t="str">
        <f>VLOOKUP(A440,'BASE REGISTRO MAYO'!$A$1:$U$884,2,FALSE)</f>
        <v>Corporación Servicio Paz y Justicia, SERPAJ-CHILE</v>
      </c>
      <c r="C440" s="18">
        <f>VLOOKUP(A440,'BASE REGISTRO MAYO'!$A$1:$U$884,3,FALSE)</f>
        <v>721694003</v>
      </c>
      <c r="D440" s="18" t="str">
        <f>VLOOKUP(A440,'BASE REGISTRO MAYO'!$A$1:$U$884,4,FALSE)</f>
        <v>Corporación de Derecho Privado.</v>
      </c>
      <c r="E440" s="18" t="str">
        <f>VLOOKUP(A440,'BASE REGISTRO MAYO'!$A$1:$U$884,5,FALSE)</f>
        <v xml:space="preserve">Decreto Supremo Nº 1472, de 03 de noviembre de 1992, del Ministerio de Justicia. </v>
      </c>
      <c r="F440" s="18" t="str">
        <f>VLOOKUP(A440,'BASE REGISTRO MAYO'!$A$1:$U$884,6,FALSE)</f>
        <v>Certificado de Vigencia Folio Nº 500354067733, de 4 de noviembre de 2020, del Servicio de Registro Civil e Identificación.</v>
      </c>
      <c r="G440" s="18" t="str">
        <f>VLOOKUP(A440,'BASE REGISTRO MAYO'!$A$1:$U$884,7,FALSE)</f>
        <v>Formación, promoción, cooperación y prestación de servicios para el desarrollo económico, social, cultural y espiritual de la comunidad, en el área de los derechos humanos del niño, entre otras.</v>
      </c>
      <c r="H440" s="18" t="str">
        <f>VLOOKUP(A440,'BASE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18" t="str">
        <f>VLOOKUP(A440,'BASE REGISTRO MAYO'!$A$1:$U$884,9,FALSE)</f>
        <v>3 años en sus cargos.</v>
      </c>
      <c r="J440" s="18" t="str">
        <f>VLOOKUP(A440,'BASE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18" t="str">
        <f>VLOOKUP(A440,'BASE REGISTRO MAYO'!$A$1:$U$884,11,FALSE)</f>
        <v xml:space="preserve">Patricio Marcelo Labra Guzmán, 
</v>
      </c>
      <c r="L440" s="18" t="str">
        <f>VLOOKUP(A440,'BASE REGISTRO MAYO'!$A$1:$U$884,12,FALSE)</f>
        <v xml:space="preserve">Calle Orella N° 1015, comuna y ciudad de Valparaíso, Quinta Región  
</v>
      </c>
      <c r="M440" s="18" t="str">
        <f>VLOOKUP(A440,'BASE REGISTRO MAYO'!$A$1:$U$884,13,FALSE)</f>
        <v>V</v>
      </c>
      <c r="N440" s="18" t="str">
        <f>VLOOKUP(A440,'BASE REGISTRO MAYO'!$A$1:$U$884,14,FALSE)</f>
        <v>Valparaíso</v>
      </c>
      <c r="O440" s="18" t="str">
        <f>VLOOKUP(A440,'BASE REGISTRO MAYO'!$A$1:$U$884,15,FALSE)</f>
        <v>32-2156239</v>
      </c>
      <c r="P440" s="18" t="str">
        <f>VLOOKUP(A440,'BASE REGISTRO MAYO'!$A$1:$U$884,16,FALSE)</f>
        <v>serpaj@serpajchile.cl</v>
      </c>
      <c r="Q440" s="18">
        <f>VLOOKUP(A440,'BASE REGISTRO MAYO'!$A$1:$U$884,17,FALSE)</f>
        <v>0</v>
      </c>
      <c r="R440" s="18">
        <f>VLOOKUP(A440,'BASE REGISTRO MAYO'!$A$1:$U$884,18,FALSE)</f>
        <v>93401</v>
      </c>
      <c r="S440" s="18" t="str">
        <f>VLOOKUP(A440,'BASE REGISTRO MAYO'!$A$1:$U$884,19,FALSE)</f>
        <v>Se acompaña certificado de antecedentes financieros, correspondiente al  año 2019, aprobados USUFI</v>
      </c>
      <c r="T440" s="148">
        <f>VLOOKUP(A440,'BASE REGISTRO MAYO'!$A$1:$U$884,20,FALSE)</f>
        <v>37970</v>
      </c>
      <c r="U440" s="125">
        <v>6915</v>
      </c>
      <c r="V440" s="126">
        <v>4468608</v>
      </c>
      <c r="W440" s="126">
        <v>23137459</v>
      </c>
      <c r="X440" s="149">
        <v>44347</v>
      </c>
      <c r="Y440" s="133" t="s">
        <v>7732</v>
      </c>
      <c r="Z440" s="133" t="s">
        <v>7733</v>
      </c>
      <c r="AA440" s="125" t="s">
        <v>7894</v>
      </c>
    </row>
    <row r="441" spans="1:27" s="90" customFormat="1" ht="15.75" customHeight="1" x14ac:dyDescent="0.2">
      <c r="A441" s="125">
        <v>6915</v>
      </c>
      <c r="B441" s="18" t="str">
        <f>VLOOKUP(A441,'BASE REGISTRO MAYO'!$A$1:$U$884,2,FALSE)</f>
        <v>Corporación Servicio Paz y Justicia, SERPAJ-CHILE</v>
      </c>
      <c r="C441" s="18">
        <f>VLOOKUP(A441,'BASE REGISTRO MAYO'!$A$1:$U$884,3,FALSE)</f>
        <v>721694003</v>
      </c>
      <c r="D441" s="18" t="str">
        <f>VLOOKUP(A441,'BASE REGISTRO MAYO'!$A$1:$U$884,4,FALSE)</f>
        <v>Corporación de Derecho Privado.</v>
      </c>
      <c r="E441" s="18" t="str">
        <f>VLOOKUP(A441,'BASE REGISTRO MAYO'!$A$1:$U$884,5,FALSE)</f>
        <v xml:space="preserve">Decreto Supremo Nº 1472, de 03 de noviembre de 1992, del Ministerio de Justicia. </v>
      </c>
      <c r="F441" s="18" t="str">
        <f>VLOOKUP(A441,'BASE REGISTRO MAYO'!$A$1:$U$884,6,FALSE)</f>
        <v>Certificado de Vigencia Folio Nº 500354067733, de 4 de noviembre de 2020, del Servicio de Registro Civil e Identificación.</v>
      </c>
      <c r="G441" s="18" t="str">
        <f>VLOOKUP(A441,'BASE REGISTRO MAYO'!$A$1:$U$884,7,FALSE)</f>
        <v>Formación, promoción, cooperación y prestación de servicios para el desarrollo económico, social, cultural y espiritual de la comunidad, en el área de los derechos humanos del niño, entre otras.</v>
      </c>
      <c r="H441" s="18" t="str">
        <f>VLOOKUP(A441,'BASE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18" t="str">
        <f>VLOOKUP(A441,'BASE REGISTRO MAYO'!$A$1:$U$884,9,FALSE)</f>
        <v>3 años en sus cargos.</v>
      </c>
      <c r="J441" s="18" t="str">
        <f>VLOOKUP(A441,'BASE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18" t="str">
        <f>VLOOKUP(A441,'BASE REGISTRO MAYO'!$A$1:$U$884,11,FALSE)</f>
        <v xml:space="preserve">Patricio Marcelo Labra Guzmán, 
</v>
      </c>
      <c r="L441" s="18" t="str">
        <f>VLOOKUP(A441,'BASE REGISTRO MAYO'!$A$1:$U$884,12,FALSE)</f>
        <v xml:space="preserve">Calle Orella N° 1015, comuna y ciudad de Valparaíso, Quinta Región  
</v>
      </c>
      <c r="M441" s="18" t="str">
        <f>VLOOKUP(A441,'BASE REGISTRO MAYO'!$A$1:$U$884,13,FALSE)</f>
        <v>V</v>
      </c>
      <c r="N441" s="18" t="str">
        <f>VLOOKUP(A441,'BASE REGISTRO MAYO'!$A$1:$U$884,14,FALSE)</f>
        <v>Valparaíso</v>
      </c>
      <c r="O441" s="18" t="str">
        <f>VLOOKUP(A441,'BASE REGISTRO MAYO'!$A$1:$U$884,15,FALSE)</f>
        <v>32-2156239</v>
      </c>
      <c r="P441" s="18" t="str">
        <f>VLOOKUP(A441,'BASE REGISTRO MAYO'!$A$1:$U$884,16,FALSE)</f>
        <v>serpaj@serpajchile.cl</v>
      </c>
      <c r="Q441" s="18">
        <f>VLOOKUP(A441,'BASE REGISTRO MAYO'!$A$1:$U$884,17,FALSE)</f>
        <v>0</v>
      </c>
      <c r="R441" s="18">
        <f>VLOOKUP(A441,'BASE REGISTRO MAYO'!$A$1:$U$884,18,FALSE)</f>
        <v>93401</v>
      </c>
      <c r="S441" s="18" t="str">
        <f>VLOOKUP(A441,'BASE REGISTRO MAYO'!$A$1:$U$884,19,FALSE)</f>
        <v>Se acompaña certificado de antecedentes financieros, correspondiente al  año 2019, aprobados USUFI</v>
      </c>
      <c r="T441" s="148">
        <f>VLOOKUP(A441,'BASE REGISTRO MAYO'!$A$1:$U$884,20,FALSE)</f>
        <v>37970</v>
      </c>
      <c r="U441" s="125">
        <v>6915</v>
      </c>
      <c r="V441" s="126">
        <v>11674238</v>
      </c>
      <c r="W441" s="126">
        <v>51303591</v>
      </c>
      <c r="X441" s="149">
        <v>44347</v>
      </c>
      <c r="Y441" s="133" t="s">
        <v>7732</v>
      </c>
      <c r="Z441" s="133" t="s">
        <v>7733</v>
      </c>
      <c r="AA441" s="125" t="s">
        <v>7895</v>
      </c>
    </row>
    <row r="442" spans="1:27" s="90" customFormat="1" ht="15.75" customHeight="1" x14ac:dyDescent="0.2">
      <c r="A442" s="125">
        <v>6915</v>
      </c>
      <c r="B442" s="18" t="str">
        <f>VLOOKUP(A442,'BASE REGISTRO MAYO'!$A$1:$U$884,2,FALSE)</f>
        <v>Corporación Servicio Paz y Justicia, SERPAJ-CHILE</v>
      </c>
      <c r="C442" s="18">
        <f>VLOOKUP(A442,'BASE REGISTRO MAYO'!$A$1:$U$884,3,FALSE)</f>
        <v>721694003</v>
      </c>
      <c r="D442" s="18" t="str">
        <f>VLOOKUP(A442,'BASE REGISTRO MAYO'!$A$1:$U$884,4,FALSE)</f>
        <v>Corporación de Derecho Privado.</v>
      </c>
      <c r="E442" s="18" t="str">
        <f>VLOOKUP(A442,'BASE REGISTRO MAYO'!$A$1:$U$884,5,FALSE)</f>
        <v xml:space="preserve">Decreto Supremo Nº 1472, de 03 de noviembre de 1992, del Ministerio de Justicia. </v>
      </c>
      <c r="F442" s="18" t="str">
        <f>VLOOKUP(A442,'BASE REGISTRO MAYO'!$A$1:$U$884,6,FALSE)</f>
        <v>Certificado de Vigencia Folio Nº 500354067733, de 4 de noviembre de 2020, del Servicio de Registro Civil e Identificación.</v>
      </c>
      <c r="G442" s="18" t="str">
        <f>VLOOKUP(A442,'BASE REGISTRO MAYO'!$A$1:$U$884,7,FALSE)</f>
        <v>Formación, promoción, cooperación y prestación de servicios para el desarrollo económico, social, cultural y espiritual de la comunidad, en el área de los derechos humanos del niño, entre otras.</v>
      </c>
      <c r="H442" s="18" t="str">
        <f>VLOOKUP(A442,'BASE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18" t="str">
        <f>VLOOKUP(A442,'BASE REGISTRO MAYO'!$A$1:$U$884,9,FALSE)</f>
        <v>3 años en sus cargos.</v>
      </c>
      <c r="J442" s="18" t="str">
        <f>VLOOKUP(A442,'BASE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18" t="str">
        <f>VLOOKUP(A442,'BASE REGISTRO MAYO'!$A$1:$U$884,11,FALSE)</f>
        <v xml:space="preserve">Patricio Marcelo Labra Guzmán, 
</v>
      </c>
      <c r="L442" s="18" t="str">
        <f>VLOOKUP(A442,'BASE REGISTRO MAYO'!$A$1:$U$884,12,FALSE)</f>
        <v xml:space="preserve">Calle Orella N° 1015, comuna y ciudad de Valparaíso, Quinta Región  
</v>
      </c>
      <c r="M442" s="18" t="str">
        <f>VLOOKUP(A442,'BASE REGISTRO MAYO'!$A$1:$U$884,13,FALSE)</f>
        <v>V</v>
      </c>
      <c r="N442" s="18" t="str">
        <f>VLOOKUP(A442,'BASE REGISTRO MAYO'!$A$1:$U$884,14,FALSE)</f>
        <v>Valparaíso</v>
      </c>
      <c r="O442" s="18" t="str">
        <f>VLOOKUP(A442,'BASE REGISTRO MAYO'!$A$1:$U$884,15,FALSE)</f>
        <v>32-2156239</v>
      </c>
      <c r="P442" s="18" t="str">
        <f>VLOOKUP(A442,'BASE REGISTRO MAYO'!$A$1:$U$884,16,FALSE)</f>
        <v>serpaj@serpajchile.cl</v>
      </c>
      <c r="Q442" s="18">
        <f>VLOOKUP(A442,'BASE REGISTRO MAYO'!$A$1:$U$884,17,FALSE)</f>
        <v>0</v>
      </c>
      <c r="R442" s="18">
        <f>VLOOKUP(A442,'BASE REGISTRO MAYO'!$A$1:$U$884,18,FALSE)</f>
        <v>93401</v>
      </c>
      <c r="S442" s="18" t="str">
        <f>VLOOKUP(A442,'BASE REGISTRO MAYO'!$A$1:$U$884,19,FALSE)</f>
        <v>Se acompaña certificado de antecedentes financieros, correspondiente al  año 2019, aprobados USUFI</v>
      </c>
      <c r="T442" s="148">
        <f>VLOOKUP(A442,'BASE REGISTRO MAYO'!$A$1:$U$884,20,FALSE)</f>
        <v>37970</v>
      </c>
      <c r="U442" s="125">
        <v>6915</v>
      </c>
      <c r="V442" s="126">
        <v>30889561</v>
      </c>
      <c r="W442" s="126">
        <v>90658121</v>
      </c>
      <c r="X442" s="149">
        <v>44347</v>
      </c>
      <c r="Y442" s="133" t="s">
        <v>7732</v>
      </c>
      <c r="Z442" s="133" t="s">
        <v>7733</v>
      </c>
      <c r="AA442" s="125" t="s">
        <v>7734</v>
      </c>
    </row>
    <row r="443" spans="1:27" s="90" customFormat="1" ht="15.75" customHeight="1" x14ac:dyDescent="0.2">
      <c r="A443" s="125">
        <v>6915</v>
      </c>
      <c r="B443" s="18" t="str">
        <f>VLOOKUP(A443,'BASE REGISTRO MAYO'!$A$1:$U$884,2,FALSE)</f>
        <v>Corporación Servicio Paz y Justicia, SERPAJ-CHILE</v>
      </c>
      <c r="C443" s="18">
        <f>VLOOKUP(A443,'BASE REGISTRO MAYO'!$A$1:$U$884,3,FALSE)</f>
        <v>721694003</v>
      </c>
      <c r="D443" s="18" t="str">
        <f>VLOOKUP(A443,'BASE REGISTRO MAYO'!$A$1:$U$884,4,FALSE)</f>
        <v>Corporación de Derecho Privado.</v>
      </c>
      <c r="E443" s="18" t="str">
        <f>VLOOKUP(A443,'BASE REGISTRO MAYO'!$A$1:$U$884,5,FALSE)</f>
        <v xml:space="preserve">Decreto Supremo Nº 1472, de 03 de noviembre de 1992, del Ministerio de Justicia. </v>
      </c>
      <c r="F443" s="18" t="str">
        <f>VLOOKUP(A443,'BASE REGISTRO MAYO'!$A$1:$U$884,6,FALSE)</f>
        <v>Certificado de Vigencia Folio Nº 500354067733, de 4 de noviembre de 2020, del Servicio de Registro Civil e Identificación.</v>
      </c>
      <c r="G443" s="18" t="str">
        <f>VLOOKUP(A443,'BASE REGISTRO MAYO'!$A$1:$U$884,7,FALSE)</f>
        <v>Formación, promoción, cooperación y prestación de servicios para el desarrollo económico, social, cultural y espiritual de la comunidad, en el área de los derechos humanos del niño, entre otras.</v>
      </c>
      <c r="H443" s="18" t="str">
        <f>VLOOKUP(A443,'BASE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18" t="str">
        <f>VLOOKUP(A443,'BASE REGISTRO MAYO'!$A$1:$U$884,9,FALSE)</f>
        <v>3 años en sus cargos.</v>
      </c>
      <c r="J443" s="18" t="str">
        <f>VLOOKUP(A443,'BASE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18" t="str">
        <f>VLOOKUP(A443,'BASE REGISTRO MAYO'!$A$1:$U$884,11,FALSE)</f>
        <v xml:space="preserve">Patricio Marcelo Labra Guzmán, 
</v>
      </c>
      <c r="L443" s="18" t="str">
        <f>VLOOKUP(A443,'BASE REGISTRO MAYO'!$A$1:$U$884,12,FALSE)</f>
        <v xml:space="preserve">Calle Orella N° 1015, comuna y ciudad de Valparaíso, Quinta Región  
</v>
      </c>
      <c r="M443" s="18" t="str">
        <f>VLOOKUP(A443,'BASE REGISTRO MAYO'!$A$1:$U$884,13,FALSE)</f>
        <v>V</v>
      </c>
      <c r="N443" s="18" t="str">
        <f>VLOOKUP(A443,'BASE REGISTRO MAYO'!$A$1:$U$884,14,FALSE)</f>
        <v>Valparaíso</v>
      </c>
      <c r="O443" s="18" t="str">
        <f>VLOOKUP(A443,'BASE REGISTRO MAYO'!$A$1:$U$884,15,FALSE)</f>
        <v>32-2156239</v>
      </c>
      <c r="P443" s="18" t="str">
        <f>VLOOKUP(A443,'BASE REGISTRO MAYO'!$A$1:$U$884,16,FALSE)</f>
        <v>serpaj@serpajchile.cl</v>
      </c>
      <c r="Q443" s="18">
        <f>VLOOKUP(A443,'BASE REGISTRO MAYO'!$A$1:$U$884,17,FALSE)</f>
        <v>0</v>
      </c>
      <c r="R443" s="18">
        <f>VLOOKUP(A443,'BASE REGISTRO MAYO'!$A$1:$U$884,18,FALSE)</f>
        <v>93401</v>
      </c>
      <c r="S443" s="18" t="str">
        <f>VLOOKUP(A443,'BASE REGISTRO MAYO'!$A$1:$U$884,19,FALSE)</f>
        <v>Se acompaña certificado de antecedentes financieros, correspondiente al  año 2019, aprobados USUFI</v>
      </c>
      <c r="T443" s="148">
        <f>VLOOKUP(A443,'BASE REGISTRO MAYO'!$A$1:$U$884,20,FALSE)</f>
        <v>37970</v>
      </c>
      <c r="U443" s="125">
        <v>6915</v>
      </c>
      <c r="V443" s="126">
        <v>5818500</v>
      </c>
      <c r="W443" s="126">
        <v>30954420</v>
      </c>
      <c r="X443" s="149">
        <v>44347</v>
      </c>
      <c r="Y443" s="133" t="s">
        <v>7732</v>
      </c>
      <c r="Z443" s="133" t="s">
        <v>7733</v>
      </c>
      <c r="AA443" s="125" t="s">
        <v>7896</v>
      </c>
    </row>
    <row r="444" spans="1:27" s="90" customFormat="1" ht="15.75" customHeight="1" x14ac:dyDescent="0.2">
      <c r="A444" s="125">
        <v>6915</v>
      </c>
      <c r="B444" s="18" t="str">
        <f>VLOOKUP(A444,'BASE REGISTRO MAYO'!$A$1:$U$884,2,FALSE)</f>
        <v>Corporación Servicio Paz y Justicia, SERPAJ-CHILE</v>
      </c>
      <c r="C444" s="18">
        <f>VLOOKUP(A444,'BASE REGISTRO MAYO'!$A$1:$U$884,3,FALSE)</f>
        <v>721694003</v>
      </c>
      <c r="D444" s="18" t="str">
        <f>VLOOKUP(A444,'BASE REGISTRO MAYO'!$A$1:$U$884,4,FALSE)</f>
        <v>Corporación de Derecho Privado.</v>
      </c>
      <c r="E444" s="18" t="str">
        <f>VLOOKUP(A444,'BASE REGISTRO MAYO'!$A$1:$U$884,5,FALSE)</f>
        <v xml:space="preserve">Decreto Supremo Nº 1472, de 03 de noviembre de 1992, del Ministerio de Justicia. </v>
      </c>
      <c r="F444" s="18" t="str">
        <f>VLOOKUP(A444,'BASE REGISTRO MAYO'!$A$1:$U$884,6,FALSE)</f>
        <v>Certificado de Vigencia Folio Nº 500354067733, de 4 de noviembre de 2020, del Servicio de Registro Civil e Identificación.</v>
      </c>
      <c r="G444" s="18" t="str">
        <f>VLOOKUP(A444,'BASE REGISTRO MAYO'!$A$1:$U$884,7,FALSE)</f>
        <v>Formación, promoción, cooperación y prestación de servicios para el desarrollo económico, social, cultural y espiritual de la comunidad, en el área de los derechos humanos del niño, entre otras.</v>
      </c>
      <c r="H444" s="18" t="str">
        <f>VLOOKUP(A444,'BASE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18" t="str">
        <f>VLOOKUP(A444,'BASE REGISTRO MAYO'!$A$1:$U$884,9,FALSE)</f>
        <v>3 años en sus cargos.</v>
      </c>
      <c r="J444" s="18" t="str">
        <f>VLOOKUP(A444,'BASE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18" t="str">
        <f>VLOOKUP(A444,'BASE REGISTRO MAYO'!$A$1:$U$884,11,FALSE)</f>
        <v xml:space="preserve">Patricio Marcelo Labra Guzmán, 
</v>
      </c>
      <c r="L444" s="18" t="str">
        <f>VLOOKUP(A444,'BASE REGISTRO MAYO'!$A$1:$U$884,12,FALSE)</f>
        <v xml:space="preserve">Calle Orella N° 1015, comuna y ciudad de Valparaíso, Quinta Región  
</v>
      </c>
      <c r="M444" s="18" t="str">
        <f>VLOOKUP(A444,'BASE REGISTRO MAYO'!$A$1:$U$884,13,FALSE)</f>
        <v>V</v>
      </c>
      <c r="N444" s="18" t="str">
        <f>VLOOKUP(A444,'BASE REGISTRO MAYO'!$A$1:$U$884,14,FALSE)</f>
        <v>Valparaíso</v>
      </c>
      <c r="O444" s="18" t="str">
        <f>VLOOKUP(A444,'BASE REGISTRO MAYO'!$A$1:$U$884,15,FALSE)</f>
        <v>32-2156239</v>
      </c>
      <c r="P444" s="18" t="str">
        <f>VLOOKUP(A444,'BASE REGISTRO MAYO'!$A$1:$U$884,16,FALSE)</f>
        <v>serpaj@serpajchile.cl</v>
      </c>
      <c r="Q444" s="18">
        <f>VLOOKUP(A444,'BASE REGISTRO MAYO'!$A$1:$U$884,17,FALSE)</f>
        <v>0</v>
      </c>
      <c r="R444" s="18">
        <f>VLOOKUP(A444,'BASE REGISTRO MAYO'!$A$1:$U$884,18,FALSE)</f>
        <v>93401</v>
      </c>
      <c r="S444" s="18" t="str">
        <f>VLOOKUP(A444,'BASE REGISTRO MAYO'!$A$1:$U$884,19,FALSE)</f>
        <v>Se acompaña certificado de antecedentes financieros, correspondiente al  año 2019, aprobados USUFI</v>
      </c>
      <c r="T444" s="148">
        <f>VLOOKUP(A444,'BASE REGISTRO MAYO'!$A$1:$U$884,20,FALSE)</f>
        <v>37970</v>
      </c>
      <c r="U444" s="125">
        <v>6915</v>
      </c>
      <c r="V444" s="126">
        <v>28936719</v>
      </c>
      <c r="W444" s="126">
        <v>100765455</v>
      </c>
      <c r="X444" s="149">
        <v>44347</v>
      </c>
      <c r="Y444" s="133" t="s">
        <v>7732</v>
      </c>
      <c r="Z444" s="133" t="s">
        <v>7733</v>
      </c>
      <c r="AA444" s="125" t="s">
        <v>7758</v>
      </c>
    </row>
    <row r="445" spans="1:27" s="90" customFormat="1" ht="15.75" customHeight="1" x14ac:dyDescent="0.2">
      <c r="A445" s="125">
        <v>6915</v>
      </c>
      <c r="B445" s="18" t="str">
        <f>VLOOKUP(A445,'BASE REGISTRO MAYO'!$A$1:$U$884,2,FALSE)</f>
        <v>Corporación Servicio Paz y Justicia, SERPAJ-CHILE</v>
      </c>
      <c r="C445" s="18">
        <f>VLOOKUP(A445,'BASE REGISTRO MAYO'!$A$1:$U$884,3,FALSE)</f>
        <v>721694003</v>
      </c>
      <c r="D445" s="18" t="str">
        <f>VLOOKUP(A445,'BASE REGISTRO MAYO'!$A$1:$U$884,4,FALSE)</f>
        <v>Corporación de Derecho Privado.</v>
      </c>
      <c r="E445" s="18" t="str">
        <f>VLOOKUP(A445,'BASE REGISTRO MAYO'!$A$1:$U$884,5,FALSE)</f>
        <v xml:space="preserve">Decreto Supremo Nº 1472, de 03 de noviembre de 1992, del Ministerio de Justicia. </v>
      </c>
      <c r="F445" s="18" t="str">
        <f>VLOOKUP(A445,'BASE REGISTRO MAYO'!$A$1:$U$884,6,FALSE)</f>
        <v>Certificado de Vigencia Folio Nº 500354067733, de 4 de noviembre de 2020, del Servicio de Registro Civil e Identificación.</v>
      </c>
      <c r="G445" s="18" t="str">
        <f>VLOOKUP(A445,'BASE REGISTRO MAYO'!$A$1:$U$884,7,FALSE)</f>
        <v>Formación, promoción, cooperación y prestación de servicios para el desarrollo económico, social, cultural y espiritual de la comunidad, en el área de los derechos humanos del niño, entre otras.</v>
      </c>
      <c r="H445" s="18" t="str">
        <f>VLOOKUP(A445,'BASE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18" t="str">
        <f>VLOOKUP(A445,'BASE REGISTRO MAYO'!$A$1:$U$884,9,FALSE)</f>
        <v>3 años en sus cargos.</v>
      </c>
      <c r="J445" s="18" t="str">
        <f>VLOOKUP(A445,'BASE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18" t="str">
        <f>VLOOKUP(A445,'BASE REGISTRO MAYO'!$A$1:$U$884,11,FALSE)</f>
        <v xml:space="preserve">Patricio Marcelo Labra Guzmán, 
</v>
      </c>
      <c r="L445" s="18" t="str">
        <f>VLOOKUP(A445,'BASE REGISTRO MAYO'!$A$1:$U$884,12,FALSE)</f>
        <v xml:space="preserve">Calle Orella N° 1015, comuna y ciudad de Valparaíso, Quinta Región  
</v>
      </c>
      <c r="M445" s="18" t="str">
        <f>VLOOKUP(A445,'BASE REGISTRO MAYO'!$A$1:$U$884,13,FALSE)</f>
        <v>V</v>
      </c>
      <c r="N445" s="18" t="str">
        <f>VLOOKUP(A445,'BASE REGISTRO MAYO'!$A$1:$U$884,14,FALSE)</f>
        <v>Valparaíso</v>
      </c>
      <c r="O445" s="18" t="str">
        <f>VLOOKUP(A445,'BASE REGISTRO MAYO'!$A$1:$U$884,15,FALSE)</f>
        <v>32-2156239</v>
      </c>
      <c r="P445" s="18" t="str">
        <f>VLOOKUP(A445,'BASE REGISTRO MAYO'!$A$1:$U$884,16,FALSE)</f>
        <v>serpaj@serpajchile.cl</v>
      </c>
      <c r="Q445" s="18">
        <f>VLOOKUP(A445,'BASE REGISTRO MAYO'!$A$1:$U$884,17,FALSE)</f>
        <v>0</v>
      </c>
      <c r="R445" s="18">
        <f>VLOOKUP(A445,'BASE REGISTRO MAYO'!$A$1:$U$884,18,FALSE)</f>
        <v>93401</v>
      </c>
      <c r="S445" s="18" t="str">
        <f>VLOOKUP(A445,'BASE REGISTRO MAYO'!$A$1:$U$884,19,FALSE)</f>
        <v>Se acompaña certificado de antecedentes financieros, correspondiente al  año 2019, aprobados USUFI</v>
      </c>
      <c r="T445" s="148">
        <f>VLOOKUP(A445,'BASE REGISTRO MAYO'!$A$1:$U$884,20,FALSE)</f>
        <v>37970</v>
      </c>
      <c r="U445" s="125">
        <v>6915</v>
      </c>
      <c r="V445" s="126">
        <v>99219236</v>
      </c>
      <c r="W445" s="126">
        <v>333431158</v>
      </c>
      <c r="X445" s="149">
        <v>44347</v>
      </c>
      <c r="Y445" s="133" t="s">
        <v>7732</v>
      </c>
      <c r="Z445" s="133" t="s">
        <v>7733</v>
      </c>
      <c r="AA445" s="125" t="s">
        <v>7781</v>
      </c>
    </row>
    <row r="446" spans="1:27" s="90" customFormat="1" ht="15.75" customHeight="1" x14ac:dyDescent="0.2">
      <c r="A446" s="125">
        <v>6915</v>
      </c>
      <c r="B446" s="18" t="str">
        <f>VLOOKUP(A446,'BASE REGISTRO MAYO'!$A$1:$U$884,2,FALSE)</f>
        <v>Corporación Servicio Paz y Justicia, SERPAJ-CHILE</v>
      </c>
      <c r="C446" s="18">
        <f>VLOOKUP(A446,'BASE REGISTRO MAYO'!$A$1:$U$884,3,FALSE)</f>
        <v>721694003</v>
      </c>
      <c r="D446" s="18" t="str">
        <f>VLOOKUP(A446,'BASE REGISTRO MAYO'!$A$1:$U$884,4,FALSE)</f>
        <v>Corporación de Derecho Privado.</v>
      </c>
      <c r="E446" s="18" t="str">
        <f>VLOOKUP(A446,'BASE REGISTRO MAYO'!$A$1:$U$884,5,FALSE)</f>
        <v xml:space="preserve">Decreto Supremo Nº 1472, de 03 de noviembre de 1992, del Ministerio de Justicia. </v>
      </c>
      <c r="F446" s="18" t="str">
        <f>VLOOKUP(A446,'BASE REGISTRO MAYO'!$A$1:$U$884,6,FALSE)</f>
        <v>Certificado de Vigencia Folio Nº 500354067733, de 4 de noviembre de 2020, del Servicio de Registro Civil e Identificación.</v>
      </c>
      <c r="G446" s="18" t="str">
        <f>VLOOKUP(A446,'BASE REGISTRO MAYO'!$A$1:$U$884,7,FALSE)</f>
        <v>Formación, promoción, cooperación y prestación de servicios para el desarrollo económico, social, cultural y espiritual de la comunidad, en el área de los derechos humanos del niño, entre otras.</v>
      </c>
      <c r="H446" s="18" t="str">
        <f>VLOOKUP(A446,'BASE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18" t="str">
        <f>VLOOKUP(A446,'BASE REGISTRO MAYO'!$A$1:$U$884,9,FALSE)</f>
        <v>3 años en sus cargos.</v>
      </c>
      <c r="J446" s="18" t="str">
        <f>VLOOKUP(A446,'BASE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18" t="str">
        <f>VLOOKUP(A446,'BASE REGISTRO MAYO'!$A$1:$U$884,11,FALSE)</f>
        <v xml:space="preserve">Patricio Marcelo Labra Guzmán, 
</v>
      </c>
      <c r="L446" s="18" t="str">
        <f>VLOOKUP(A446,'BASE REGISTRO MAYO'!$A$1:$U$884,12,FALSE)</f>
        <v xml:space="preserve">Calle Orella N° 1015, comuna y ciudad de Valparaíso, Quinta Región  
</v>
      </c>
      <c r="M446" s="18" t="str">
        <f>VLOOKUP(A446,'BASE REGISTRO MAYO'!$A$1:$U$884,13,FALSE)</f>
        <v>V</v>
      </c>
      <c r="N446" s="18" t="str">
        <f>VLOOKUP(A446,'BASE REGISTRO MAYO'!$A$1:$U$884,14,FALSE)</f>
        <v>Valparaíso</v>
      </c>
      <c r="O446" s="18" t="str">
        <f>VLOOKUP(A446,'BASE REGISTRO MAYO'!$A$1:$U$884,15,FALSE)</f>
        <v>32-2156239</v>
      </c>
      <c r="P446" s="18" t="str">
        <f>VLOOKUP(A446,'BASE REGISTRO MAYO'!$A$1:$U$884,16,FALSE)</f>
        <v>serpaj@serpajchile.cl</v>
      </c>
      <c r="Q446" s="18">
        <f>VLOOKUP(A446,'BASE REGISTRO MAYO'!$A$1:$U$884,17,FALSE)</f>
        <v>0</v>
      </c>
      <c r="R446" s="18">
        <f>VLOOKUP(A446,'BASE REGISTRO MAYO'!$A$1:$U$884,18,FALSE)</f>
        <v>93401</v>
      </c>
      <c r="S446" s="18" t="str">
        <f>VLOOKUP(A446,'BASE REGISTRO MAYO'!$A$1:$U$884,19,FALSE)</f>
        <v>Se acompaña certificado de antecedentes financieros, correspondiente al  año 2019, aprobados USUFI</v>
      </c>
      <c r="T446" s="148">
        <f>VLOOKUP(A446,'BASE REGISTRO MAYO'!$A$1:$U$884,20,FALSE)</f>
        <v>37970</v>
      </c>
      <c r="U446" s="125">
        <v>6915</v>
      </c>
      <c r="V446" s="126">
        <v>7535604</v>
      </c>
      <c r="W446" s="126">
        <v>37036692</v>
      </c>
      <c r="X446" s="149">
        <v>44347</v>
      </c>
      <c r="Y446" s="133" t="s">
        <v>7732</v>
      </c>
      <c r="Z446" s="133" t="s">
        <v>7733</v>
      </c>
      <c r="AA446" s="125" t="s">
        <v>7784</v>
      </c>
    </row>
    <row r="447" spans="1:27" s="90" customFormat="1" ht="15.75" customHeight="1" x14ac:dyDescent="0.2">
      <c r="A447" s="125">
        <v>6915</v>
      </c>
      <c r="B447" s="18" t="str">
        <f>VLOOKUP(A447,'BASE REGISTRO MAYO'!$A$1:$U$884,2,FALSE)</f>
        <v>Corporación Servicio Paz y Justicia, SERPAJ-CHILE</v>
      </c>
      <c r="C447" s="18">
        <f>VLOOKUP(A447,'BASE REGISTRO MAYO'!$A$1:$U$884,3,FALSE)</f>
        <v>721694003</v>
      </c>
      <c r="D447" s="18" t="str">
        <f>VLOOKUP(A447,'BASE REGISTRO MAYO'!$A$1:$U$884,4,FALSE)</f>
        <v>Corporación de Derecho Privado.</v>
      </c>
      <c r="E447" s="18" t="str">
        <f>VLOOKUP(A447,'BASE REGISTRO MAYO'!$A$1:$U$884,5,FALSE)</f>
        <v xml:space="preserve">Decreto Supremo Nº 1472, de 03 de noviembre de 1992, del Ministerio de Justicia. </v>
      </c>
      <c r="F447" s="18" t="str">
        <f>VLOOKUP(A447,'BASE REGISTRO MAYO'!$A$1:$U$884,6,FALSE)</f>
        <v>Certificado de Vigencia Folio Nº 500354067733, de 4 de noviembre de 2020, del Servicio de Registro Civil e Identificación.</v>
      </c>
      <c r="G447" s="18" t="str">
        <f>VLOOKUP(A447,'BASE REGISTRO MAYO'!$A$1:$U$884,7,FALSE)</f>
        <v>Formación, promoción, cooperación y prestación de servicios para el desarrollo económico, social, cultural y espiritual de la comunidad, en el área de los derechos humanos del niño, entre otras.</v>
      </c>
      <c r="H447" s="18" t="str">
        <f>VLOOKUP(A447,'BASE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18" t="str">
        <f>VLOOKUP(A447,'BASE REGISTRO MAYO'!$A$1:$U$884,9,FALSE)</f>
        <v>3 años en sus cargos.</v>
      </c>
      <c r="J447" s="18" t="str">
        <f>VLOOKUP(A447,'BASE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18" t="str">
        <f>VLOOKUP(A447,'BASE REGISTRO MAYO'!$A$1:$U$884,11,FALSE)</f>
        <v xml:space="preserve">Patricio Marcelo Labra Guzmán, 
</v>
      </c>
      <c r="L447" s="18" t="str">
        <f>VLOOKUP(A447,'BASE REGISTRO MAYO'!$A$1:$U$884,12,FALSE)</f>
        <v xml:space="preserve">Calle Orella N° 1015, comuna y ciudad de Valparaíso, Quinta Región  
</v>
      </c>
      <c r="M447" s="18" t="str">
        <f>VLOOKUP(A447,'BASE REGISTRO MAYO'!$A$1:$U$884,13,FALSE)</f>
        <v>V</v>
      </c>
      <c r="N447" s="18" t="str">
        <f>VLOOKUP(A447,'BASE REGISTRO MAYO'!$A$1:$U$884,14,FALSE)</f>
        <v>Valparaíso</v>
      </c>
      <c r="O447" s="18" t="str">
        <f>VLOOKUP(A447,'BASE REGISTRO MAYO'!$A$1:$U$884,15,FALSE)</f>
        <v>32-2156239</v>
      </c>
      <c r="P447" s="18" t="str">
        <f>VLOOKUP(A447,'BASE REGISTRO MAYO'!$A$1:$U$884,16,FALSE)</f>
        <v>serpaj@serpajchile.cl</v>
      </c>
      <c r="Q447" s="18">
        <f>VLOOKUP(A447,'BASE REGISTRO MAYO'!$A$1:$U$884,17,FALSE)</f>
        <v>0</v>
      </c>
      <c r="R447" s="18">
        <f>VLOOKUP(A447,'BASE REGISTRO MAYO'!$A$1:$U$884,18,FALSE)</f>
        <v>93401</v>
      </c>
      <c r="S447" s="18" t="str">
        <f>VLOOKUP(A447,'BASE REGISTRO MAYO'!$A$1:$U$884,19,FALSE)</f>
        <v>Se acompaña certificado de antecedentes financieros, correspondiente al  año 2019, aprobados USUFI</v>
      </c>
      <c r="T447" s="148">
        <f>VLOOKUP(A447,'BASE REGISTRO MAYO'!$A$1:$U$884,20,FALSE)</f>
        <v>37970</v>
      </c>
      <c r="U447" s="125">
        <v>6915</v>
      </c>
      <c r="V447" s="126">
        <v>7758000</v>
      </c>
      <c r="W447" s="126">
        <v>38945160</v>
      </c>
      <c r="X447" s="149">
        <v>44347</v>
      </c>
      <c r="Y447" s="133" t="s">
        <v>7732</v>
      </c>
      <c r="Z447" s="133" t="s">
        <v>7733</v>
      </c>
      <c r="AA447" s="125" t="s">
        <v>7786</v>
      </c>
    </row>
    <row r="448" spans="1:27" s="90" customFormat="1" ht="15.75" customHeight="1" x14ac:dyDescent="0.2">
      <c r="A448" s="125">
        <v>6915</v>
      </c>
      <c r="B448" s="18" t="str">
        <f>VLOOKUP(A448,'BASE REGISTRO MAYO'!$A$1:$U$884,2,FALSE)</f>
        <v>Corporación Servicio Paz y Justicia, SERPAJ-CHILE</v>
      </c>
      <c r="C448" s="18">
        <f>VLOOKUP(A448,'BASE REGISTRO MAYO'!$A$1:$U$884,3,FALSE)</f>
        <v>721694003</v>
      </c>
      <c r="D448" s="18" t="str">
        <f>VLOOKUP(A448,'BASE REGISTRO MAYO'!$A$1:$U$884,4,FALSE)</f>
        <v>Corporación de Derecho Privado.</v>
      </c>
      <c r="E448" s="18" t="str">
        <f>VLOOKUP(A448,'BASE REGISTRO MAYO'!$A$1:$U$884,5,FALSE)</f>
        <v xml:space="preserve">Decreto Supremo Nº 1472, de 03 de noviembre de 1992, del Ministerio de Justicia. </v>
      </c>
      <c r="F448" s="18" t="str">
        <f>VLOOKUP(A448,'BASE REGISTRO MAYO'!$A$1:$U$884,6,FALSE)</f>
        <v>Certificado de Vigencia Folio Nº 500354067733, de 4 de noviembre de 2020, del Servicio de Registro Civil e Identificación.</v>
      </c>
      <c r="G448" s="18" t="str">
        <f>VLOOKUP(A448,'BASE REGISTRO MAYO'!$A$1:$U$884,7,FALSE)</f>
        <v>Formación, promoción, cooperación y prestación de servicios para el desarrollo económico, social, cultural y espiritual de la comunidad, en el área de los derechos humanos del niño, entre otras.</v>
      </c>
      <c r="H448" s="18" t="str">
        <f>VLOOKUP(A448,'BASE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18" t="str">
        <f>VLOOKUP(A448,'BASE REGISTRO MAYO'!$A$1:$U$884,9,FALSE)</f>
        <v>3 años en sus cargos.</v>
      </c>
      <c r="J448" s="18" t="str">
        <f>VLOOKUP(A448,'BASE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18" t="str">
        <f>VLOOKUP(A448,'BASE REGISTRO MAYO'!$A$1:$U$884,11,FALSE)</f>
        <v xml:space="preserve">Patricio Marcelo Labra Guzmán, 
</v>
      </c>
      <c r="L448" s="18" t="str">
        <f>VLOOKUP(A448,'BASE REGISTRO MAYO'!$A$1:$U$884,12,FALSE)</f>
        <v xml:space="preserve">Calle Orella N° 1015, comuna y ciudad de Valparaíso, Quinta Región  
</v>
      </c>
      <c r="M448" s="18" t="str">
        <f>VLOOKUP(A448,'BASE REGISTRO MAYO'!$A$1:$U$884,13,FALSE)</f>
        <v>V</v>
      </c>
      <c r="N448" s="18" t="str">
        <f>VLOOKUP(A448,'BASE REGISTRO MAYO'!$A$1:$U$884,14,FALSE)</f>
        <v>Valparaíso</v>
      </c>
      <c r="O448" s="18" t="str">
        <f>VLOOKUP(A448,'BASE REGISTRO MAYO'!$A$1:$U$884,15,FALSE)</f>
        <v>32-2156239</v>
      </c>
      <c r="P448" s="18" t="str">
        <f>VLOOKUP(A448,'BASE REGISTRO MAYO'!$A$1:$U$884,16,FALSE)</f>
        <v>serpaj@serpajchile.cl</v>
      </c>
      <c r="Q448" s="18">
        <f>VLOOKUP(A448,'BASE REGISTRO MAYO'!$A$1:$U$884,17,FALSE)</f>
        <v>0</v>
      </c>
      <c r="R448" s="18">
        <f>VLOOKUP(A448,'BASE REGISTRO MAYO'!$A$1:$U$884,18,FALSE)</f>
        <v>93401</v>
      </c>
      <c r="S448" s="18" t="str">
        <f>VLOOKUP(A448,'BASE REGISTRO MAYO'!$A$1:$U$884,19,FALSE)</f>
        <v>Se acompaña certificado de antecedentes financieros, correspondiente al  año 2019, aprobados USUFI</v>
      </c>
      <c r="T448" s="148">
        <f>VLOOKUP(A448,'BASE REGISTRO MAYO'!$A$1:$U$884,20,FALSE)</f>
        <v>37970</v>
      </c>
      <c r="U448" s="125">
        <v>6915</v>
      </c>
      <c r="V448" s="126">
        <v>6749460</v>
      </c>
      <c r="W448" s="126">
        <v>32118120</v>
      </c>
      <c r="X448" s="149">
        <v>44347</v>
      </c>
      <c r="Y448" s="133" t="s">
        <v>7732</v>
      </c>
      <c r="Z448" s="133" t="s">
        <v>7733</v>
      </c>
      <c r="AA448" s="125" t="s">
        <v>7740</v>
      </c>
    </row>
    <row r="449" spans="1:27" s="90" customFormat="1" ht="15.75" customHeight="1" x14ac:dyDescent="0.2">
      <c r="A449" s="125">
        <v>6915</v>
      </c>
      <c r="B449" s="18" t="str">
        <f>VLOOKUP(A449,'BASE REGISTRO MAYO'!$A$1:$U$884,2,FALSE)</f>
        <v>Corporación Servicio Paz y Justicia, SERPAJ-CHILE</v>
      </c>
      <c r="C449" s="18">
        <f>VLOOKUP(A449,'BASE REGISTRO MAYO'!$A$1:$U$884,3,FALSE)</f>
        <v>721694003</v>
      </c>
      <c r="D449" s="18" t="str">
        <f>VLOOKUP(A449,'BASE REGISTRO MAYO'!$A$1:$U$884,4,FALSE)</f>
        <v>Corporación de Derecho Privado.</v>
      </c>
      <c r="E449" s="18" t="str">
        <f>VLOOKUP(A449,'BASE REGISTRO MAYO'!$A$1:$U$884,5,FALSE)</f>
        <v xml:space="preserve">Decreto Supremo Nº 1472, de 03 de noviembre de 1992, del Ministerio de Justicia. </v>
      </c>
      <c r="F449" s="18" t="str">
        <f>VLOOKUP(A449,'BASE REGISTRO MAYO'!$A$1:$U$884,6,FALSE)</f>
        <v>Certificado de Vigencia Folio Nº 500354067733, de 4 de noviembre de 2020, del Servicio de Registro Civil e Identificación.</v>
      </c>
      <c r="G449" s="18" t="str">
        <f>VLOOKUP(A449,'BASE REGISTRO MAYO'!$A$1:$U$884,7,FALSE)</f>
        <v>Formación, promoción, cooperación y prestación de servicios para el desarrollo económico, social, cultural y espiritual de la comunidad, en el área de los derechos humanos del niño, entre otras.</v>
      </c>
      <c r="H449" s="18" t="str">
        <f>VLOOKUP(A449,'BASE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18" t="str">
        <f>VLOOKUP(A449,'BASE REGISTRO MAYO'!$A$1:$U$884,9,FALSE)</f>
        <v>3 años en sus cargos.</v>
      </c>
      <c r="J449" s="18" t="str">
        <f>VLOOKUP(A449,'BASE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18" t="str">
        <f>VLOOKUP(A449,'BASE REGISTRO MAYO'!$A$1:$U$884,11,FALSE)</f>
        <v xml:space="preserve">Patricio Marcelo Labra Guzmán, 
</v>
      </c>
      <c r="L449" s="18" t="str">
        <f>VLOOKUP(A449,'BASE REGISTRO MAYO'!$A$1:$U$884,12,FALSE)</f>
        <v xml:space="preserve">Calle Orella N° 1015, comuna y ciudad de Valparaíso, Quinta Región  
</v>
      </c>
      <c r="M449" s="18" t="str">
        <f>VLOOKUP(A449,'BASE REGISTRO MAYO'!$A$1:$U$884,13,FALSE)</f>
        <v>V</v>
      </c>
      <c r="N449" s="18" t="str">
        <f>VLOOKUP(A449,'BASE REGISTRO MAYO'!$A$1:$U$884,14,FALSE)</f>
        <v>Valparaíso</v>
      </c>
      <c r="O449" s="18" t="str">
        <f>VLOOKUP(A449,'BASE REGISTRO MAYO'!$A$1:$U$884,15,FALSE)</f>
        <v>32-2156239</v>
      </c>
      <c r="P449" s="18" t="str">
        <f>VLOOKUP(A449,'BASE REGISTRO MAYO'!$A$1:$U$884,16,FALSE)</f>
        <v>serpaj@serpajchile.cl</v>
      </c>
      <c r="Q449" s="18">
        <f>VLOOKUP(A449,'BASE REGISTRO MAYO'!$A$1:$U$884,17,FALSE)</f>
        <v>0</v>
      </c>
      <c r="R449" s="18">
        <f>VLOOKUP(A449,'BASE REGISTRO MAYO'!$A$1:$U$884,18,FALSE)</f>
        <v>93401</v>
      </c>
      <c r="S449" s="18" t="str">
        <f>VLOOKUP(A449,'BASE REGISTRO MAYO'!$A$1:$U$884,19,FALSE)</f>
        <v>Se acompaña certificado de antecedentes financieros, correspondiente al  año 2019, aprobados USUFI</v>
      </c>
      <c r="T449" s="148">
        <f>VLOOKUP(A449,'BASE REGISTRO MAYO'!$A$1:$U$884,20,FALSE)</f>
        <v>37970</v>
      </c>
      <c r="U449" s="125">
        <v>6915</v>
      </c>
      <c r="V449" s="126">
        <v>3090443</v>
      </c>
      <c r="W449" s="126">
        <v>80173759</v>
      </c>
      <c r="X449" s="149">
        <v>44347</v>
      </c>
      <c r="Y449" s="133" t="s">
        <v>7732</v>
      </c>
      <c r="Z449" s="133" t="s">
        <v>7733</v>
      </c>
      <c r="AA449" s="125" t="s">
        <v>7752</v>
      </c>
    </row>
    <row r="450" spans="1:27" s="90" customFormat="1" ht="15.75" customHeight="1" x14ac:dyDescent="0.2">
      <c r="A450" s="125">
        <v>6915</v>
      </c>
      <c r="B450" s="18" t="str">
        <f>VLOOKUP(A450,'BASE REGISTRO MAYO'!$A$1:$U$884,2,FALSE)</f>
        <v>Corporación Servicio Paz y Justicia, SERPAJ-CHILE</v>
      </c>
      <c r="C450" s="18">
        <f>VLOOKUP(A450,'BASE REGISTRO MAYO'!$A$1:$U$884,3,FALSE)</f>
        <v>721694003</v>
      </c>
      <c r="D450" s="18" t="str">
        <f>VLOOKUP(A450,'BASE REGISTRO MAYO'!$A$1:$U$884,4,FALSE)</f>
        <v>Corporación de Derecho Privado.</v>
      </c>
      <c r="E450" s="18" t="str">
        <f>VLOOKUP(A450,'BASE REGISTRO MAYO'!$A$1:$U$884,5,FALSE)</f>
        <v xml:space="preserve">Decreto Supremo Nº 1472, de 03 de noviembre de 1992, del Ministerio de Justicia. </v>
      </c>
      <c r="F450" s="18" t="str">
        <f>VLOOKUP(A450,'BASE REGISTRO MAYO'!$A$1:$U$884,6,FALSE)</f>
        <v>Certificado de Vigencia Folio Nº 500354067733, de 4 de noviembre de 2020, del Servicio de Registro Civil e Identificación.</v>
      </c>
      <c r="G450" s="18" t="str">
        <f>VLOOKUP(A450,'BASE REGISTRO MAYO'!$A$1:$U$884,7,FALSE)</f>
        <v>Formación, promoción, cooperación y prestación de servicios para el desarrollo económico, social, cultural y espiritual de la comunidad, en el área de los derechos humanos del niño, entre otras.</v>
      </c>
      <c r="H450" s="18" t="str">
        <f>VLOOKUP(A450,'BASE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18" t="str">
        <f>VLOOKUP(A450,'BASE REGISTRO MAYO'!$A$1:$U$884,9,FALSE)</f>
        <v>3 años en sus cargos.</v>
      </c>
      <c r="J450" s="18" t="str">
        <f>VLOOKUP(A450,'BASE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18" t="str">
        <f>VLOOKUP(A450,'BASE REGISTRO MAYO'!$A$1:$U$884,11,FALSE)</f>
        <v xml:space="preserve">Patricio Marcelo Labra Guzmán, 
</v>
      </c>
      <c r="L450" s="18" t="str">
        <f>VLOOKUP(A450,'BASE REGISTRO MAYO'!$A$1:$U$884,12,FALSE)</f>
        <v xml:space="preserve">Calle Orella N° 1015, comuna y ciudad de Valparaíso, Quinta Región  
</v>
      </c>
      <c r="M450" s="18" t="str">
        <f>VLOOKUP(A450,'BASE REGISTRO MAYO'!$A$1:$U$884,13,FALSE)</f>
        <v>V</v>
      </c>
      <c r="N450" s="18" t="str">
        <f>VLOOKUP(A450,'BASE REGISTRO MAYO'!$A$1:$U$884,14,FALSE)</f>
        <v>Valparaíso</v>
      </c>
      <c r="O450" s="18" t="str">
        <f>VLOOKUP(A450,'BASE REGISTRO MAYO'!$A$1:$U$884,15,FALSE)</f>
        <v>32-2156239</v>
      </c>
      <c r="P450" s="18" t="str">
        <f>VLOOKUP(A450,'BASE REGISTRO MAYO'!$A$1:$U$884,16,FALSE)</f>
        <v>serpaj@serpajchile.cl</v>
      </c>
      <c r="Q450" s="18">
        <f>VLOOKUP(A450,'BASE REGISTRO MAYO'!$A$1:$U$884,17,FALSE)</f>
        <v>0</v>
      </c>
      <c r="R450" s="18">
        <f>VLOOKUP(A450,'BASE REGISTRO MAYO'!$A$1:$U$884,18,FALSE)</f>
        <v>93401</v>
      </c>
      <c r="S450" s="18" t="str">
        <f>VLOOKUP(A450,'BASE REGISTRO MAYO'!$A$1:$U$884,19,FALSE)</f>
        <v>Se acompaña certificado de antecedentes financieros, correspondiente al  año 2019, aprobados USUFI</v>
      </c>
      <c r="T450" s="148">
        <f>VLOOKUP(A450,'BASE REGISTRO MAYO'!$A$1:$U$884,20,FALSE)</f>
        <v>37970</v>
      </c>
      <c r="U450" s="125">
        <v>6915</v>
      </c>
      <c r="V450" s="126">
        <v>17807788</v>
      </c>
      <c r="W450" s="126">
        <v>118953022</v>
      </c>
      <c r="X450" s="149">
        <v>44347</v>
      </c>
      <c r="Y450" s="133" t="s">
        <v>7732</v>
      </c>
      <c r="Z450" s="133" t="s">
        <v>7733</v>
      </c>
      <c r="AA450" s="125" t="s">
        <v>7897</v>
      </c>
    </row>
    <row r="451" spans="1:27" s="90" customFormat="1" ht="15.75" customHeight="1" x14ac:dyDescent="0.2">
      <c r="A451" s="125">
        <v>6915</v>
      </c>
      <c r="B451" s="18" t="str">
        <f>VLOOKUP(A451,'BASE REGISTRO MAYO'!$A$1:$U$884,2,FALSE)</f>
        <v>Corporación Servicio Paz y Justicia, SERPAJ-CHILE</v>
      </c>
      <c r="C451" s="18">
        <f>VLOOKUP(A451,'BASE REGISTRO MAYO'!$A$1:$U$884,3,FALSE)</f>
        <v>721694003</v>
      </c>
      <c r="D451" s="18" t="str">
        <f>VLOOKUP(A451,'BASE REGISTRO MAYO'!$A$1:$U$884,4,FALSE)</f>
        <v>Corporación de Derecho Privado.</v>
      </c>
      <c r="E451" s="18" t="str">
        <f>VLOOKUP(A451,'BASE REGISTRO MAYO'!$A$1:$U$884,5,FALSE)</f>
        <v xml:space="preserve">Decreto Supremo Nº 1472, de 03 de noviembre de 1992, del Ministerio de Justicia. </v>
      </c>
      <c r="F451" s="18" t="str">
        <f>VLOOKUP(A451,'BASE REGISTRO MAYO'!$A$1:$U$884,6,FALSE)</f>
        <v>Certificado de Vigencia Folio Nº 500354067733, de 4 de noviembre de 2020, del Servicio de Registro Civil e Identificación.</v>
      </c>
      <c r="G451" s="18" t="str">
        <f>VLOOKUP(A451,'BASE REGISTRO MAYO'!$A$1:$U$884,7,FALSE)</f>
        <v>Formación, promoción, cooperación y prestación de servicios para el desarrollo económico, social, cultural y espiritual de la comunidad, en el área de los derechos humanos del niño, entre otras.</v>
      </c>
      <c r="H451" s="18" t="str">
        <f>VLOOKUP(A451,'BASE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18" t="str">
        <f>VLOOKUP(A451,'BASE REGISTRO MAYO'!$A$1:$U$884,9,FALSE)</f>
        <v>3 años en sus cargos.</v>
      </c>
      <c r="J451" s="18" t="str">
        <f>VLOOKUP(A451,'BASE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18" t="str">
        <f>VLOOKUP(A451,'BASE REGISTRO MAYO'!$A$1:$U$884,11,FALSE)</f>
        <v xml:space="preserve">Patricio Marcelo Labra Guzmán, 
</v>
      </c>
      <c r="L451" s="18" t="str">
        <f>VLOOKUP(A451,'BASE REGISTRO MAYO'!$A$1:$U$884,12,FALSE)</f>
        <v xml:space="preserve">Calle Orella N° 1015, comuna y ciudad de Valparaíso, Quinta Región  
</v>
      </c>
      <c r="M451" s="18" t="str">
        <f>VLOOKUP(A451,'BASE REGISTRO MAYO'!$A$1:$U$884,13,FALSE)</f>
        <v>V</v>
      </c>
      <c r="N451" s="18" t="str">
        <f>VLOOKUP(A451,'BASE REGISTRO MAYO'!$A$1:$U$884,14,FALSE)</f>
        <v>Valparaíso</v>
      </c>
      <c r="O451" s="18" t="str">
        <f>VLOOKUP(A451,'BASE REGISTRO MAYO'!$A$1:$U$884,15,FALSE)</f>
        <v>32-2156239</v>
      </c>
      <c r="P451" s="18" t="str">
        <f>VLOOKUP(A451,'BASE REGISTRO MAYO'!$A$1:$U$884,16,FALSE)</f>
        <v>serpaj@serpajchile.cl</v>
      </c>
      <c r="Q451" s="18">
        <f>VLOOKUP(A451,'BASE REGISTRO MAYO'!$A$1:$U$884,17,FALSE)</f>
        <v>0</v>
      </c>
      <c r="R451" s="18">
        <f>VLOOKUP(A451,'BASE REGISTRO MAYO'!$A$1:$U$884,18,FALSE)</f>
        <v>93401</v>
      </c>
      <c r="S451" s="18" t="str">
        <f>VLOOKUP(A451,'BASE REGISTRO MAYO'!$A$1:$U$884,19,FALSE)</f>
        <v>Se acompaña certificado de antecedentes financieros, correspondiente al  año 2019, aprobados USUFI</v>
      </c>
      <c r="T451" s="148">
        <f>VLOOKUP(A451,'BASE REGISTRO MAYO'!$A$1:$U$884,20,FALSE)</f>
        <v>37970</v>
      </c>
      <c r="U451" s="125">
        <v>6915</v>
      </c>
      <c r="V451" s="126">
        <v>2859863</v>
      </c>
      <c r="W451" s="126">
        <v>16025810</v>
      </c>
      <c r="X451" s="149">
        <v>44347</v>
      </c>
      <c r="Y451" s="133" t="s">
        <v>7732</v>
      </c>
      <c r="Z451" s="133" t="s">
        <v>7733</v>
      </c>
      <c r="AA451" s="125" t="s">
        <v>7791</v>
      </c>
    </row>
    <row r="452" spans="1:27" s="90" customFormat="1" ht="15.75" customHeight="1" x14ac:dyDescent="0.2">
      <c r="A452" s="125">
        <v>6915</v>
      </c>
      <c r="B452" s="18" t="str">
        <f>VLOOKUP(A452,'BASE REGISTRO MAYO'!$A$1:$U$884,2,FALSE)</f>
        <v>Corporación Servicio Paz y Justicia, SERPAJ-CHILE</v>
      </c>
      <c r="C452" s="18">
        <f>VLOOKUP(A452,'BASE REGISTRO MAYO'!$A$1:$U$884,3,FALSE)</f>
        <v>721694003</v>
      </c>
      <c r="D452" s="18" t="str">
        <f>VLOOKUP(A452,'BASE REGISTRO MAYO'!$A$1:$U$884,4,FALSE)</f>
        <v>Corporación de Derecho Privado.</v>
      </c>
      <c r="E452" s="18" t="str">
        <f>VLOOKUP(A452,'BASE REGISTRO MAYO'!$A$1:$U$884,5,FALSE)</f>
        <v xml:space="preserve">Decreto Supremo Nº 1472, de 03 de noviembre de 1992, del Ministerio de Justicia. </v>
      </c>
      <c r="F452" s="18" t="str">
        <f>VLOOKUP(A452,'BASE REGISTRO MAYO'!$A$1:$U$884,6,FALSE)</f>
        <v>Certificado de Vigencia Folio Nº 500354067733, de 4 de noviembre de 2020, del Servicio de Registro Civil e Identificación.</v>
      </c>
      <c r="G452" s="18" t="str">
        <f>VLOOKUP(A452,'BASE REGISTRO MAYO'!$A$1:$U$884,7,FALSE)</f>
        <v>Formación, promoción, cooperación y prestación de servicios para el desarrollo económico, social, cultural y espiritual de la comunidad, en el área de los derechos humanos del niño, entre otras.</v>
      </c>
      <c r="H452" s="18" t="str">
        <f>VLOOKUP(A452,'BASE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18" t="str">
        <f>VLOOKUP(A452,'BASE REGISTRO MAYO'!$A$1:$U$884,9,FALSE)</f>
        <v>3 años en sus cargos.</v>
      </c>
      <c r="J452" s="18" t="str">
        <f>VLOOKUP(A452,'BASE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18" t="str">
        <f>VLOOKUP(A452,'BASE REGISTRO MAYO'!$A$1:$U$884,11,FALSE)</f>
        <v xml:space="preserve">Patricio Marcelo Labra Guzmán, 
</v>
      </c>
      <c r="L452" s="18" t="str">
        <f>VLOOKUP(A452,'BASE REGISTRO MAYO'!$A$1:$U$884,12,FALSE)</f>
        <v xml:space="preserve">Calle Orella N° 1015, comuna y ciudad de Valparaíso, Quinta Región  
</v>
      </c>
      <c r="M452" s="18" t="str">
        <f>VLOOKUP(A452,'BASE REGISTRO MAYO'!$A$1:$U$884,13,FALSE)</f>
        <v>V</v>
      </c>
      <c r="N452" s="18" t="str">
        <f>VLOOKUP(A452,'BASE REGISTRO MAYO'!$A$1:$U$884,14,FALSE)</f>
        <v>Valparaíso</v>
      </c>
      <c r="O452" s="18" t="str">
        <f>VLOOKUP(A452,'BASE REGISTRO MAYO'!$A$1:$U$884,15,FALSE)</f>
        <v>32-2156239</v>
      </c>
      <c r="P452" s="18" t="str">
        <f>VLOOKUP(A452,'BASE REGISTRO MAYO'!$A$1:$U$884,16,FALSE)</f>
        <v>serpaj@serpajchile.cl</v>
      </c>
      <c r="Q452" s="18">
        <f>VLOOKUP(A452,'BASE REGISTRO MAYO'!$A$1:$U$884,17,FALSE)</f>
        <v>0</v>
      </c>
      <c r="R452" s="18">
        <f>VLOOKUP(A452,'BASE REGISTRO MAYO'!$A$1:$U$884,18,FALSE)</f>
        <v>93401</v>
      </c>
      <c r="S452" s="18" t="str">
        <f>VLOOKUP(A452,'BASE REGISTRO MAYO'!$A$1:$U$884,19,FALSE)</f>
        <v>Se acompaña certificado de antecedentes financieros, correspondiente al  año 2019, aprobados USUFI</v>
      </c>
      <c r="T452" s="148">
        <f>VLOOKUP(A452,'BASE REGISTRO MAYO'!$A$1:$U$884,20,FALSE)</f>
        <v>37970</v>
      </c>
      <c r="U452" s="125">
        <v>6915</v>
      </c>
      <c r="V452" s="126">
        <v>46046316</v>
      </c>
      <c r="W452" s="126">
        <v>194099988</v>
      </c>
      <c r="X452" s="149">
        <v>44347</v>
      </c>
      <c r="Y452" s="133" t="s">
        <v>7732</v>
      </c>
      <c r="Z452" s="133" t="s">
        <v>7733</v>
      </c>
      <c r="AA452" s="125" t="s">
        <v>7741</v>
      </c>
    </row>
    <row r="453" spans="1:27" s="90" customFormat="1" ht="15.75" customHeight="1" x14ac:dyDescent="0.2">
      <c r="A453" s="125">
        <v>6915</v>
      </c>
      <c r="B453" s="18" t="str">
        <f>VLOOKUP(A453,'BASE REGISTRO MAYO'!$A$1:$U$884,2,FALSE)</f>
        <v>Corporación Servicio Paz y Justicia, SERPAJ-CHILE</v>
      </c>
      <c r="C453" s="18">
        <f>VLOOKUP(A453,'BASE REGISTRO MAYO'!$A$1:$U$884,3,FALSE)</f>
        <v>721694003</v>
      </c>
      <c r="D453" s="18" t="str">
        <f>VLOOKUP(A453,'BASE REGISTRO MAYO'!$A$1:$U$884,4,FALSE)</f>
        <v>Corporación de Derecho Privado.</v>
      </c>
      <c r="E453" s="18" t="str">
        <f>VLOOKUP(A453,'BASE REGISTRO MAYO'!$A$1:$U$884,5,FALSE)</f>
        <v xml:space="preserve">Decreto Supremo Nº 1472, de 03 de noviembre de 1992, del Ministerio de Justicia. </v>
      </c>
      <c r="F453" s="18" t="str">
        <f>VLOOKUP(A453,'BASE REGISTRO MAYO'!$A$1:$U$884,6,FALSE)</f>
        <v>Certificado de Vigencia Folio Nº 500354067733, de 4 de noviembre de 2020, del Servicio de Registro Civil e Identificación.</v>
      </c>
      <c r="G453" s="18" t="str">
        <f>VLOOKUP(A453,'BASE REGISTRO MAYO'!$A$1:$U$884,7,FALSE)</f>
        <v>Formación, promoción, cooperación y prestación de servicios para el desarrollo económico, social, cultural y espiritual de la comunidad, en el área de los derechos humanos del niño, entre otras.</v>
      </c>
      <c r="H453" s="18" t="str">
        <f>VLOOKUP(A453,'BASE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18" t="str">
        <f>VLOOKUP(A453,'BASE REGISTRO MAYO'!$A$1:$U$884,9,FALSE)</f>
        <v>3 años en sus cargos.</v>
      </c>
      <c r="J453" s="18" t="str">
        <f>VLOOKUP(A453,'BASE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18" t="str">
        <f>VLOOKUP(A453,'BASE REGISTRO MAYO'!$A$1:$U$884,11,FALSE)</f>
        <v xml:space="preserve">Patricio Marcelo Labra Guzmán, 
</v>
      </c>
      <c r="L453" s="18" t="str">
        <f>VLOOKUP(A453,'BASE REGISTRO MAYO'!$A$1:$U$884,12,FALSE)</f>
        <v xml:space="preserve">Calle Orella N° 1015, comuna y ciudad de Valparaíso, Quinta Región  
</v>
      </c>
      <c r="M453" s="18" t="str">
        <f>VLOOKUP(A453,'BASE REGISTRO MAYO'!$A$1:$U$884,13,FALSE)</f>
        <v>V</v>
      </c>
      <c r="N453" s="18" t="str">
        <f>VLOOKUP(A453,'BASE REGISTRO MAYO'!$A$1:$U$884,14,FALSE)</f>
        <v>Valparaíso</v>
      </c>
      <c r="O453" s="18" t="str">
        <f>VLOOKUP(A453,'BASE REGISTRO MAYO'!$A$1:$U$884,15,FALSE)</f>
        <v>32-2156239</v>
      </c>
      <c r="P453" s="18" t="str">
        <f>VLOOKUP(A453,'BASE REGISTRO MAYO'!$A$1:$U$884,16,FALSE)</f>
        <v>serpaj@serpajchile.cl</v>
      </c>
      <c r="Q453" s="18">
        <f>VLOOKUP(A453,'BASE REGISTRO MAYO'!$A$1:$U$884,17,FALSE)</f>
        <v>0</v>
      </c>
      <c r="R453" s="18">
        <f>VLOOKUP(A453,'BASE REGISTRO MAYO'!$A$1:$U$884,18,FALSE)</f>
        <v>93401</v>
      </c>
      <c r="S453" s="18" t="str">
        <f>VLOOKUP(A453,'BASE REGISTRO MAYO'!$A$1:$U$884,19,FALSE)</f>
        <v>Se acompaña certificado de antecedentes financieros, correspondiente al  año 2019, aprobados USUFI</v>
      </c>
      <c r="T453" s="148">
        <f>VLOOKUP(A453,'BASE REGISTRO MAYO'!$A$1:$U$884,20,FALSE)</f>
        <v>37970</v>
      </c>
      <c r="U453" s="125">
        <v>6915</v>
      </c>
      <c r="V453" s="126">
        <v>22767144</v>
      </c>
      <c r="W453" s="126">
        <v>74073384</v>
      </c>
      <c r="X453" s="149">
        <v>44347</v>
      </c>
      <c r="Y453" s="133" t="s">
        <v>7732</v>
      </c>
      <c r="Z453" s="133" t="s">
        <v>7733</v>
      </c>
      <c r="AA453" s="125" t="s">
        <v>7792</v>
      </c>
    </row>
    <row r="454" spans="1:27" s="90" customFormat="1" ht="15.75" customHeight="1" x14ac:dyDescent="0.2">
      <c r="A454" s="125">
        <v>6915</v>
      </c>
      <c r="B454" s="18" t="str">
        <f>VLOOKUP(A454,'BASE REGISTRO MAYO'!$A$1:$U$884,2,FALSE)</f>
        <v>Corporación Servicio Paz y Justicia, SERPAJ-CHILE</v>
      </c>
      <c r="C454" s="18">
        <f>VLOOKUP(A454,'BASE REGISTRO MAYO'!$A$1:$U$884,3,FALSE)</f>
        <v>721694003</v>
      </c>
      <c r="D454" s="18" t="str">
        <f>VLOOKUP(A454,'BASE REGISTRO MAYO'!$A$1:$U$884,4,FALSE)</f>
        <v>Corporación de Derecho Privado.</v>
      </c>
      <c r="E454" s="18" t="str">
        <f>VLOOKUP(A454,'BASE REGISTRO MAYO'!$A$1:$U$884,5,FALSE)</f>
        <v xml:space="preserve">Decreto Supremo Nº 1472, de 03 de noviembre de 1992, del Ministerio de Justicia. </v>
      </c>
      <c r="F454" s="18" t="str">
        <f>VLOOKUP(A454,'BASE REGISTRO MAYO'!$A$1:$U$884,6,FALSE)</f>
        <v>Certificado de Vigencia Folio Nº 500354067733, de 4 de noviembre de 2020, del Servicio de Registro Civil e Identificación.</v>
      </c>
      <c r="G454" s="18" t="str">
        <f>VLOOKUP(A454,'BASE REGISTRO MAYO'!$A$1:$U$884,7,FALSE)</f>
        <v>Formación, promoción, cooperación y prestación de servicios para el desarrollo económico, social, cultural y espiritual de la comunidad, en el área de los derechos humanos del niño, entre otras.</v>
      </c>
      <c r="H454" s="18" t="str">
        <f>VLOOKUP(A454,'BASE REGISTRO MAYO'!$A$1:$U$884,8,FALSE)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18" t="str">
        <f>VLOOKUP(A454,'BASE REGISTRO MAYO'!$A$1:$U$884,9,FALSE)</f>
        <v>3 años en sus cargos.</v>
      </c>
      <c r="J454" s="18" t="str">
        <f>VLOOKUP(A454,'BASE REGISTRO MAYO'!$A$1:$U$884,10,FALSE)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18" t="str">
        <f>VLOOKUP(A454,'BASE REGISTRO MAYO'!$A$1:$U$884,11,FALSE)</f>
        <v xml:space="preserve">Patricio Marcelo Labra Guzmán, 
</v>
      </c>
      <c r="L454" s="18" t="str">
        <f>VLOOKUP(A454,'BASE REGISTRO MAYO'!$A$1:$U$884,12,FALSE)</f>
        <v xml:space="preserve">Calle Orella N° 1015, comuna y ciudad de Valparaíso, Quinta Región  
</v>
      </c>
      <c r="M454" s="18" t="str">
        <f>VLOOKUP(A454,'BASE REGISTRO MAYO'!$A$1:$U$884,13,FALSE)</f>
        <v>V</v>
      </c>
      <c r="N454" s="18" t="str">
        <f>VLOOKUP(A454,'BASE REGISTRO MAYO'!$A$1:$U$884,14,FALSE)</f>
        <v>Valparaíso</v>
      </c>
      <c r="O454" s="18" t="str">
        <f>VLOOKUP(A454,'BASE REGISTRO MAYO'!$A$1:$U$884,15,FALSE)</f>
        <v>32-2156239</v>
      </c>
      <c r="P454" s="18" t="str">
        <f>VLOOKUP(A454,'BASE REGISTRO MAYO'!$A$1:$U$884,16,FALSE)</f>
        <v>serpaj@serpajchile.cl</v>
      </c>
      <c r="Q454" s="18">
        <f>VLOOKUP(A454,'BASE REGISTRO MAYO'!$A$1:$U$884,17,FALSE)</f>
        <v>0</v>
      </c>
      <c r="R454" s="18">
        <f>VLOOKUP(A454,'BASE REGISTRO MAYO'!$A$1:$U$884,18,FALSE)</f>
        <v>93401</v>
      </c>
      <c r="S454" s="18" t="str">
        <f>VLOOKUP(A454,'BASE REGISTRO MAYO'!$A$1:$U$884,19,FALSE)</f>
        <v>Se acompaña certificado de antecedentes financieros, correspondiente al  año 2019, aprobados USUFI</v>
      </c>
      <c r="T454" s="148">
        <f>VLOOKUP(A454,'BASE REGISTRO MAYO'!$A$1:$U$884,20,FALSE)</f>
        <v>37970</v>
      </c>
      <c r="U454" s="125">
        <v>6915</v>
      </c>
      <c r="V454" s="126">
        <v>55154208</v>
      </c>
      <c r="W454" s="126">
        <v>154720380</v>
      </c>
      <c r="X454" s="149">
        <v>44347</v>
      </c>
      <c r="Y454" s="133" t="s">
        <v>7732</v>
      </c>
      <c r="Z454" s="133" t="s">
        <v>7733</v>
      </c>
      <c r="AA454" s="125" t="s">
        <v>7742</v>
      </c>
    </row>
    <row r="455" spans="1:27" s="90" customFormat="1" ht="15.75" customHeight="1" x14ac:dyDescent="0.2">
      <c r="A455" s="125">
        <v>6926</v>
      </c>
      <c r="B455" s="18" t="str">
        <f>VLOOKUP(A455,'BASE REGISTRO MAYO'!$A$1:$U$884,2,FALSE)</f>
        <v>Corporación Educacional Abate Molina de Talca.</v>
      </c>
      <c r="C455" s="18">
        <f>VLOOKUP(A455,'BASE REGISTRO MAYO'!$A$1:$U$884,3,FALSE)</f>
        <v>725129009</v>
      </c>
      <c r="D455" s="18" t="str">
        <f>VLOOKUP(A455,'BASE REGISTRO MAYO'!$A$1:$U$884,4,FALSE)</f>
        <v>Corporación de Derecho Privado.</v>
      </c>
      <c r="E455" s="18" t="str">
        <f>VLOOKUP(A455,'BASE REGISTRO MAYO'!$A$1:$U$884,5,FALSE)</f>
        <v xml:space="preserve">Otorgada por Decreto Supremo Nº 750, de fecha 12 de mayo de 1994, del Ministerio de Justicia, publicado en el Diario Oficial el día 03 de octubre de 1996. </v>
      </c>
      <c r="F455" s="18" t="str">
        <f>VLOOKUP(A455,'BASE REGISTRO MAYO'!$A$1:$U$884,6,FALSE)</f>
        <v xml:space="preserve">Certificado de vigencia, folio N° 500355266316, de 11 de noviembre de 2020, emitido por el Servicio de Registro Civil e Identificación.
</v>
      </c>
      <c r="G455" s="18" t="str">
        <f>VLOOKUP(A455,'BASE REGISTRO MAYO'!$A$1:$U$884,7,FALSE)</f>
        <v>La prestación de toda clase de servicios y la ejecución de todo tipo de actividades conducentes al desarrollo integral de los niños y jóvenes socio-culturales.</v>
      </c>
      <c r="H455" s="18" t="str">
        <f>VLOOKUP(A455,'BASE REGISTRO MAYO'!$A$1:$U$884,8,FALSE)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5" s="18" t="str">
        <f>VLOOKUP(A455,'BASE REGISTRO MAYO'!$A$1:$U$884,9,FALSE)</f>
        <v>Durarán 02 años en sus cargos.</v>
      </c>
      <c r="J455" s="18" t="str">
        <f>VLOOKUP(A455,'BASE REGISTRO MAYO'!$A$1:$U$884,10,FALSE)</f>
        <v>De 12 de junio de 2019 a 12 de junio de 2021</v>
      </c>
      <c r="K455" s="18" t="str">
        <f>VLOOKUP(A455,'BASE REGISTRO MAYO'!$A$1:$U$884,11,FALSE)</f>
        <v xml:space="preserve">Presidente: Guido Gossens Roell, 
Directora Ejecutiva: Claudia Silvana Pinochet Muñoz, 
</v>
      </c>
      <c r="L455" s="18" t="str">
        <f>VLOOKUP(A455,'BASE REGISTRO MAYO'!$A$1:$U$884,12,FALSE)</f>
        <v xml:space="preserve">14 Sur, Pasaje 5 Poniente A, N° 270, ciudad de Talca, Región del Maule.
</v>
      </c>
      <c r="M455" s="18" t="str">
        <f>VLOOKUP(A455,'BASE REGISTRO MAYO'!$A$1:$U$884,13,FALSE)</f>
        <v>VII</v>
      </c>
      <c r="N455" s="18" t="str">
        <f>VLOOKUP(A455,'BASE REGISTRO MAYO'!$A$1:$U$884,14,FALSE)</f>
        <v>talca</v>
      </c>
      <c r="O455" s="18" t="str">
        <f>VLOOKUP(A455,'BASE REGISTRO MAYO'!$A$1:$U$884,15,FALSE)</f>
        <v>71)  2220285</v>
      </c>
      <c r="P455" s="18" t="str">
        <f>VLOOKUP(A455,'BASE REGISTRO MAYO'!$A$1:$U$884,16,FALSE)</f>
        <v xml:space="preserve">corporacioneducacionalabatemolina@ceam.cl
www.ceam.cl
</v>
      </c>
      <c r="Q455" s="18">
        <f>VLOOKUP(A455,'BASE REGISTRO MAYO'!$A$1:$U$884,17,FALSE)</f>
        <v>0</v>
      </c>
      <c r="R455" s="18" t="str">
        <f>VLOOKUP(A455,'BASE REGISTRO MAYO'!$A$1:$U$884,18,FALSE)</f>
        <v>93401: Institución de Asistencia Social</v>
      </c>
      <c r="S455" s="18" t="str">
        <f>VLOOKUP(A455,'BASE REGISTRO MAYO'!$A$1:$U$884,19,FALSE)</f>
        <v>Se acompaña certificado financiero correspondiente al año 2019, aprobados por el Sub Departamento de Supervisión Financiera Nacional</v>
      </c>
      <c r="T455" s="148">
        <f>VLOOKUP(A455,'BASE REGISTRO MAYO'!$A$1:$U$884,20,FALSE)</f>
        <v>37970</v>
      </c>
      <c r="U455" s="125">
        <v>6926</v>
      </c>
      <c r="V455" s="126">
        <v>5220272</v>
      </c>
      <c r="W455" s="126">
        <v>26027228</v>
      </c>
      <c r="X455" s="149">
        <v>44347</v>
      </c>
      <c r="Y455" s="133" t="s">
        <v>7732</v>
      </c>
      <c r="Z455" s="133" t="s">
        <v>7733</v>
      </c>
      <c r="AA455" s="125" t="s">
        <v>7846</v>
      </c>
    </row>
    <row r="456" spans="1:27" s="90" customFormat="1" ht="15.75" customHeight="1" x14ac:dyDescent="0.2">
      <c r="A456" s="125">
        <v>6926</v>
      </c>
      <c r="B456" s="18" t="str">
        <f>VLOOKUP(A456,'BASE REGISTRO MAYO'!$A$1:$U$884,2,FALSE)</f>
        <v>Corporación Educacional Abate Molina de Talca.</v>
      </c>
      <c r="C456" s="18">
        <f>VLOOKUP(A456,'BASE REGISTRO MAYO'!$A$1:$U$884,3,FALSE)</f>
        <v>725129009</v>
      </c>
      <c r="D456" s="18" t="str">
        <f>VLOOKUP(A456,'BASE REGISTRO MAYO'!$A$1:$U$884,4,FALSE)</f>
        <v>Corporación de Derecho Privado.</v>
      </c>
      <c r="E456" s="18" t="str">
        <f>VLOOKUP(A456,'BASE REGISTRO MAYO'!$A$1:$U$884,5,FALSE)</f>
        <v xml:space="preserve">Otorgada por Decreto Supremo Nº 750, de fecha 12 de mayo de 1994, del Ministerio de Justicia, publicado en el Diario Oficial el día 03 de octubre de 1996. </v>
      </c>
      <c r="F456" s="18" t="str">
        <f>VLOOKUP(A456,'BASE REGISTRO MAYO'!$A$1:$U$884,6,FALSE)</f>
        <v xml:space="preserve">Certificado de vigencia, folio N° 500355266316, de 11 de noviembre de 2020, emitido por el Servicio de Registro Civil e Identificación.
</v>
      </c>
      <c r="G456" s="18" t="str">
        <f>VLOOKUP(A456,'BASE REGISTRO MAYO'!$A$1:$U$884,7,FALSE)</f>
        <v>La prestación de toda clase de servicios y la ejecución de todo tipo de actividades conducentes al desarrollo integral de los niños y jóvenes socio-culturales.</v>
      </c>
      <c r="H456" s="18" t="str">
        <f>VLOOKUP(A456,'BASE REGISTRO MAYO'!$A$1:$U$884,8,FALSE)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6" s="18" t="str">
        <f>VLOOKUP(A456,'BASE REGISTRO MAYO'!$A$1:$U$884,9,FALSE)</f>
        <v>Durarán 02 años en sus cargos.</v>
      </c>
      <c r="J456" s="18" t="str">
        <f>VLOOKUP(A456,'BASE REGISTRO MAYO'!$A$1:$U$884,10,FALSE)</f>
        <v>De 12 de junio de 2019 a 12 de junio de 2021</v>
      </c>
      <c r="K456" s="18" t="str">
        <f>VLOOKUP(A456,'BASE REGISTRO MAYO'!$A$1:$U$884,11,FALSE)</f>
        <v xml:space="preserve">Presidente: Guido Gossens Roell, 
Directora Ejecutiva: Claudia Silvana Pinochet Muñoz, 
</v>
      </c>
      <c r="L456" s="18" t="str">
        <f>VLOOKUP(A456,'BASE REGISTRO MAYO'!$A$1:$U$884,12,FALSE)</f>
        <v xml:space="preserve">14 Sur, Pasaje 5 Poniente A, N° 270, ciudad de Talca, Región del Maule.
</v>
      </c>
      <c r="M456" s="18" t="str">
        <f>VLOOKUP(A456,'BASE REGISTRO MAYO'!$A$1:$U$884,13,FALSE)</f>
        <v>VII</v>
      </c>
      <c r="N456" s="18" t="str">
        <f>VLOOKUP(A456,'BASE REGISTRO MAYO'!$A$1:$U$884,14,FALSE)</f>
        <v>talca</v>
      </c>
      <c r="O456" s="18" t="str">
        <f>VLOOKUP(A456,'BASE REGISTRO MAYO'!$A$1:$U$884,15,FALSE)</f>
        <v>71)  2220285</v>
      </c>
      <c r="P456" s="18" t="str">
        <f>VLOOKUP(A456,'BASE REGISTRO MAYO'!$A$1:$U$884,16,FALSE)</f>
        <v xml:space="preserve">corporacioneducacionalabatemolina@ceam.cl
www.ceam.cl
</v>
      </c>
      <c r="Q456" s="18">
        <f>VLOOKUP(A456,'BASE REGISTRO MAYO'!$A$1:$U$884,17,FALSE)</f>
        <v>0</v>
      </c>
      <c r="R456" s="18" t="str">
        <f>VLOOKUP(A456,'BASE REGISTRO MAYO'!$A$1:$U$884,18,FALSE)</f>
        <v>93401: Institución de Asistencia Social</v>
      </c>
      <c r="S456" s="18" t="str">
        <f>VLOOKUP(A456,'BASE REGISTRO MAYO'!$A$1:$U$884,19,FALSE)</f>
        <v>Se acompaña certificado financiero correspondiente al año 2019, aprobados por el Sub Departamento de Supervisión Financiera Nacional</v>
      </c>
      <c r="T456" s="148">
        <f>VLOOKUP(A456,'BASE REGISTRO MAYO'!$A$1:$U$884,20,FALSE)</f>
        <v>37970</v>
      </c>
      <c r="U456" s="125">
        <v>6926</v>
      </c>
      <c r="V456" s="126">
        <v>25212638</v>
      </c>
      <c r="W456" s="126">
        <v>188130120</v>
      </c>
      <c r="X456" s="149">
        <v>44347</v>
      </c>
      <c r="Y456" s="133" t="s">
        <v>7732</v>
      </c>
      <c r="Z456" s="133" t="s">
        <v>7733</v>
      </c>
      <c r="AA456" s="125" t="s">
        <v>7752</v>
      </c>
    </row>
    <row r="457" spans="1:27" s="90" customFormat="1" ht="15.75" customHeight="1" x14ac:dyDescent="0.2">
      <c r="A457" s="125">
        <v>6931</v>
      </c>
      <c r="B457" s="18" t="str">
        <f>VLOOKUP(A457,'BASE REGISTRO MAYO'!$A$1:$U$884,2,FALSE)</f>
        <v xml:space="preserve">Organización Comunitaria Funcional Centro Cultural y Educacional Arcadia. 
</v>
      </c>
      <c r="C457" s="18">
        <f>VLOOKUP(A457,'BASE REGISTRO MAYO'!$A$1:$U$884,3,FALSE)</f>
        <v>728623004</v>
      </c>
      <c r="D457" s="18" t="str">
        <f>VLOOKUP(A457,'BASE REGISTRO MAYO'!$A$1:$U$884,4,FALSE)</f>
        <v>Organización Comunitaria Funcional.</v>
      </c>
      <c r="E457" s="18" t="str">
        <f>VLOOKUP(A457,'BASE REGISTRO MAYO'!$A$1:$U$884,5,FALSE)</f>
        <v>Regida por la Ley 19.418, registrada en el Folio 180 Libro 02 del Registro O.C.F.T. de la I. Municipalidad de San Antonio, con fecha 16  de marzo de 1995.</v>
      </c>
      <c r="F457" s="18" t="str">
        <f>VLOOKUP(A457,'BASE REGISTRO MAYO'!$A$1:$U$884,6,FALSE)</f>
        <v xml:space="preserve">Certificado Folio 500355147832, de 09 de noviembre de 2020, del SRCEI.
</v>
      </c>
      <c r="G457" s="18" t="str">
        <f>VLOOKUP(A457,'BASE REGISTRO MAYO'!$A$1:$U$884,7,FALSE)</f>
        <v xml:space="preserve">1. La elevación y perfeccionamiento intelectual de sus asociados.
2. La satisfacción y realización artística, cultural y educacional en sus distintas manifestaciones.
</v>
      </c>
      <c r="H457" s="18" t="str">
        <f>VLOOKUP(A457,'BASE REGISTRO MAYO'!$A$1:$U$884,8,FALSE)</f>
        <v>Presidente: 
Miguel Luis Huerta Ortiz
Secretario: 
Jeanette Mariela Muga Álvarez 
Tesorero: 
Araceli Carrasco Henríquez 
Suplentes: 
1er Director: 
Luz Marina Huerta Ortiz 1
2do Director: 
Teresa Del Carmen Gonzalez Caceres 
3er Director: 
Michelle Jeanette Huerta Muga</v>
      </c>
      <c r="I457" s="18" t="str">
        <f>VLOOKUP(A457,'BASE REGISTRO MAYO'!$A$1:$U$884,9,FALSE)</f>
        <v>Durarán tres años en sus cargos.</v>
      </c>
      <c r="J457" s="18" t="str">
        <f>VLOOKUP(A457,'BASE REGISTRO MAYO'!$A$1:$U$884,10,FALSE)</f>
        <v xml:space="preserve">28 de marzo de 2018 al 28 de marzo del 2021
</v>
      </c>
      <c r="K457" s="18" t="str">
        <f>VLOOKUP(A457,'BASE REGISTRO MAYO'!$A$1:$U$884,11,FALSE)</f>
        <v xml:space="preserve">Miguel Huerta Ortiz                                             
</v>
      </c>
      <c r="L457" s="18" t="str">
        <f>VLOOKUP(A457,'BASE REGISTRO MAYO'!$A$1:$U$884,12,FALSE)</f>
        <v xml:space="preserve">Calle Sanfuentes Nº 2271, San Antonio. Región de Valparaíso
</v>
      </c>
      <c r="M457" s="18" t="str">
        <f>VLOOKUP(A457,'BASE REGISTRO MAYO'!$A$1:$U$884,13,FALSE)</f>
        <v>V</v>
      </c>
      <c r="N457" s="18" t="str">
        <f>VLOOKUP(A457,'BASE REGISTRO MAYO'!$A$1:$U$884,14,FALSE)</f>
        <v>San Antonio</v>
      </c>
      <c r="O457" s="18" t="str">
        <f>VLOOKUP(A457,'BASE REGISTRO MAYO'!$A$1:$U$884,15,FALSE)</f>
        <v xml:space="preserve">F: 35-2285651
</v>
      </c>
      <c r="P457" s="18">
        <f>VLOOKUP(A457,'BASE REGISTRO MAYO'!$A$1:$U$884,16,FALSE)</f>
        <v>0</v>
      </c>
      <c r="Q457" s="18">
        <f>VLOOKUP(A457,'BASE REGISTRO MAYO'!$A$1:$U$884,17,FALSE)</f>
        <v>0</v>
      </c>
      <c r="R457" s="18" t="str">
        <f>VLOOKUP(A457,'BASE REGISTRO MAYO'!$A$1:$U$884,18,FALSE)</f>
        <v>93401: Institución de Asistencia Social</v>
      </c>
      <c r="S457" s="18" t="str">
        <f>VLOOKUP(A457,'BASE REGISTRO MAYO'!$A$1:$U$884,19,FALSE)</f>
        <v xml:space="preserve"> Certificado de Antecedentes Financieros del año 2019, aprobados por el Subdepartamento de Supervisión Financiera Nacional</v>
      </c>
      <c r="T457" s="148">
        <f>VLOOKUP(A457,'BASE REGISTRO MAYO'!$A$1:$U$884,20,FALSE)</f>
        <v>37970</v>
      </c>
      <c r="U457" s="125">
        <v>6931</v>
      </c>
      <c r="V457" s="126">
        <v>11104284</v>
      </c>
      <c r="W457" s="126">
        <v>55511936</v>
      </c>
      <c r="X457" s="149">
        <v>44347</v>
      </c>
      <c r="Y457" s="133" t="s">
        <v>7732</v>
      </c>
      <c r="Z457" s="133" t="s">
        <v>7733</v>
      </c>
      <c r="AA457" s="125" t="s">
        <v>7786</v>
      </c>
    </row>
    <row r="458" spans="1:27" s="90" customFormat="1" ht="15.75" customHeight="1" x14ac:dyDescent="0.2">
      <c r="A458" s="125">
        <v>6934</v>
      </c>
      <c r="B458" s="18" t="str">
        <f>VLOOKUP(A458,'BASE REGISTRO MAYO'!$A$1:$U$884,2,FALSE)</f>
        <v>Corporación Comunidad Jesús Niño</v>
      </c>
      <c r="C458" s="18">
        <f>VLOOKUP(A458,'BASE REGISTRO MAYO'!$A$1:$U$884,3,FALSE)</f>
        <v>712782005</v>
      </c>
      <c r="D458" s="18" t="str">
        <f>VLOOKUP(A458,'BASE REGISTRO MAYO'!$A$1:$U$884,4,FALSE)</f>
        <v>Corporación de Derecho Privado.</v>
      </c>
      <c r="E458" s="18" t="str">
        <f>VLOOKUP(A458,'BASE REGISTRO MAYO'!$A$1:$U$884,5,FALSE)</f>
        <v xml:space="preserve">Otorgada por Decreto Supremo Nº 992, de fecha 25 de octubre de 1985, del Ministerio de Justicia, publicado en el Diario Oficial el día 02 de diciembre de 1985. </v>
      </c>
      <c r="F458" s="18" t="str">
        <f>VLOOKUP(A458,'BASE REGISTRO MAYO'!$A$1:$U$884,6,FALSE)</f>
        <v>Certificado de vigencia de Personas Jurídicas sin fines de lucro Folio Nº 50964390, de 12 de junio de 2018, del Servicio de Registro Civil e Identificación.</v>
      </c>
      <c r="G458" s="18" t="str">
        <f>VLOOKUP(A458,'BASE REGISTRO MAYO'!$A$1:$U$884,7,FALSE)</f>
        <v>Atender los diversos problemas que puedan afectar a los menores en situación irregular, procurando lograr su desarrollo integral en la comunidad cristiana y en la sociedad</v>
      </c>
      <c r="H458" s="18" t="str">
        <f>VLOOKUP(A458,'BASE REGISTRO MAYO'!$A$1:$U$884,8,FALSE)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58" s="18" t="str">
        <f>VLOOKUP(A458,'BASE REGISTRO MAYO'!$A$1:$U$884,9,FALSE)</f>
        <v>: Durarán 02 años en sus cargos</v>
      </c>
      <c r="J458" s="18" t="str">
        <f>VLOOKUP(A458,'BASE REGISTRO MAYO'!$A$1:$U$884,10,FALSE)</f>
        <v>10 de diciembre de 2018 al 10 de diciembre de 2020</v>
      </c>
      <c r="K458" s="18" t="str">
        <f>VLOOKUP(A458,'BASE REGISTRO MAYO'!$A$1:$U$884,11,FALSE)</f>
        <v>Graciela Haydee Suarez Pérez</v>
      </c>
      <c r="L458" s="18" t="str">
        <f>VLOOKUP(A458,'BASE REGISTRO MAYO'!$A$1:$U$884,12,FALSE)</f>
        <v>Camino Las Mariposas, km.7, ciudad de Chillán, Región del Ñuble,</v>
      </c>
      <c r="M458" s="18" t="str">
        <f>VLOOKUP(A458,'BASE REGISTRO MAYO'!$A$1:$U$884,13,FALSE)</f>
        <v>XVI</v>
      </c>
      <c r="N458" s="18" t="str">
        <f>VLOOKUP(A458,'BASE REGISTRO MAYO'!$A$1:$U$884,14,FALSE)</f>
        <v xml:space="preserve">chillan </v>
      </c>
      <c r="O458" s="18" t="str">
        <f>VLOOKUP(A458,'BASE REGISTRO MAYO'!$A$1:$U$884,15,FALSE)</f>
        <v xml:space="preserve">fono (41) 227206, </v>
      </c>
      <c r="P458" s="18" t="str">
        <f>VLOOKUP(A458,'BASE REGISTRO MAYO'!$A$1:$U$884,16,FALSE)</f>
        <v xml:space="preserve">comunidadjesusniño@hotmail.com
</v>
      </c>
      <c r="Q458" s="18">
        <f>VLOOKUP(A458,'BASE REGISTRO MAYO'!$A$1:$U$884,17,FALSE)</f>
        <v>0</v>
      </c>
      <c r="R458" s="18" t="str">
        <f>VLOOKUP(A458,'BASE REGISTRO MAYO'!$A$1:$U$884,18,FALSE)</f>
        <v>93401: Institución de Asistencia Social</v>
      </c>
      <c r="S458" s="18" t="str">
        <f>VLOOKUP(A458,'BASE REGISTRO MAYO'!$A$1:$U$884,19,FALSE)</f>
        <v>Certificado financiero correspondiente al año 2019, aprobado por el  Subdepartamento de Supervisión Financiera Nacional.</v>
      </c>
      <c r="T458" s="148">
        <f>VLOOKUP(A458,'BASE REGISTRO MAYO'!$A$1:$U$884,20,FALSE)</f>
        <v>37970</v>
      </c>
      <c r="U458" s="125">
        <v>6934</v>
      </c>
      <c r="V458" s="126">
        <v>31154370</v>
      </c>
      <c r="W458" s="126">
        <v>171563454</v>
      </c>
      <c r="X458" s="149">
        <v>44347</v>
      </c>
      <c r="Y458" s="133" t="s">
        <v>7732</v>
      </c>
      <c r="Z458" s="133" t="s">
        <v>7733</v>
      </c>
      <c r="AA458" s="125" t="s">
        <v>7764</v>
      </c>
    </row>
    <row r="459" spans="1:27" s="90" customFormat="1" ht="15.75" customHeight="1" x14ac:dyDescent="0.2">
      <c r="A459" s="125">
        <v>6935</v>
      </c>
      <c r="B459" s="18" t="str">
        <f>VLOOKUP(A459,'BASE REGISTRO MAYO'!$A$1:$U$884,2,FALSE)</f>
        <v>Corporación Misión de María</v>
      </c>
      <c r="C459" s="18">
        <f>VLOOKUP(A459,'BASE REGISTRO MAYO'!$A$1:$U$884,3,FALSE)</f>
        <v>725984006</v>
      </c>
      <c r="D459" s="18" t="str">
        <f>VLOOKUP(A459,'BASE REGISTRO MAYO'!$A$1:$U$884,4,FALSE)</f>
        <v>Corporación de Derecho Privado</v>
      </c>
      <c r="E459" s="18" t="str">
        <f>VLOOKUP(A459,'BASE REGISTRO MAYO'!$A$1:$U$884,5,FALSE)</f>
        <v>Otorgada por Decreto Supremo N° 1208, de 29 de agosto de 1994, por el Ministerio de Justicia.</v>
      </c>
      <c r="F459" s="18" t="str">
        <f>VLOOKUP(A459,'BASE REGISTRO MAYO'!$A$1:$U$884,6,FALSE)</f>
        <v>Certificado de Vigencia Folio N° 500187474738, de 06 de julio de 2018, del Servicio de Registro Civil e Identificación.</v>
      </c>
      <c r="G459" s="18" t="str">
        <f>VLOOKUP(A459,'BASE REGISTRO MAYO'!$A$1:$U$884,7,FALSE)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59" s="18" t="str">
        <f>VLOOKUP(A459,'BASE REGISTRO MAYO'!$A$1:$U$884,8,FALSE)</f>
        <v xml:space="preserve">
Presidente: Luis Felipe Ovalle Valdés, 
VicePresidente: Pablo Andrés Vicuña Tupper, 
Tesorero: Gustavo Favre Dominguez, 
Secretario:Pilar Villarino Herrera
Directores: 
Teresa Izquierdo Walker,  
Isabel Margarita Paul Pérez, 
Alejandro Bezanilla Mena,
</v>
      </c>
      <c r="I459" s="18" t="str">
        <f>VLOOKUP(A459,'BASE REGISTRO MAYO'!$A$1:$U$884,9,FALSE)</f>
        <v>Un año en sus cargos.</v>
      </c>
      <c r="J459" s="18" t="str">
        <f>VLOOKUP(A459,'BASE REGISTRO MAYO'!$A$1:$U$884,10,FALSE)</f>
        <v>25 de abril de 2019 a 25 de abril de 2020.</v>
      </c>
      <c r="K459" s="18" t="str">
        <f>VLOOKUP(A459,'BASE REGISTRO MAYO'!$A$1:$U$884,11,FALSE)</f>
        <v xml:space="preserve">Presidente: Luis Felipe Ovalle Valdés, 
Gerente General:  Paulina Valenzuela Miño, 
En caso de ausencia o imposibilidad de doña Paulina Valenzuela, la subrogará con iguales facultades Luz María Medina García, 
</v>
      </c>
      <c r="L459" s="18" t="str">
        <f>VLOOKUP(A459,'BASE REGISTRO MAYO'!$A$1:$U$884,12,FALSE)</f>
        <v xml:space="preserve">Bremen N° 1316, comuna de Ñuñoa, Región Metropolitana
</v>
      </c>
      <c r="M459" s="18" t="str">
        <f>VLOOKUP(A459,'BASE REGISTRO MAYO'!$A$1:$U$884,13,FALSE)</f>
        <v>XIII</v>
      </c>
      <c r="N459" s="18" t="str">
        <f>VLOOKUP(A459,'BASE REGISTRO MAYO'!$A$1:$U$884,14,FALSE)</f>
        <v>Metropolitana</v>
      </c>
      <c r="O459" s="18" t="str">
        <f>VLOOKUP(A459,'BASE REGISTRO MAYO'!$A$1:$U$884,15,FALSE)</f>
        <v>Fono: 2276725</v>
      </c>
      <c r="P459" s="18">
        <f>VLOOKUP(A459,'BASE REGISTRO MAYO'!$A$1:$U$884,16,FALSE)</f>
        <v>0</v>
      </c>
      <c r="Q459" s="18">
        <f>VLOOKUP(A459,'BASE REGISTRO MAYO'!$A$1:$U$884,17,FALSE)</f>
        <v>0</v>
      </c>
      <c r="R459" s="18">
        <f>VLOOKUP(A459,'BASE REGISTRO MAYO'!$A$1:$U$884,18,FALSE)</f>
        <v>93401</v>
      </c>
      <c r="S459" s="18" t="str">
        <f>VLOOKUP(A459,'BASE REGISTRO MAYO'!$A$1:$U$884,19,FALSE)</f>
        <v xml:space="preserve">Se acompaña certificado financiero de la Institución, correspondiente al año 2019, aprobado  por el Sub Departamento de Supervisión Financiera Nacional. </v>
      </c>
      <c r="T459" s="148">
        <f>VLOOKUP(A459,'BASE REGISTRO MAYO'!$A$1:$U$884,20,FALSE)</f>
        <v>37970</v>
      </c>
      <c r="U459" s="125">
        <v>6935</v>
      </c>
      <c r="V459" s="126">
        <v>38386584</v>
      </c>
      <c r="W459" s="126">
        <v>172725012</v>
      </c>
      <c r="X459" s="149">
        <v>44347</v>
      </c>
      <c r="Y459" s="133" t="s">
        <v>7732</v>
      </c>
      <c r="Z459" s="133" t="s">
        <v>7733</v>
      </c>
      <c r="AA459" s="125" t="s">
        <v>7799</v>
      </c>
    </row>
    <row r="460" spans="1:27" s="90" customFormat="1" ht="15.75" customHeight="1" x14ac:dyDescent="0.2">
      <c r="A460" s="125">
        <v>6938</v>
      </c>
      <c r="B460" s="18" t="str">
        <f>VLOOKUP(A460,'BASE REGISTRO MAYO'!$A$1:$U$884,2,FALSE)</f>
        <v xml:space="preserve">
Fundación Chilena de la Adopción
</v>
      </c>
      <c r="C460" s="18">
        <f>VLOOKUP(A460,'BASE REGISTRO MAYO'!$A$1:$U$884,3,FALSE)</f>
        <v>712800003</v>
      </c>
      <c r="D460" s="18" t="str">
        <f>VLOOKUP(A460,'BASE REGISTRO MAYO'!$A$1:$U$884,4,FALSE)</f>
        <v>Fundación de Derecho Privado</v>
      </c>
      <c r="E460" s="18" t="str">
        <f>VLOOKUP(A460,'BASE REGISTRO MAYO'!$A$1:$U$884,5,FALSE)</f>
        <v>Otorgada por Decreto Supremo N° 1135, de 13 de diciembre de 1985, por el Ministerio de Justicia.</v>
      </c>
      <c r="F460" s="18" t="str">
        <f>VLOOKUP(A460,'BASE REGISTRO MAYO'!$A$1:$U$884,6,FALSE)</f>
        <v>Certificado de vigencia de persona jurídica sin fines de lucro folio 500341777617, emitido por el Servicio de Registro Civil e Identificación, con fecha 21 de agosto de 2020.</v>
      </c>
      <c r="G460" s="18" t="str">
        <f>VLOOKUP(A460,'BASE REGISTRO MAYO'!$A$1:$U$884,7,FALSE)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60" s="18" t="str">
        <f>VLOOKUP(A460,'BASE REGISTRO MAYO'!$A$1:$U$884,8,FALSE)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60" s="18" t="str">
        <f>VLOOKUP(A460,'BASE REGISTRO MAYO'!$A$1:$U$884,9,FALSE)</f>
        <v>3 AÑOS</v>
      </c>
      <c r="J460" s="18" t="str">
        <f>VLOOKUP(A460,'BASE REGISTRO MAYO'!$A$1:$U$884,10,FALSE)</f>
        <v xml:space="preserve">28 de agosto de 2018 al 28 de agosto de 2021.
</v>
      </c>
      <c r="K460" s="18" t="str">
        <f>VLOOKUP(A460,'BASE REGISTRO MAYO'!$A$1:$U$884,11,FALSE)</f>
        <v xml:space="preserve">Presidente: José Gabriel Aldea Salazar, 
Directora Ejecutiva: Alejandra Cecilia Ramírez Lema, 
</v>
      </c>
      <c r="L460" s="18" t="str">
        <f>VLOOKUP(A460,'BASE REGISTRO MAYO'!$A$1:$U$884,12,FALSE)</f>
        <v xml:space="preserve">Viña del Mar N° 050, comuna de Providencia, Región Metropolitana
</v>
      </c>
      <c r="M460" s="18" t="str">
        <f>VLOOKUP(A460,'BASE REGISTRO MAYO'!$A$1:$U$884,13,FALSE)</f>
        <v>XIII</v>
      </c>
      <c r="N460" s="18" t="str">
        <f>VLOOKUP(A460,'BASE REGISTRO MAYO'!$A$1:$U$884,14,FALSE)</f>
        <v>Providencia</v>
      </c>
      <c r="O460" s="18" t="str">
        <f>VLOOKUP(A460,'BASE REGISTRO MAYO'!$A$1:$U$884,15,FALSE)</f>
        <v xml:space="preserve">Fono: 6652150, 
</v>
      </c>
      <c r="P460" s="18" t="str">
        <f>VLOOKUP(A460,'BASE REGISTRO MAYO'!$A$1:$U$884,16,FALSE)</f>
        <v>: fadop@ctcinternet.cl</v>
      </c>
      <c r="Q460" s="18">
        <f>VLOOKUP(A460,'BASE REGISTRO MAYO'!$A$1:$U$884,17,FALSE)</f>
        <v>0</v>
      </c>
      <c r="R460" s="18" t="str">
        <f>VLOOKUP(A460,'BASE REGISTRO MAYO'!$A$1:$U$884,18,FALSE)</f>
        <v>93401: Instituciones de Asistencia Social</v>
      </c>
      <c r="S460" s="18" t="str">
        <f>VLOOKUP(A460,'BASE REGISTRO MAYO'!$A$1:$U$884,19,FALSE)</f>
        <v xml:space="preserve">Certificado de antecedentes financieros correspondientes al año 2019, aprobados por el Sub Departamento de Supervisión Financiera .
</v>
      </c>
      <c r="T460" s="148">
        <f>VLOOKUP(A460,'BASE REGISTRO MAYO'!$A$1:$U$884,20,FALSE)</f>
        <v>37970</v>
      </c>
      <c r="U460" s="125">
        <v>6938</v>
      </c>
      <c r="V460" s="126">
        <v>4274658</v>
      </c>
      <c r="W460" s="126">
        <v>25067978</v>
      </c>
      <c r="X460" s="149">
        <v>44347</v>
      </c>
      <c r="Y460" s="133" t="s">
        <v>7732</v>
      </c>
      <c r="Z460" s="133" t="s">
        <v>7733</v>
      </c>
      <c r="AA460" s="125" t="s">
        <v>75</v>
      </c>
    </row>
    <row r="461" spans="1:27" s="90" customFormat="1" ht="15.75" customHeight="1" x14ac:dyDescent="0.2">
      <c r="A461" s="125">
        <v>6943</v>
      </c>
      <c r="B461" s="18" t="str">
        <f>VLOOKUP(A461,'BASE REGISTRO MAYO'!$A$1:$U$884,2,FALSE)</f>
        <v>Corporación para la Atención Integral del Maltrato al menor en la región del Bío-Bío CATIM</v>
      </c>
      <c r="C461" s="18">
        <f>VLOOKUP(A461,'BASE REGISTRO MAYO'!$A$1:$U$884,3,FALSE)</f>
        <v>726079005</v>
      </c>
      <c r="D461" s="18" t="str">
        <f>VLOOKUP(A461,'BASE REGISTRO MAYO'!$A$1:$U$884,4,FALSE)</f>
        <v>Corporación de Derecho Privado</v>
      </c>
      <c r="E461" s="18" t="str">
        <f>VLOOKUP(A461,'BASE REGISTRO MAYO'!$A$1:$U$884,5,FALSE)</f>
        <v>Otorgada por Decreto Supremo N° 1298, de 8 de noviembre de 1993, del Ministerio de Justicia.</v>
      </c>
      <c r="F461" s="18" t="str">
        <f>VLOOKUP(A461,'BASE REGISTRO MAYO'!$A$1:$U$884,6,FALSE)</f>
        <v>Certificado de Vigencia Folio 500356752662, de fecha 18 de noviembre de 2020, emitido por el Servicio de Registro Civil e Identificación.</v>
      </c>
      <c r="G461" s="18" t="str">
        <f>VLOOKUP(A461,'BASE REGISTRO MAYO'!$A$1:$U$884,7,FALSE)</f>
        <v xml:space="preserve">Promover, coordinar, implementar y ejecutar acciones dirigidas a la atención y protección de niños/as víctimas de maltrato.
</v>
      </c>
      <c r="H461" s="18" t="str">
        <f>VLOOKUP(A461,'BASE REGISTRO MAYO'!$A$1:$U$884,8,FALSE)</f>
        <v xml:space="preserve">Presidente: Rodrigo Riquelme Lepez
Secretaria: María Rodríguez Tastests 
Tesorera: Claudia Abusleme Ramos 
</v>
      </c>
      <c r="I461" s="18" t="str">
        <f>VLOOKUP(A461,'BASE REGISTRO MAYO'!$A$1:$U$884,9,FALSE)</f>
        <v>Un año en sus cargos, pudiendo ser reelegidos indefinidamente</v>
      </c>
      <c r="J461" s="18" t="str">
        <f>VLOOKUP(A461,'BASE REGISTRO MAYO'!$A$1:$U$884,10,FALSE)</f>
        <v xml:space="preserve">23 DE ABRIL DE 2019 A 23 DE ABRIL DE 2020   Se pidió la documentación donde conste nombramiento de Directorio vigente a la fecha.
</v>
      </c>
      <c r="K461" s="18" t="str">
        <f>VLOOKUP(A461,'BASE REGISTRO MAYO'!$A$1:$U$884,11,FALSE)</f>
        <v xml:space="preserve">Presidente: Rodrigo Riquelme Lepez
Directora Ejecutiva: Sandra Castro Salazar, </v>
      </c>
      <c r="L461" s="18" t="str">
        <f>VLOOKUP(A461,'BASE REGISTRO MAYO'!$A$1:$U$884,12,FALSE)</f>
        <v xml:space="preserve">O’Higgins # 445 oficina 501, Concepción, Región del Biobío.
</v>
      </c>
      <c r="M461" s="18" t="str">
        <f>VLOOKUP(A461,'BASE REGISTRO MAYO'!$A$1:$U$884,13,FALSE)</f>
        <v>VIII</v>
      </c>
      <c r="N461" s="18" t="str">
        <f>VLOOKUP(A461,'BASE REGISTRO MAYO'!$A$1:$U$884,14,FALSE)</f>
        <v xml:space="preserve"> Biobío.</v>
      </c>
      <c r="O461" s="18" t="str">
        <f>VLOOKUP(A461,'BASE REGISTRO MAYO'!$A$1:$U$884,15,FALSE)</f>
        <v>Fono: 41-2247078</v>
      </c>
      <c r="P461" s="18" t="str">
        <f>VLOOKUP(A461,'BASE REGISTRO MAYO'!$A$1:$U$884,16,FALSE)</f>
        <v xml:space="preserve">jflores@catim.cl - ralburquenque@catim.cl
</v>
      </c>
      <c r="Q461" s="18">
        <f>VLOOKUP(A461,'BASE REGISTRO MAYO'!$A$1:$U$884,17,FALSE)</f>
        <v>0</v>
      </c>
      <c r="R461" s="18" t="str">
        <f>VLOOKUP(A461,'BASE REGISTRO MAYO'!$A$1:$U$884,18,FALSE)</f>
        <v>93401: Instituciones de Asistencia Social</v>
      </c>
      <c r="S461" s="18" t="str">
        <f>VLOOKUP(A461,'BASE REGISTRO MAYO'!$A$1:$U$884,19,FALSE)</f>
        <v xml:space="preserve">Se acompañan antecedentes financieros correspondientes al año 2019, aprobados por el Sub Departamento de Supervisión Financiera Nacional. </v>
      </c>
      <c r="T461" s="148">
        <f>VLOOKUP(A461,'BASE REGISTRO MAYO'!$A$1:$U$884,20,FALSE)</f>
        <v>37970</v>
      </c>
      <c r="U461" s="125">
        <v>6943</v>
      </c>
      <c r="V461" s="126">
        <v>65039590</v>
      </c>
      <c r="W461" s="126">
        <v>157266221</v>
      </c>
      <c r="X461" s="149">
        <v>44347</v>
      </c>
      <c r="Y461" s="133" t="s">
        <v>7732</v>
      </c>
      <c r="Z461" s="133" t="s">
        <v>7733</v>
      </c>
      <c r="AA461" s="125" t="s">
        <v>7754</v>
      </c>
    </row>
    <row r="462" spans="1:27" s="90" customFormat="1" ht="15.75" customHeight="1" x14ac:dyDescent="0.2">
      <c r="A462" s="125">
        <v>6943</v>
      </c>
      <c r="B462" s="18" t="str">
        <f>VLOOKUP(A462,'BASE REGISTRO MAYO'!$A$1:$U$884,2,FALSE)</f>
        <v>Corporación para la Atención Integral del Maltrato al menor en la región del Bío-Bío CATIM</v>
      </c>
      <c r="C462" s="18">
        <f>VLOOKUP(A462,'BASE REGISTRO MAYO'!$A$1:$U$884,3,FALSE)</f>
        <v>726079005</v>
      </c>
      <c r="D462" s="18" t="str">
        <f>VLOOKUP(A462,'BASE REGISTRO MAYO'!$A$1:$U$884,4,FALSE)</f>
        <v>Corporación de Derecho Privado</v>
      </c>
      <c r="E462" s="18" t="str">
        <f>VLOOKUP(A462,'BASE REGISTRO MAYO'!$A$1:$U$884,5,FALSE)</f>
        <v>Otorgada por Decreto Supremo N° 1298, de 8 de noviembre de 1993, del Ministerio de Justicia.</v>
      </c>
      <c r="F462" s="18" t="str">
        <f>VLOOKUP(A462,'BASE REGISTRO MAYO'!$A$1:$U$884,6,FALSE)</f>
        <v>Certificado de Vigencia Folio 500356752662, de fecha 18 de noviembre de 2020, emitido por el Servicio de Registro Civil e Identificación.</v>
      </c>
      <c r="G462" s="18" t="str">
        <f>VLOOKUP(A462,'BASE REGISTRO MAYO'!$A$1:$U$884,7,FALSE)</f>
        <v xml:space="preserve">Promover, coordinar, implementar y ejecutar acciones dirigidas a la atención y protección de niños/as víctimas de maltrato.
</v>
      </c>
      <c r="H462" s="18" t="str">
        <f>VLOOKUP(A462,'BASE REGISTRO MAYO'!$A$1:$U$884,8,FALSE)</f>
        <v xml:space="preserve">Presidente: Rodrigo Riquelme Lepez
Secretaria: María Rodríguez Tastests 
Tesorera: Claudia Abusleme Ramos 
</v>
      </c>
      <c r="I462" s="18" t="str">
        <f>VLOOKUP(A462,'BASE REGISTRO MAYO'!$A$1:$U$884,9,FALSE)</f>
        <v>Un año en sus cargos, pudiendo ser reelegidos indefinidamente</v>
      </c>
      <c r="J462" s="18" t="str">
        <f>VLOOKUP(A462,'BASE REGISTRO MAYO'!$A$1:$U$884,10,FALSE)</f>
        <v xml:space="preserve">23 DE ABRIL DE 2019 A 23 DE ABRIL DE 2020   Se pidió la documentación donde conste nombramiento de Directorio vigente a la fecha.
</v>
      </c>
      <c r="K462" s="18" t="str">
        <f>VLOOKUP(A462,'BASE REGISTRO MAYO'!$A$1:$U$884,11,FALSE)</f>
        <v xml:space="preserve">Presidente: Rodrigo Riquelme Lepez
Directora Ejecutiva: Sandra Castro Salazar, </v>
      </c>
      <c r="L462" s="18" t="str">
        <f>VLOOKUP(A462,'BASE REGISTRO MAYO'!$A$1:$U$884,12,FALSE)</f>
        <v xml:space="preserve">O’Higgins # 445 oficina 501, Concepción, Región del Biobío.
</v>
      </c>
      <c r="M462" s="18" t="str">
        <f>VLOOKUP(A462,'BASE REGISTRO MAYO'!$A$1:$U$884,13,FALSE)</f>
        <v>VIII</v>
      </c>
      <c r="N462" s="18" t="str">
        <f>VLOOKUP(A462,'BASE REGISTRO MAYO'!$A$1:$U$884,14,FALSE)</f>
        <v xml:space="preserve"> Biobío.</v>
      </c>
      <c r="O462" s="18" t="str">
        <f>VLOOKUP(A462,'BASE REGISTRO MAYO'!$A$1:$U$884,15,FALSE)</f>
        <v>Fono: 41-2247078</v>
      </c>
      <c r="P462" s="18" t="str">
        <f>VLOOKUP(A462,'BASE REGISTRO MAYO'!$A$1:$U$884,16,FALSE)</f>
        <v xml:space="preserve">jflores@catim.cl - ralburquenque@catim.cl
</v>
      </c>
      <c r="Q462" s="18">
        <f>VLOOKUP(A462,'BASE REGISTRO MAYO'!$A$1:$U$884,17,FALSE)</f>
        <v>0</v>
      </c>
      <c r="R462" s="18" t="str">
        <f>VLOOKUP(A462,'BASE REGISTRO MAYO'!$A$1:$U$884,18,FALSE)</f>
        <v>93401: Instituciones de Asistencia Social</v>
      </c>
      <c r="S462" s="18" t="str">
        <f>VLOOKUP(A462,'BASE REGISTRO MAYO'!$A$1:$U$884,19,FALSE)</f>
        <v xml:space="preserve">Se acompañan antecedentes financieros correspondientes al año 2019, aprobados por el Sub Departamento de Supervisión Financiera Nacional. </v>
      </c>
      <c r="T462" s="148">
        <f>VLOOKUP(A462,'BASE REGISTRO MAYO'!$A$1:$U$884,20,FALSE)</f>
        <v>37970</v>
      </c>
      <c r="U462" s="125">
        <v>6943</v>
      </c>
      <c r="V462" s="126">
        <v>36879981</v>
      </c>
      <c r="W462" s="126">
        <v>111966559</v>
      </c>
      <c r="X462" s="149">
        <v>44347</v>
      </c>
      <c r="Y462" s="133" t="s">
        <v>7732</v>
      </c>
      <c r="Z462" s="133" t="s">
        <v>7733</v>
      </c>
      <c r="AA462" s="125" t="s">
        <v>159</v>
      </c>
    </row>
    <row r="463" spans="1:27" s="90" customFormat="1" ht="15.75" customHeight="1" x14ac:dyDescent="0.2">
      <c r="A463" s="125">
        <v>6943</v>
      </c>
      <c r="B463" s="18" t="str">
        <f>VLOOKUP(A463,'BASE REGISTRO MAYO'!$A$1:$U$884,2,FALSE)</f>
        <v>Corporación para la Atención Integral del Maltrato al menor en la región del Bío-Bío CATIM</v>
      </c>
      <c r="C463" s="18">
        <f>VLOOKUP(A463,'BASE REGISTRO MAYO'!$A$1:$U$884,3,FALSE)</f>
        <v>726079005</v>
      </c>
      <c r="D463" s="18" t="str">
        <f>VLOOKUP(A463,'BASE REGISTRO MAYO'!$A$1:$U$884,4,FALSE)</f>
        <v>Corporación de Derecho Privado</v>
      </c>
      <c r="E463" s="18" t="str">
        <f>VLOOKUP(A463,'BASE REGISTRO MAYO'!$A$1:$U$884,5,FALSE)</f>
        <v>Otorgada por Decreto Supremo N° 1298, de 8 de noviembre de 1993, del Ministerio de Justicia.</v>
      </c>
      <c r="F463" s="18" t="str">
        <f>VLOOKUP(A463,'BASE REGISTRO MAYO'!$A$1:$U$884,6,FALSE)</f>
        <v>Certificado de Vigencia Folio 500356752662, de fecha 18 de noviembre de 2020, emitido por el Servicio de Registro Civil e Identificación.</v>
      </c>
      <c r="G463" s="18" t="str">
        <f>VLOOKUP(A463,'BASE REGISTRO MAYO'!$A$1:$U$884,7,FALSE)</f>
        <v xml:space="preserve">Promover, coordinar, implementar y ejecutar acciones dirigidas a la atención y protección de niños/as víctimas de maltrato.
</v>
      </c>
      <c r="H463" s="18" t="str">
        <f>VLOOKUP(A463,'BASE REGISTRO MAYO'!$A$1:$U$884,8,FALSE)</f>
        <v xml:space="preserve">Presidente: Rodrigo Riquelme Lepez
Secretaria: María Rodríguez Tastests 
Tesorera: Claudia Abusleme Ramos 
</v>
      </c>
      <c r="I463" s="18" t="str">
        <f>VLOOKUP(A463,'BASE REGISTRO MAYO'!$A$1:$U$884,9,FALSE)</f>
        <v>Un año en sus cargos, pudiendo ser reelegidos indefinidamente</v>
      </c>
      <c r="J463" s="18" t="str">
        <f>VLOOKUP(A463,'BASE REGISTRO MAYO'!$A$1:$U$884,10,FALSE)</f>
        <v xml:space="preserve">23 DE ABRIL DE 2019 A 23 DE ABRIL DE 2020   Se pidió la documentación donde conste nombramiento de Directorio vigente a la fecha.
</v>
      </c>
      <c r="K463" s="18" t="str">
        <f>VLOOKUP(A463,'BASE REGISTRO MAYO'!$A$1:$U$884,11,FALSE)</f>
        <v xml:space="preserve">Presidente: Rodrigo Riquelme Lepez
Directora Ejecutiva: Sandra Castro Salazar, </v>
      </c>
      <c r="L463" s="18" t="str">
        <f>VLOOKUP(A463,'BASE REGISTRO MAYO'!$A$1:$U$884,12,FALSE)</f>
        <v xml:space="preserve">O’Higgins # 445 oficina 501, Concepción, Región del Biobío.
</v>
      </c>
      <c r="M463" s="18" t="str">
        <f>VLOOKUP(A463,'BASE REGISTRO MAYO'!$A$1:$U$884,13,FALSE)</f>
        <v>VIII</v>
      </c>
      <c r="N463" s="18" t="str">
        <f>VLOOKUP(A463,'BASE REGISTRO MAYO'!$A$1:$U$884,14,FALSE)</f>
        <v xml:space="preserve"> Biobío.</v>
      </c>
      <c r="O463" s="18" t="str">
        <f>VLOOKUP(A463,'BASE REGISTRO MAYO'!$A$1:$U$884,15,FALSE)</f>
        <v>Fono: 41-2247078</v>
      </c>
      <c r="P463" s="18" t="str">
        <f>VLOOKUP(A463,'BASE REGISTRO MAYO'!$A$1:$U$884,16,FALSE)</f>
        <v xml:space="preserve">jflores@catim.cl - ralburquenque@catim.cl
</v>
      </c>
      <c r="Q463" s="18">
        <f>VLOOKUP(A463,'BASE REGISTRO MAYO'!$A$1:$U$884,17,FALSE)</f>
        <v>0</v>
      </c>
      <c r="R463" s="18" t="str">
        <f>VLOOKUP(A463,'BASE REGISTRO MAYO'!$A$1:$U$884,18,FALSE)</f>
        <v>93401: Instituciones de Asistencia Social</v>
      </c>
      <c r="S463" s="18" t="str">
        <f>VLOOKUP(A463,'BASE REGISTRO MAYO'!$A$1:$U$884,19,FALSE)</f>
        <v xml:space="preserve">Se acompañan antecedentes financieros correspondientes al año 2019, aprobados por el Sub Departamento de Supervisión Financiera Nacional. </v>
      </c>
      <c r="T463" s="148">
        <f>VLOOKUP(A463,'BASE REGISTRO MAYO'!$A$1:$U$884,20,FALSE)</f>
        <v>37970</v>
      </c>
      <c r="U463" s="125">
        <v>6943</v>
      </c>
      <c r="V463" s="126">
        <v>29032228</v>
      </c>
      <c r="W463" s="126">
        <v>115033786</v>
      </c>
      <c r="X463" s="149">
        <v>44347</v>
      </c>
      <c r="Y463" s="133" t="s">
        <v>7732</v>
      </c>
      <c r="Z463" s="133" t="s">
        <v>7733</v>
      </c>
      <c r="AA463" s="125" t="s">
        <v>7756</v>
      </c>
    </row>
    <row r="464" spans="1:27" s="90" customFormat="1" ht="15.75" customHeight="1" x14ac:dyDescent="0.2">
      <c r="A464" s="125">
        <v>6943</v>
      </c>
      <c r="B464" s="18" t="str">
        <f>VLOOKUP(A464,'BASE REGISTRO MAYO'!$A$1:$U$884,2,FALSE)</f>
        <v>Corporación para la Atención Integral del Maltrato al menor en la región del Bío-Bío CATIM</v>
      </c>
      <c r="C464" s="18">
        <f>VLOOKUP(A464,'BASE REGISTRO MAYO'!$A$1:$U$884,3,FALSE)</f>
        <v>726079005</v>
      </c>
      <c r="D464" s="18" t="str">
        <f>VLOOKUP(A464,'BASE REGISTRO MAYO'!$A$1:$U$884,4,FALSE)</f>
        <v>Corporación de Derecho Privado</v>
      </c>
      <c r="E464" s="18" t="str">
        <f>VLOOKUP(A464,'BASE REGISTRO MAYO'!$A$1:$U$884,5,FALSE)</f>
        <v>Otorgada por Decreto Supremo N° 1298, de 8 de noviembre de 1993, del Ministerio de Justicia.</v>
      </c>
      <c r="F464" s="18" t="str">
        <f>VLOOKUP(A464,'BASE REGISTRO MAYO'!$A$1:$U$884,6,FALSE)</f>
        <v>Certificado de Vigencia Folio 500356752662, de fecha 18 de noviembre de 2020, emitido por el Servicio de Registro Civil e Identificación.</v>
      </c>
      <c r="G464" s="18" t="str">
        <f>VLOOKUP(A464,'BASE REGISTRO MAYO'!$A$1:$U$884,7,FALSE)</f>
        <v xml:space="preserve">Promover, coordinar, implementar y ejecutar acciones dirigidas a la atención y protección de niños/as víctimas de maltrato.
</v>
      </c>
      <c r="H464" s="18" t="str">
        <f>VLOOKUP(A464,'BASE REGISTRO MAYO'!$A$1:$U$884,8,FALSE)</f>
        <v xml:space="preserve">Presidente: Rodrigo Riquelme Lepez
Secretaria: María Rodríguez Tastests 
Tesorera: Claudia Abusleme Ramos 
</v>
      </c>
      <c r="I464" s="18" t="str">
        <f>VLOOKUP(A464,'BASE REGISTRO MAYO'!$A$1:$U$884,9,FALSE)</f>
        <v>Un año en sus cargos, pudiendo ser reelegidos indefinidamente</v>
      </c>
      <c r="J464" s="18" t="str">
        <f>VLOOKUP(A464,'BASE REGISTRO MAYO'!$A$1:$U$884,10,FALSE)</f>
        <v xml:space="preserve">23 DE ABRIL DE 2019 A 23 DE ABRIL DE 2020   Se pidió la documentación donde conste nombramiento de Directorio vigente a la fecha.
</v>
      </c>
      <c r="K464" s="18" t="str">
        <f>VLOOKUP(A464,'BASE REGISTRO MAYO'!$A$1:$U$884,11,FALSE)</f>
        <v xml:space="preserve">Presidente: Rodrigo Riquelme Lepez
Directora Ejecutiva: Sandra Castro Salazar, </v>
      </c>
      <c r="L464" s="18" t="str">
        <f>VLOOKUP(A464,'BASE REGISTRO MAYO'!$A$1:$U$884,12,FALSE)</f>
        <v xml:space="preserve">O’Higgins # 445 oficina 501, Concepción, Región del Biobío.
</v>
      </c>
      <c r="M464" s="18" t="str">
        <f>VLOOKUP(A464,'BASE REGISTRO MAYO'!$A$1:$U$884,13,FALSE)</f>
        <v>VIII</v>
      </c>
      <c r="N464" s="18" t="str">
        <f>VLOOKUP(A464,'BASE REGISTRO MAYO'!$A$1:$U$884,14,FALSE)</f>
        <v xml:space="preserve"> Biobío.</v>
      </c>
      <c r="O464" s="18" t="str">
        <f>VLOOKUP(A464,'BASE REGISTRO MAYO'!$A$1:$U$884,15,FALSE)</f>
        <v>Fono: 41-2247078</v>
      </c>
      <c r="P464" s="18" t="str">
        <f>VLOOKUP(A464,'BASE REGISTRO MAYO'!$A$1:$U$884,16,FALSE)</f>
        <v xml:space="preserve">jflores@catim.cl - ralburquenque@catim.cl
</v>
      </c>
      <c r="Q464" s="18">
        <f>VLOOKUP(A464,'BASE REGISTRO MAYO'!$A$1:$U$884,17,FALSE)</f>
        <v>0</v>
      </c>
      <c r="R464" s="18" t="str">
        <f>VLOOKUP(A464,'BASE REGISTRO MAYO'!$A$1:$U$884,18,FALSE)</f>
        <v>93401: Instituciones de Asistencia Social</v>
      </c>
      <c r="S464" s="18" t="str">
        <f>VLOOKUP(A464,'BASE REGISTRO MAYO'!$A$1:$U$884,19,FALSE)</f>
        <v xml:space="preserve">Se acompañan antecedentes financieros correspondientes al año 2019, aprobados por el Sub Departamento de Supervisión Financiera Nacional. </v>
      </c>
      <c r="T464" s="148">
        <f>VLOOKUP(A464,'BASE REGISTRO MAYO'!$A$1:$U$884,20,FALSE)</f>
        <v>37970</v>
      </c>
      <c r="U464" s="125">
        <v>6943</v>
      </c>
      <c r="V464" s="126">
        <v>28052930</v>
      </c>
      <c r="W464" s="126">
        <v>117466983</v>
      </c>
      <c r="X464" s="149">
        <v>44347</v>
      </c>
      <c r="Y464" s="133" t="s">
        <v>7732</v>
      </c>
      <c r="Z464" s="133" t="s">
        <v>7733</v>
      </c>
      <c r="AA464" s="125" t="s">
        <v>7746</v>
      </c>
    </row>
    <row r="465" spans="1:27" s="90" customFormat="1" ht="15.75" customHeight="1" x14ac:dyDescent="0.2">
      <c r="A465" s="125">
        <v>6943</v>
      </c>
      <c r="B465" s="18" t="str">
        <f>VLOOKUP(A465,'BASE REGISTRO MAYO'!$A$1:$U$884,2,FALSE)</f>
        <v>Corporación para la Atención Integral del Maltrato al menor en la región del Bío-Bío CATIM</v>
      </c>
      <c r="C465" s="18">
        <f>VLOOKUP(A465,'BASE REGISTRO MAYO'!$A$1:$U$884,3,FALSE)</f>
        <v>726079005</v>
      </c>
      <c r="D465" s="18" t="str">
        <f>VLOOKUP(A465,'BASE REGISTRO MAYO'!$A$1:$U$884,4,FALSE)</f>
        <v>Corporación de Derecho Privado</v>
      </c>
      <c r="E465" s="18" t="str">
        <f>VLOOKUP(A465,'BASE REGISTRO MAYO'!$A$1:$U$884,5,FALSE)</f>
        <v>Otorgada por Decreto Supremo N° 1298, de 8 de noviembre de 1993, del Ministerio de Justicia.</v>
      </c>
      <c r="F465" s="18" t="str">
        <f>VLOOKUP(A465,'BASE REGISTRO MAYO'!$A$1:$U$884,6,FALSE)</f>
        <v>Certificado de Vigencia Folio 500356752662, de fecha 18 de noviembre de 2020, emitido por el Servicio de Registro Civil e Identificación.</v>
      </c>
      <c r="G465" s="18" t="str">
        <f>VLOOKUP(A465,'BASE REGISTRO MAYO'!$A$1:$U$884,7,FALSE)</f>
        <v xml:space="preserve">Promover, coordinar, implementar y ejecutar acciones dirigidas a la atención y protección de niños/as víctimas de maltrato.
</v>
      </c>
      <c r="H465" s="18" t="str">
        <f>VLOOKUP(A465,'BASE REGISTRO MAYO'!$A$1:$U$884,8,FALSE)</f>
        <v xml:space="preserve">Presidente: Rodrigo Riquelme Lepez
Secretaria: María Rodríguez Tastests 
Tesorera: Claudia Abusleme Ramos 
</v>
      </c>
      <c r="I465" s="18" t="str">
        <f>VLOOKUP(A465,'BASE REGISTRO MAYO'!$A$1:$U$884,9,FALSE)</f>
        <v>Un año en sus cargos, pudiendo ser reelegidos indefinidamente</v>
      </c>
      <c r="J465" s="18" t="str">
        <f>VLOOKUP(A465,'BASE REGISTRO MAYO'!$A$1:$U$884,10,FALSE)</f>
        <v xml:space="preserve">23 DE ABRIL DE 2019 A 23 DE ABRIL DE 2020   Se pidió la documentación donde conste nombramiento de Directorio vigente a la fecha.
</v>
      </c>
      <c r="K465" s="18" t="str">
        <f>VLOOKUP(A465,'BASE REGISTRO MAYO'!$A$1:$U$884,11,FALSE)</f>
        <v xml:space="preserve">Presidente: Rodrigo Riquelme Lepez
Directora Ejecutiva: Sandra Castro Salazar, </v>
      </c>
      <c r="L465" s="18" t="str">
        <f>VLOOKUP(A465,'BASE REGISTRO MAYO'!$A$1:$U$884,12,FALSE)</f>
        <v xml:space="preserve">O’Higgins # 445 oficina 501, Concepción, Región del Biobío.
</v>
      </c>
      <c r="M465" s="18" t="str">
        <f>VLOOKUP(A465,'BASE REGISTRO MAYO'!$A$1:$U$884,13,FALSE)</f>
        <v>VIII</v>
      </c>
      <c r="N465" s="18" t="str">
        <f>VLOOKUP(A465,'BASE REGISTRO MAYO'!$A$1:$U$884,14,FALSE)</f>
        <v xml:space="preserve"> Biobío.</v>
      </c>
      <c r="O465" s="18" t="str">
        <f>VLOOKUP(A465,'BASE REGISTRO MAYO'!$A$1:$U$884,15,FALSE)</f>
        <v>Fono: 41-2247078</v>
      </c>
      <c r="P465" s="18" t="str">
        <f>VLOOKUP(A465,'BASE REGISTRO MAYO'!$A$1:$U$884,16,FALSE)</f>
        <v xml:space="preserve">jflores@catim.cl - ralburquenque@catim.cl
</v>
      </c>
      <c r="Q465" s="18">
        <f>VLOOKUP(A465,'BASE REGISTRO MAYO'!$A$1:$U$884,17,FALSE)</f>
        <v>0</v>
      </c>
      <c r="R465" s="18" t="str">
        <f>VLOOKUP(A465,'BASE REGISTRO MAYO'!$A$1:$U$884,18,FALSE)</f>
        <v>93401: Instituciones de Asistencia Social</v>
      </c>
      <c r="S465" s="18" t="str">
        <f>VLOOKUP(A465,'BASE REGISTRO MAYO'!$A$1:$U$884,19,FALSE)</f>
        <v xml:space="preserve">Se acompañan antecedentes financieros correspondientes al año 2019, aprobados por el Sub Departamento de Supervisión Financiera Nacional. </v>
      </c>
      <c r="T465" s="148">
        <f>VLOOKUP(A465,'BASE REGISTRO MAYO'!$A$1:$U$884,20,FALSE)</f>
        <v>37970</v>
      </c>
      <c r="U465" s="125">
        <v>6943</v>
      </c>
      <c r="V465" s="126">
        <v>35688351</v>
      </c>
      <c r="W465" s="126">
        <v>129568429</v>
      </c>
      <c r="X465" s="149">
        <v>44347</v>
      </c>
      <c r="Y465" s="133" t="s">
        <v>7732</v>
      </c>
      <c r="Z465" s="133" t="s">
        <v>7733</v>
      </c>
      <c r="AA465" s="125" t="s">
        <v>7788</v>
      </c>
    </row>
    <row r="466" spans="1:27" s="90" customFormat="1" ht="15.75" customHeight="1" x14ac:dyDescent="0.2">
      <c r="A466" s="125">
        <v>6943</v>
      </c>
      <c r="B466" s="18" t="str">
        <f>VLOOKUP(A466,'BASE REGISTRO MAYO'!$A$1:$U$884,2,FALSE)</f>
        <v>Corporación para la Atención Integral del Maltrato al menor en la región del Bío-Bío CATIM</v>
      </c>
      <c r="C466" s="18">
        <f>VLOOKUP(A466,'BASE REGISTRO MAYO'!$A$1:$U$884,3,FALSE)</f>
        <v>726079005</v>
      </c>
      <c r="D466" s="18" t="str">
        <f>VLOOKUP(A466,'BASE REGISTRO MAYO'!$A$1:$U$884,4,FALSE)</f>
        <v>Corporación de Derecho Privado</v>
      </c>
      <c r="E466" s="18" t="str">
        <f>VLOOKUP(A466,'BASE REGISTRO MAYO'!$A$1:$U$884,5,FALSE)</f>
        <v>Otorgada por Decreto Supremo N° 1298, de 8 de noviembre de 1993, del Ministerio de Justicia.</v>
      </c>
      <c r="F466" s="18" t="str">
        <f>VLOOKUP(A466,'BASE REGISTRO MAYO'!$A$1:$U$884,6,FALSE)</f>
        <v>Certificado de Vigencia Folio 500356752662, de fecha 18 de noviembre de 2020, emitido por el Servicio de Registro Civil e Identificación.</v>
      </c>
      <c r="G466" s="18" t="str">
        <f>VLOOKUP(A466,'BASE REGISTRO MAYO'!$A$1:$U$884,7,FALSE)</f>
        <v xml:space="preserve">Promover, coordinar, implementar y ejecutar acciones dirigidas a la atención y protección de niños/as víctimas de maltrato.
</v>
      </c>
      <c r="H466" s="18" t="str">
        <f>VLOOKUP(A466,'BASE REGISTRO MAYO'!$A$1:$U$884,8,FALSE)</f>
        <v xml:space="preserve">Presidente: Rodrigo Riquelme Lepez
Secretaria: María Rodríguez Tastests 
Tesorera: Claudia Abusleme Ramos 
</v>
      </c>
      <c r="I466" s="18" t="str">
        <f>VLOOKUP(A466,'BASE REGISTRO MAYO'!$A$1:$U$884,9,FALSE)</f>
        <v>Un año en sus cargos, pudiendo ser reelegidos indefinidamente</v>
      </c>
      <c r="J466" s="18" t="str">
        <f>VLOOKUP(A466,'BASE REGISTRO MAYO'!$A$1:$U$884,10,FALSE)</f>
        <v xml:space="preserve">23 DE ABRIL DE 2019 A 23 DE ABRIL DE 2020   Se pidió la documentación donde conste nombramiento de Directorio vigente a la fecha.
</v>
      </c>
      <c r="K466" s="18" t="str">
        <f>VLOOKUP(A466,'BASE REGISTRO MAYO'!$A$1:$U$884,11,FALSE)</f>
        <v xml:space="preserve">Presidente: Rodrigo Riquelme Lepez
Directora Ejecutiva: Sandra Castro Salazar, </v>
      </c>
      <c r="L466" s="18" t="str">
        <f>VLOOKUP(A466,'BASE REGISTRO MAYO'!$A$1:$U$884,12,FALSE)</f>
        <v xml:space="preserve">O’Higgins # 445 oficina 501, Concepción, Región del Biobío.
</v>
      </c>
      <c r="M466" s="18" t="str">
        <f>VLOOKUP(A466,'BASE REGISTRO MAYO'!$A$1:$U$884,13,FALSE)</f>
        <v>VIII</v>
      </c>
      <c r="N466" s="18" t="str">
        <f>VLOOKUP(A466,'BASE REGISTRO MAYO'!$A$1:$U$884,14,FALSE)</f>
        <v xml:space="preserve"> Biobío.</v>
      </c>
      <c r="O466" s="18" t="str">
        <f>VLOOKUP(A466,'BASE REGISTRO MAYO'!$A$1:$U$884,15,FALSE)</f>
        <v>Fono: 41-2247078</v>
      </c>
      <c r="P466" s="18" t="str">
        <f>VLOOKUP(A466,'BASE REGISTRO MAYO'!$A$1:$U$884,16,FALSE)</f>
        <v xml:space="preserve">jflores@catim.cl - ralburquenque@catim.cl
</v>
      </c>
      <c r="Q466" s="18">
        <f>VLOOKUP(A466,'BASE REGISTRO MAYO'!$A$1:$U$884,17,FALSE)</f>
        <v>0</v>
      </c>
      <c r="R466" s="18" t="str">
        <f>VLOOKUP(A466,'BASE REGISTRO MAYO'!$A$1:$U$884,18,FALSE)</f>
        <v>93401: Instituciones de Asistencia Social</v>
      </c>
      <c r="S466" s="18" t="str">
        <f>VLOOKUP(A466,'BASE REGISTRO MAYO'!$A$1:$U$884,19,FALSE)</f>
        <v xml:space="preserve">Se acompañan antecedentes financieros correspondientes al año 2019, aprobados por el Sub Departamento de Supervisión Financiera Nacional. </v>
      </c>
      <c r="T466" s="148">
        <f>VLOOKUP(A466,'BASE REGISTRO MAYO'!$A$1:$U$884,20,FALSE)</f>
        <v>37970</v>
      </c>
      <c r="U466" s="125">
        <v>6943</v>
      </c>
      <c r="V466" s="126">
        <v>40736017</v>
      </c>
      <c r="W466" s="126">
        <v>207695957</v>
      </c>
      <c r="X466" s="149">
        <v>44347</v>
      </c>
      <c r="Y466" s="133" t="s">
        <v>7732</v>
      </c>
      <c r="Z466" s="133" t="s">
        <v>7733</v>
      </c>
      <c r="AA466" s="125" t="s">
        <v>7884</v>
      </c>
    </row>
    <row r="467" spans="1:27" s="90" customFormat="1" ht="15.75" customHeight="1" x14ac:dyDescent="0.2">
      <c r="A467" s="125">
        <v>6945</v>
      </c>
      <c r="B467" s="18" t="str">
        <f>VLOOKUP(A467,'BASE REGISTRO MAYO'!$A$1:$U$884,2,FALSE)</f>
        <v>Parroquia Nuestra Señora de la Merced, de Petorca</v>
      </c>
      <c r="C467" s="18">
        <f>VLOOKUP(A467,'BASE REGISTRO MAYO'!$A$1:$U$884,3,FALSE)</f>
        <v>653716907</v>
      </c>
      <c r="D467" s="18" t="str">
        <f>VLOOKUP(A467,'BASE REGISTRO MAYO'!$A$1:$U$884,4,FALSE)</f>
        <v>Institución Religiosa</v>
      </c>
      <c r="E467" s="18" t="str">
        <f>VLOOKUP(A467,'BASE REGISTRO MAYO'!$A$1:$U$884,5,FALSE)</f>
        <v>Erigida de acuerdo al Derecho Canónico</v>
      </c>
      <c r="F467" s="18" t="str">
        <f>VLOOKUP(A467,'BASE REGISTRO MAYO'!$A$1:$U$884,6,FALSE)</f>
        <v>Indefinida</v>
      </c>
      <c r="G467" s="18" t="str">
        <f>VLOOKUP(A467,'BASE REGISTRO MAYO'!$A$1:$U$884,7,FALSE)</f>
        <v>Actividades Religiosas</v>
      </c>
      <c r="H467" s="18" t="str">
        <f>VLOOKUP(A467,'BASE REGISTRO MAYO'!$A$1:$U$884,8,FALSE)</f>
        <v>no tiene</v>
      </c>
      <c r="I467" s="18">
        <f>VLOOKUP(A467,'BASE REGISTRO MAYO'!$A$1:$U$884,9,FALSE)</f>
        <v>0</v>
      </c>
      <c r="J467" s="18">
        <f>VLOOKUP(A467,'BASE REGISTRO MAYO'!$A$1:$U$884,10,FALSE)</f>
        <v>0</v>
      </c>
      <c r="K467" s="18" t="str">
        <f>VLOOKUP(A467,'BASE REGISTRO MAYO'!$A$1:$U$884,11,FALSE)</f>
        <v xml:space="preserve">Ernesto Albornoz Mena, </v>
      </c>
      <c r="L467" s="18" t="str">
        <f>VLOOKUP(A467,'BASE REGISTRO MAYO'!$A$1:$U$884,12,FALSE)</f>
        <v xml:space="preserve">Matriz Nº 135, Petorca, Quinta Región, </v>
      </c>
      <c r="M467" s="18" t="str">
        <f>VLOOKUP(A467,'BASE REGISTRO MAYO'!$A$1:$U$884,13,FALSE)</f>
        <v>V</v>
      </c>
      <c r="N467" s="18" t="str">
        <f>VLOOKUP(A467,'BASE REGISTRO MAYO'!$A$1:$U$884,14,FALSE)</f>
        <v>Petorca</v>
      </c>
      <c r="O467" s="18" t="str">
        <f>VLOOKUP(A467,'BASE REGISTRO MAYO'!$A$1:$U$884,15,FALSE)</f>
        <v>(56) 342510121</v>
      </c>
      <c r="P467" s="18" t="str">
        <f>VLOOKUP(A467,'BASE REGISTRO MAYO'!$A$1:$U$884,16,FALSE)</f>
        <v>sanfelipe@episcopado.cl</v>
      </c>
      <c r="Q467" s="18">
        <f>VLOOKUP(A467,'BASE REGISTRO MAYO'!$A$1:$U$884,17,FALSE)</f>
        <v>0</v>
      </c>
      <c r="R467" s="18" t="str">
        <f>VLOOKUP(A467,'BASE REGISTRO MAYO'!$A$1:$U$884,18,FALSE)</f>
        <v>93910: Organizaciones Religiosas</v>
      </c>
      <c r="S467" s="18" t="str">
        <f>VLOOKUP(A467,'BASE REGISTRO MAYO'!$A$1:$U$884,19,FALSE)</f>
        <v>Se acompaña Certificado de Antecedentes Financieros del año 2019, aprobados por el Subdepartamento de Supervisión Nacional.</v>
      </c>
      <c r="T467" s="148">
        <f>VLOOKUP(A467,'BASE REGISTRO MAYO'!$A$1:$U$884,20,FALSE)</f>
        <v>37970</v>
      </c>
      <c r="U467" s="125">
        <v>6945</v>
      </c>
      <c r="V467" s="126">
        <v>0</v>
      </c>
      <c r="W467" s="126">
        <v>14817780</v>
      </c>
      <c r="X467" s="149">
        <v>44347</v>
      </c>
      <c r="Y467" s="133" t="s">
        <v>7732</v>
      </c>
      <c r="Z467" s="133" t="s">
        <v>7733</v>
      </c>
      <c r="AA467" s="125" t="s">
        <v>7898</v>
      </c>
    </row>
    <row r="468" spans="1:27" s="90" customFormat="1" ht="15.75" customHeight="1" x14ac:dyDescent="0.2">
      <c r="A468" s="125">
        <v>6950</v>
      </c>
      <c r="B468" s="18" t="str">
        <f>VLOOKUP(A468,'BASE REGISTRO MAYO'!$A$1:$U$884,2,FALSE)</f>
        <v xml:space="preserve">
Organización no Gubernamental de Desarrollo María Acoge o también ONG MARÍA ACOGE
</v>
      </c>
      <c r="C468" s="18">
        <f>VLOOKUP(A468,'BASE REGISTRO MAYO'!$A$1:$U$884,3,FALSE)</f>
        <v>728857005</v>
      </c>
      <c r="D468" s="18" t="str">
        <f>VLOOKUP(A468,'BASE REGISTRO MAYO'!$A$1:$U$884,4,FALSE)</f>
        <v>Corporación de Derecho Privado</v>
      </c>
      <c r="E468" s="18" t="str">
        <f>VLOOKUP(A468,'BASE REGISTRO MAYO'!$A$1:$U$884,5,FALSE)</f>
        <v>Otorgado por Decreto Supremo Nº 591, de fecha 19 de junio de 1995, del Ministerio de Justicia</v>
      </c>
      <c r="F468" s="18" t="str">
        <f>VLOOKUP(A468,'BASE REGISTRO MAYO'!$A$1:$U$884,6,FALSE)</f>
        <v>Certificado de Vigencia de Persona Jurídica sin fines de lucro, del Servicio de Registro Civil e Identificación, Folio Nº 5003403731645, de fecha 13 de agosto de 2020.</v>
      </c>
      <c r="G468" s="18" t="str">
        <f>VLOOKUP(A468,'BASE REGISTRO MAYO'!$A$1:$U$884,7,FALSE)</f>
        <v>Promoción del desarrollo, especialmente de las personas, familias, grupos y comunidades que viven en condiciones de pobreza y/o marginalidad</v>
      </c>
      <c r="H468" s="18" t="str">
        <f>VLOOKUP(A468,'BASE REGISTRO MAYO'!$A$1:$U$884,8,FALSE)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8" s="18" t="str">
        <f>VLOOKUP(A468,'BASE REGISTRO MAYO'!$A$1:$U$884,9,FALSE)</f>
        <v xml:space="preserve">Durarán dos años en los cargos. </v>
      </c>
      <c r="J468" s="18" t="str">
        <f>VLOOKUP(A468,'BASE REGISTRO MAYO'!$A$1:$U$884,10,FALSE)</f>
        <v xml:space="preserve">(20 de marzo de 2019-20 de marzo de 2021)
</v>
      </c>
      <c r="K468" s="18" t="str">
        <f>VLOOKUP(A468,'BASE REGISTRO MAYO'!$A$1:$U$884,11,FALSE)</f>
        <v xml:space="preserve">Secretaria Ejecutiva:
Maria Irene Duarte Figueroa                    
</v>
      </c>
      <c r="L468" s="18" t="str">
        <f>VLOOKUP(A468,'BASE REGISTRO MAYO'!$A$1:$U$884,12,FALSE)</f>
        <v xml:space="preserve">Condell N° 1176, Piso 14, Departamento N° 144, Comuna de Valparaíso, Región de Valparaíso
</v>
      </c>
      <c r="M468" s="18" t="str">
        <f>VLOOKUP(A468,'BASE REGISTRO MAYO'!$A$1:$U$884,13,FALSE)</f>
        <v>V</v>
      </c>
      <c r="N468" s="18" t="str">
        <f>VLOOKUP(A468,'BASE REGISTRO MAYO'!$A$1:$U$884,14,FALSE)</f>
        <v xml:space="preserve">Valparaíso. </v>
      </c>
      <c r="O468" s="18" t="str">
        <f>VLOOKUP(A468,'BASE REGISTRO MAYO'!$A$1:$U$884,15,FALSE)</f>
        <v>32-2239757</v>
      </c>
      <c r="P468" s="18" t="str">
        <f>VLOOKUP(A468,'BASE REGISTRO MAYO'!$A$1:$U$884,16,FALSE)</f>
        <v>Email: administracion@mariaacoge.cl
contabilidad@mariaacoge.cl</v>
      </c>
      <c r="Q468" s="18">
        <f>VLOOKUP(A468,'BASE REGISTRO MAYO'!$A$1:$U$884,17,FALSE)</f>
        <v>0</v>
      </c>
      <c r="R468" s="18" t="str">
        <f>VLOOKUP(A468,'BASE REGISTRO MAYO'!$A$1:$U$884,18,FALSE)</f>
        <v>93401: Instituciones de Asistencia Social</v>
      </c>
      <c r="S468" s="18" t="str">
        <f>VLOOKUP(A468,'BASE REGISTRO MAYO'!$A$1:$U$884,19,FALSE)</f>
        <v>Se acompaña Certificado Financiero año 2019, aprobado por el Subdepartamento de Supervisión Financiera Nacional.</v>
      </c>
      <c r="T468" s="148">
        <f>VLOOKUP(A468,'BASE REGISTRO MAYO'!$A$1:$U$884,20,FALSE)</f>
        <v>37970</v>
      </c>
      <c r="U468" s="125">
        <v>6950</v>
      </c>
      <c r="V468" s="126">
        <v>37977996</v>
      </c>
      <c r="W468" s="126">
        <v>123222900</v>
      </c>
      <c r="X468" s="149">
        <v>44347</v>
      </c>
      <c r="Y468" s="133" t="s">
        <v>7732</v>
      </c>
      <c r="Z468" s="133" t="s">
        <v>7733</v>
      </c>
      <c r="AA468" s="125" t="s">
        <v>7863</v>
      </c>
    </row>
    <row r="469" spans="1:27" s="90" customFormat="1" ht="15.75" customHeight="1" x14ac:dyDescent="0.2">
      <c r="A469" s="125">
        <v>6950</v>
      </c>
      <c r="B469" s="18" t="str">
        <f>VLOOKUP(A469,'BASE REGISTRO MAYO'!$A$1:$U$884,2,FALSE)</f>
        <v xml:space="preserve">
Organización no Gubernamental de Desarrollo María Acoge o también ONG MARÍA ACOGE
</v>
      </c>
      <c r="C469" s="18">
        <f>VLOOKUP(A469,'BASE REGISTRO MAYO'!$A$1:$U$884,3,FALSE)</f>
        <v>728857005</v>
      </c>
      <c r="D469" s="18" t="str">
        <f>VLOOKUP(A469,'BASE REGISTRO MAYO'!$A$1:$U$884,4,FALSE)</f>
        <v>Corporación de Derecho Privado</v>
      </c>
      <c r="E469" s="18" t="str">
        <f>VLOOKUP(A469,'BASE REGISTRO MAYO'!$A$1:$U$884,5,FALSE)</f>
        <v>Otorgado por Decreto Supremo Nº 591, de fecha 19 de junio de 1995, del Ministerio de Justicia</v>
      </c>
      <c r="F469" s="18" t="str">
        <f>VLOOKUP(A469,'BASE REGISTRO MAYO'!$A$1:$U$884,6,FALSE)</f>
        <v>Certificado de Vigencia de Persona Jurídica sin fines de lucro, del Servicio de Registro Civil e Identificación, Folio Nº 5003403731645, de fecha 13 de agosto de 2020.</v>
      </c>
      <c r="G469" s="18" t="str">
        <f>VLOOKUP(A469,'BASE REGISTRO MAYO'!$A$1:$U$884,7,FALSE)</f>
        <v>Promoción del desarrollo, especialmente de las personas, familias, grupos y comunidades que viven en condiciones de pobreza y/o marginalidad</v>
      </c>
      <c r="H469" s="18" t="str">
        <f>VLOOKUP(A469,'BASE REGISTRO MAYO'!$A$1:$U$884,8,FALSE)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9" s="18" t="str">
        <f>VLOOKUP(A469,'BASE REGISTRO MAYO'!$A$1:$U$884,9,FALSE)</f>
        <v xml:space="preserve">Durarán dos años en los cargos. </v>
      </c>
      <c r="J469" s="18" t="str">
        <f>VLOOKUP(A469,'BASE REGISTRO MAYO'!$A$1:$U$884,10,FALSE)</f>
        <v xml:space="preserve">(20 de marzo de 2019-20 de marzo de 2021)
</v>
      </c>
      <c r="K469" s="18" t="str">
        <f>VLOOKUP(A469,'BASE REGISTRO MAYO'!$A$1:$U$884,11,FALSE)</f>
        <v xml:space="preserve">Secretaria Ejecutiva:
Maria Irene Duarte Figueroa                    
</v>
      </c>
      <c r="L469" s="18" t="str">
        <f>VLOOKUP(A469,'BASE REGISTRO MAYO'!$A$1:$U$884,12,FALSE)</f>
        <v xml:space="preserve">Condell N° 1176, Piso 14, Departamento N° 144, Comuna de Valparaíso, Región de Valparaíso
</v>
      </c>
      <c r="M469" s="18" t="str">
        <f>VLOOKUP(A469,'BASE REGISTRO MAYO'!$A$1:$U$884,13,FALSE)</f>
        <v>V</v>
      </c>
      <c r="N469" s="18" t="str">
        <f>VLOOKUP(A469,'BASE REGISTRO MAYO'!$A$1:$U$884,14,FALSE)</f>
        <v xml:space="preserve">Valparaíso. </v>
      </c>
      <c r="O469" s="18" t="str">
        <f>VLOOKUP(A469,'BASE REGISTRO MAYO'!$A$1:$U$884,15,FALSE)</f>
        <v>32-2239757</v>
      </c>
      <c r="P469" s="18" t="str">
        <f>VLOOKUP(A469,'BASE REGISTRO MAYO'!$A$1:$U$884,16,FALSE)</f>
        <v>Email: administracion@mariaacoge.cl
contabilidad@mariaacoge.cl</v>
      </c>
      <c r="Q469" s="18">
        <f>VLOOKUP(A469,'BASE REGISTRO MAYO'!$A$1:$U$884,17,FALSE)</f>
        <v>0</v>
      </c>
      <c r="R469" s="18" t="str">
        <f>VLOOKUP(A469,'BASE REGISTRO MAYO'!$A$1:$U$884,18,FALSE)</f>
        <v>93401: Instituciones de Asistencia Social</v>
      </c>
      <c r="S469" s="18" t="str">
        <f>VLOOKUP(A469,'BASE REGISTRO MAYO'!$A$1:$U$884,19,FALSE)</f>
        <v>Se acompaña Certificado Financiero año 2019, aprobado por el Subdepartamento de Supervisión Financiera Nacional.</v>
      </c>
      <c r="T469" s="148">
        <f>VLOOKUP(A469,'BASE REGISTRO MAYO'!$A$1:$U$884,20,FALSE)</f>
        <v>37970</v>
      </c>
      <c r="U469" s="125">
        <v>6950</v>
      </c>
      <c r="V469" s="126">
        <v>85679352</v>
      </c>
      <c r="W469" s="126">
        <v>287229256</v>
      </c>
      <c r="X469" s="149">
        <v>44347</v>
      </c>
      <c r="Y469" s="133" t="s">
        <v>7732</v>
      </c>
      <c r="Z469" s="133" t="s">
        <v>7733</v>
      </c>
      <c r="AA469" s="125" t="s">
        <v>7741</v>
      </c>
    </row>
    <row r="470" spans="1:27" s="90" customFormat="1" ht="15.75" customHeight="1" x14ac:dyDescent="0.2">
      <c r="A470" s="125">
        <v>6950</v>
      </c>
      <c r="B470" s="18" t="str">
        <f>VLOOKUP(A470,'BASE REGISTRO MAYO'!$A$1:$U$884,2,FALSE)</f>
        <v xml:space="preserve">
Organización no Gubernamental de Desarrollo María Acoge o también ONG MARÍA ACOGE
</v>
      </c>
      <c r="C470" s="18">
        <f>VLOOKUP(A470,'BASE REGISTRO MAYO'!$A$1:$U$884,3,FALSE)</f>
        <v>728857005</v>
      </c>
      <c r="D470" s="18" t="str">
        <f>VLOOKUP(A470,'BASE REGISTRO MAYO'!$A$1:$U$884,4,FALSE)</f>
        <v>Corporación de Derecho Privado</v>
      </c>
      <c r="E470" s="18" t="str">
        <f>VLOOKUP(A470,'BASE REGISTRO MAYO'!$A$1:$U$884,5,FALSE)</f>
        <v>Otorgado por Decreto Supremo Nº 591, de fecha 19 de junio de 1995, del Ministerio de Justicia</v>
      </c>
      <c r="F470" s="18" t="str">
        <f>VLOOKUP(A470,'BASE REGISTRO MAYO'!$A$1:$U$884,6,FALSE)</f>
        <v>Certificado de Vigencia de Persona Jurídica sin fines de lucro, del Servicio de Registro Civil e Identificación, Folio Nº 5003403731645, de fecha 13 de agosto de 2020.</v>
      </c>
      <c r="G470" s="18" t="str">
        <f>VLOOKUP(A470,'BASE REGISTRO MAYO'!$A$1:$U$884,7,FALSE)</f>
        <v>Promoción del desarrollo, especialmente de las personas, familias, grupos y comunidades que viven en condiciones de pobreza y/o marginalidad</v>
      </c>
      <c r="H470" s="18" t="str">
        <f>VLOOKUP(A470,'BASE REGISTRO MAYO'!$A$1:$U$884,8,FALSE)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0" s="18" t="str">
        <f>VLOOKUP(A470,'BASE REGISTRO MAYO'!$A$1:$U$884,9,FALSE)</f>
        <v xml:space="preserve">Durarán dos años en los cargos. </v>
      </c>
      <c r="J470" s="18" t="str">
        <f>VLOOKUP(A470,'BASE REGISTRO MAYO'!$A$1:$U$884,10,FALSE)</f>
        <v xml:space="preserve">(20 de marzo de 2019-20 de marzo de 2021)
</v>
      </c>
      <c r="K470" s="18" t="str">
        <f>VLOOKUP(A470,'BASE REGISTRO MAYO'!$A$1:$U$884,11,FALSE)</f>
        <v xml:space="preserve">Secretaria Ejecutiva:
Maria Irene Duarte Figueroa                    
</v>
      </c>
      <c r="L470" s="18" t="str">
        <f>VLOOKUP(A470,'BASE REGISTRO MAYO'!$A$1:$U$884,12,FALSE)</f>
        <v xml:space="preserve">Condell N° 1176, Piso 14, Departamento N° 144, Comuna de Valparaíso, Región de Valparaíso
</v>
      </c>
      <c r="M470" s="18" t="str">
        <f>VLOOKUP(A470,'BASE REGISTRO MAYO'!$A$1:$U$884,13,FALSE)</f>
        <v>V</v>
      </c>
      <c r="N470" s="18" t="str">
        <f>VLOOKUP(A470,'BASE REGISTRO MAYO'!$A$1:$U$884,14,FALSE)</f>
        <v xml:space="preserve">Valparaíso. </v>
      </c>
      <c r="O470" s="18" t="str">
        <f>VLOOKUP(A470,'BASE REGISTRO MAYO'!$A$1:$U$884,15,FALSE)</f>
        <v>32-2239757</v>
      </c>
      <c r="P470" s="18" t="str">
        <f>VLOOKUP(A470,'BASE REGISTRO MAYO'!$A$1:$U$884,16,FALSE)</f>
        <v>Email: administracion@mariaacoge.cl
contabilidad@mariaacoge.cl</v>
      </c>
      <c r="Q470" s="18">
        <f>VLOOKUP(A470,'BASE REGISTRO MAYO'!$A$1:$U$884,17,FALSE)</f>
        <v>0</v>
      </c>
      <c r="R470" s="18" t="str">
        <f>VLOOKUP(A470,'BASE REGISTRO MAYO'!$A$1:$U$884,18,FALSE)</f>
        <v>93401: Instituciones de Asistencia Social</v>
      </c>
      <c r="S470" s="18" t="str">
        <f>VLOOKUP(A470,'BASE REGISTRO MAYO'!$A$1:$U$884,19,FALSE)</f>
        <v>Se acompaña Certificado Financiero año 2019, aprobado por el Subdepartamento de Supervisión Financiera Nacional.</v>
      </c>
      <c r="T470" s="148">
        <f>VLOOKUP(A470,'BASE REGISTRO MAYO'!$A$1:$U$884,20,FALSE)</f>
        <v>37970</v>
      </c>
      <c r="U470" s="125">
        <v>6950</v>
      </c>
      <c r="V470" s="126">
        <v>37760772</v>
      </c>
      <c r="W470" s="126">
        <v>177629754</v>
      </c>
      <c r="X470" s="149">
        <v>44347</v>
      </c>
      <c r="Y470" s="133" t="s">
        <v>7732</v>
      </c>
      <c r="Z470" s="133" t="s">
        <v>7733</v>
      </c>
      <c r="AA470" s="125" t="s">
        <v>7792</v>
      </c>
    </row>
    <row r="471" spans="1:27" s="90" customFormat="1" ht="15.75" customHeight="1" x14ac:dyDescent="0.2">
      <c r="A471" s="125">
        <v>6950</v>
      </c>
      <c r="B471" s="18" t="str">
        <f>VLOOKUP(A471,'BASE REGISTRO MAYO'!$A$1:$U$884,2,FALSE)</f>
        <v xml:space="preserve">
Organización no Gubernamental de Desarrollo María Acoge o también ONG MARÍA ACOGE
</v>
      </c>
      <c r="C471" s="18">
        <f>VLOOKUP(A471,'BASE REGISTRO MAYO'!$A$1:$U$884,3,FALSE)</f>
        <v>728857005</v>
      </c>
      <c r="D471" s="18" t="str">
        <f>VLOOKUP(A471,'BASE REGISTRO MAYO'!$A$1:$U$884,4,FALSE)</f>
        <v>Corporación de Derecho Privado</v>
      </c>
      <c r="E471" s="18" t="str">
        <f>VLOOKUP(A471,'BASE REGISTRO MAYO'!$A$1:$U$884,5,FALSE)</f>
        <v>Otorgado por Decreto Supremo Nº 591, de fecha 19 de junio de 1995, del Ministerio de Justicia</v>
      </c>
      <c r="F471" s="18" t="str">
        <f>VLOOKUP(A471,'BASE REGISTRO MAYO'!$A$1:$U$884,6,FALSE)</f>
        <v>Certificado de Vigencia de Persona Jurídica sin fines de lucro, del Servicio de Registro Civil e Identificación, Folio Nº 5003403731645, de fecha 13 de agosto de 2020.</v>
      </c>
      <c r="G471" s="18" t="str">
        <f>VLOOKUP(A471,'BASE REGISTRO MAYO'!$A$1:$U$884,7,FALSE)</f>
        <v>Promoción del desarrollo, especialmente de las personas, familias, grupos y comunidades que viven en condiciones de pobreza y/o marginalidad</v>
      </c>
      <c r="H471" s="18" t="str">
        <f>VLOOKUP(A471,'BASE REGISTRO MAYO'!$A$1:$U$884,8,FALSE)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1" s="18" t="str">
        <f>VLOOKUP(A471,'BASE REGISTRO MAYO'!$A$1:$U$884,9,FALSE)</f>
        <v xml:space="preserve">Durarán dos años en los cargos. </v>
      </c>
      <c r="J471" s="18" t="str">
        <f>VLOOKUP(A471,'BASE REGISTRO MAYO'!$A$1:$U$884,10,FALSE)</f>
        <v xml:space="preserve">(20 de marzo de 2019-20 de marzo de 2021)
</v>
      </c>
      <c r="K471" s="18" t="str">
        <f>VLOOKUP(A471,'BASE REGISTRO MAYO'!$A$1:$U$884,11,FALSE)</f>
        <v xml:space="preserve">Secretaria Ejecutiva:
Maria Irene Duarte Figueroa                    
</v>
      </c>
      <c r="L471" s="18" t="str">
        <f>VLOOKUP(A471,'BASE REGISTRO MAYO'!$A$1:$U$884,12,FALSE)</f>
        <v xml:space="preserve">Condell N° 1176, Piso 14, Departamento N° 144, Comuna de Valparaíso, Región de Valparaíso
</v>
      </c>
      <c r="M471" s="18" t="str">
        <f>VLOOKUP(A471,'BASE REGISTRO MAYO'!$A$1:$U$884,13,FALSE)</f>
        <v>V</v>
      </c>
      <c r="N471" s="18" t="str">
        <f>VLOOKUP(A471,'BASE REGISTRO MAYO'!$A$1:$U$884,14,FALSE)</f>
        <v xml:space="preserve">Valparaíso. </v>
      </c>
      <c r="O471" s="18" t="str">
        <f>VLOOKUP(A471,'BASE REGISTRO MAYO'!$A$1:$U$884,15,FALSE)</f>
        <v>32-2239757</v>
      </c>
      <c r="P471" s="18" t="str">
        <f>VLOOKUP(A471,'BASE REGISTRO MAYO'!$A$1:$U$884,16,FALSE)</f>
        <v>Email: administracion@mariaacoge.cl
contabilidad@mariaacoge.cl</v>
      </c>
      <c r="Q471" s="18">
        <f>VLOOKUP(A471,'BASE REGISTRO MAYO'!$A$1:$U$884,17,FALSE)</f>
        <v>0</v>
      </c>
      <c r="R471" s="18" t="str">
        <f>VLOOKUP(A471,'BASE REGISTRO MAYO'!$A$1:$U$884,18,FALSE)</f>
        <v>93401: Instituciones de Asistencia Social</v>
      </c>
      <c r="S471" s="18" t="str">
        <f>VLOOKUP(A471,'BASE REGISTRO MAYO'!$A$1:$U$884,19,FALSE)</f>
        <v>Se acompaña Certificado Financiero año 2019, aprobado por el Subdepartamento de Supervisión Financiera Nacional.</v>
      </c>
      <c r="T471" s="148">
        <f>VLOOKUP(A471,'BASE REGISTRO MAYO'!$A$1:$U$884,20,FALSE)</f>
        <v>37970</v>
      </c>
      <c r="U471" s="125">
        <v>6950</v>
      </c>
      <c r="V471" s="126">
        <v>6573612</v>
      </c>
      <c r="W471" s="126">
        <v>32066400</v>
      </c>
      <c r="X471" s="149">
        <v>44347</v>
      </c>
      <c r="Y471" s="133" t="s">
        <v>7732</v>
      </c>
      <c r="Z471" s="133" t="s">
        <v>7733</v>
      </c>
      <c r="AA471" s="125" t="s">
        <v>7742</v>
      </c>
    </row>
    <row r="472" spans="1:27" s="90" customFormat="1" ht="15.75" customHeight="1" x14ac:dyDescent="0.2">
      <c r="A472" s="125">
        <v>6959</v>
      </c>
      <c r="B472" s="18" t="str">
        <f>VLOOKUP(A472,'BASE REGISTRO MAYO'!$A$1:$U$884,2,FALSE)</f>
        <v xml:space="preserve">Fundación San José para la Adopción Familiar Cristiana </v>
      </c>
      <c r="C472" s="18">
        <f>VLOOKUP(A472,'BASE REGISTRO MAYO'!$A$1:$U$884,3,FALSE)</f>
        <v>727783008</v>
      </c>
      <c r="D472" s="18" t="str">
        <f>VLOOKUP(A472,'BASE REGISTRO MAYO'!$A$1:$U$884,4,FALSE)</f>
        <v xml:space="preserve">Fundación de Derecho Público </v>
      </c>
      <c r="E472" s="18" t="str">
        <f>VLOOKUP(A472,'BASE REGISTRO MAYO'!$A$1:$U$884,5,FALSE)</f>
        <v>Decreto Arzobispado de Santiago Nº 369, de 16 de noviembre de 1994.</v>
      </c>
      <c r="F472" s="18" t="str">
        <f>VLOOKUP(A472,'BASE REGISTRO MAYO'!$A$1:$U$884,6,FALSE)</f>
        <v xml:space="preserve">Certificado de vigencia de personalidad jurídica canónica N° C/797/2019, con miembros del Directorio
</v>
      </c>
      <c r="G472" s="18" t="str">
        <f>VLOOKUP(A472,'BASE REGISTRO MAYO'!$A$1:$U$884,7,FALSE)</f>
        <v>Prestar ayuda material y espiritual especialmente a las personas de escasos recursos económicos en forma gratuita.</v>
      </c>
      <c r="H472" s="18" t="str">
        <f>VLOOKUP(A472,'BASE REGISTRO MAYO'!$A$1:$U$884,8,FALSE)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72" s="18" t="str">
        <f>VLOOKUP(A472,'BASE REGISTRO MAYO'!$A$1:$U$884,9,FALSE)</f>
        <v xml:space="preserve">Durarán cuatro años en sus cargos. (artículo 12 de los Estatutos). 
</v>
      </c>
      <c r="J472" s="18" t="str">
        <f>VLOOKUP(A472,'BASE REGISTRO MAYO'!$A$1:$U$884,10,FALSE)</f>
        <v>09-11-2019 al 09-11-2023</v>
      </c>
      <c r="K472" s="18" t="str">
        <f>VLOOKUP(A472,'BASE REGISTRO MAYO'!$A$1:$U$884,11,FALSE)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72" s="18" t="str">
        <f>VLOOKUP(A472,'BASE REGISTRO MAYO'!$A$1:$U$884,12,FALSE)</f>
        <v xml:space="preserve">Latadía Nº 4602, comuna de Las Condes </v>
      </c>
      <c r="M472" s="18" t="str">
        <f>VLOOKUP(A472,'BASE REGISTRO MAYO'!$A$1:$U$884,13,FALSE)</f>
        <v>XIII</v>
      </c>
      <c r="N472" s="18" t="str">
        <f>VLOOKUP(A472,'BASE REGISTRO MAYO'!$A$1:$U$884,14,FALSE)</f>
        <v xml:space="preserve">Las Condes </v>
      </c>
      <c r="O472" s="18">
        <f>VLOOKUP(A472,'BASE REGISTRO MAYO'!$A$1:$U$884,15,FALSE)</f>
        <v>0</v>
      </c>
      <c r="P472" s="18" t="str">
        <f>VLOOKUP(A472,'BASE REGISTRO MAYO'!$A$1:$U$884,16,FALSE)</f>
        <v xml:space="preserve">E-Mail: pilarmedina@fundacionsanjose.cl </v>
      </c>
      <c r="Q472" s="18">
        <f>VLOOKUP(A472,'BASE REGISTRO MAYO'!$A$1:$U$884,17,FALSE)</f>
        <v>0</v>
      </c>
      <c r="R472" s="18">
        <f>VLOOKUP(A472,'BASE REGISTRO MAYO'!$A$1:$U$884,18,FALSE)</f>
        <v>93401</v>
      </c>
      <c r="S472" s="18" t="str">
        <f>VLOOKUP(A472,'BASE REGISTRO MAYO'!$A$1:$U$884,19,FALSE)</f>
        <v xml:space="preserve">Certificado de antecedentes financieros correspondiente al año 2020, aprobados por el Subdepartamento de Supervisión Financiera.
</v>
      </c>
      <c r="T472" s="148">
        <f>VLOOKUP(A472,'BASE REGISTRO MAYO'!$A$1:$U$884,20,FALSE)</f>
        <v>37970</v>
      </c>
      <c r="U472" s="125">
        <v>6959</v>
      </c>
      <c r="V472" s="126">
        <v>31877450</v>
      </c>
      <c r="W472" s="126">
        <v>157872761</v>
      </c>
      <c r="X472" s="149">
        <v>44347</v>
      </c>
      <c r="Y472" s="133" t="s">
        <v>7732</v>
      </c>
      <c r="Z472" s="133" t="s">
        <v>7733</v>
      </c>
      <c r="AA472" s="125" t="s">
        <v>69</v>
      </c>
    </row>
    <row r="473" spans="1:27" s="90" customFormat="1" ht="15.75" customHeight="1" x14ac:dyDescent="0.2">
      <c r="A473" s="125">
        <v>6959</v>
      </c>
      <c r="B473" s="18" t="str">
        <f>VLOOKUP(A473,'BASE REGISTRO MAYO'!$A$1:$U$884,2,FALSE)</f>
        <v xml:space="preserve">Fundación San José para la Adopción Familiar Cristiana </v>
      </c>
      <c r="C473" s="18">
        <f>VLOOKUP(A473,'BASE REGISTRO MAYO'!$A$1:$U$884,3,FALSE)</f>
        <v>727783008</v>
      </c>
      <c r="D473" s="18" t="str">
        <f>VLOOKUP(A473,'BASE REGISTRO MAYO'!$A$1:$U$884,4,FALSE)</f>
        <v xml:space="preserve">Fundación de Derecho Público </v>
      </c>
      <c r="E473" s="18" t="str">
        <f>VLOOKUP(A473,'BASE REGISTRO MAYO'!$A$1:$U$884,5,FALSE)</f>
        <v>Decreto Arzobispado de Santiago Nº 369, de 16 de noviembre de 1994.</v>
      </c>
      <c r="F473" s="18" t="str">
        <f>VLOOKUP(A473,'BASE REGISTRO MAYO'!$A$1:$U$884,6,FALSE)</f>
        <v xml:space="preserve">Certificado de vigencia de personalidad jurídica canónica N° C/797/2019, con miembros del Directorio
</v>
      </c>
      <c r="G473" s="18" t="str">
        <f>VLOOKUP(A473,'BASE REGISTRO MAYO'!$A$1:$U$884,7,FALSE)</f>
        <v>Prestar ayuda material y espiritual especialmente a las personas de escasos recursos económicos en forma gratuita.</v>
      </c>
      <c r="H473" s="18" t="str">
        <f>VLOOKUP(A473,'BASE REGISTRO MAYO'!$A$1:$U$884,8,FALSE)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73" s="18" t="str">
        <f>VLOOKUP(A473,'BASE REGISTRO MAYO'!$A$1:$U$884,9,FALSE)</f>
        <v xml:space="preserve">Durarán cuatro años en sus cargos. (artículo 12 de los Estatutos). 
</v>
      </c>
      <c r="J473" s="18" t="str">
        <f>VLOOKUP(A473,'BASE REGISTRO MAYO'!$A$1:$U$884,10,FALSE)</f>
        <v>09-11-2019 al 09-11-2023</v>
      </c>
      <c r="K473" s="18" t="str">
        <f>VLOOKUP(A473,'BASE REGISTRO MAYO'!$A$1:$U$884,11,FALSE)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73" s="18" t="str">
        <f>VLOOKUP(A473,'BASE REGISTRO MAYO'!$A$1:$U$884,12,FALSE)</f>
        <v xml:space="preserve">Latadía Nº 4602, comuna de Las Condes </v>
      </c>
      <c r="M473" s="18" t="str">
        <f>VLOOKUP(A473,'BASE REGISTRO MAYO'!$A$1:$U$884,13,FALSE)</f>
        <v>XIII</v>
      </c>
      <c r="N473" s="18" t="str">
        <f>VLOOKUP(A473,'BASE REGISTRO MAYO'!$A$1:$U$884,14,FALSE)</f>
        <v xml:space="preserve">Las Condes </v>
      </c>
      <c r="O473" s="18">
        <f>VLOOKUP(A473,'BASE REGISTRO MAYO'!$A$1:$U$884,15,FALSE)</f>
        <v>0</v>
      </c>
      <c r="P473" s="18" t="str">
        <f>VLOOKUP(A473,'BASE REGISTRO MAYO'!$A$1:$U$884,16,FALSE)</f>
        <v xml:space="preserve">E-Mail: pilarmedina@fundacionsanjose.cl </v>
      </c>
      <c r="Q473" s="18">
        <f>VLOOKUP(A473,'BASE REGISTRO MAYO'!$A$1:$U$884,17,FALSE)</f>
        <v>0</v>
      </c>
      <c r="R473" s="18">
        <f>VLOOKUP(A473,'BASE REGISTRO MAYO'!$A$1:$U$884,18,FALSE)</f>
        <v>93401</v>
      </c>
      <c r="S473" s="18" t="str">
        <f>VLOOKUP(A473,'BASE REGISTRO MAYO'!$A$1:$U$884,19,FALSE)</f>
        <v xml:space="preserve">Certificado de antecedentes financieros correspondiente al año 2020, aprobados por el Subdepartamento de Supervisión Financiera.
</v>
      </c>
      <c r="T473" s="148">
        <f>VLOOKUP(A473,'BASE REGISTRO MAYO'!$A$1:$U$884,20,FALSE)</f>
        <v>37970</v>
      </c>
      <c r="U473" s="125">
        <v>6959</v>
      </c>
      <c r="V473" s="126">
        <v>20516806</v>
      </c>
      <c r="W473" s="126">
        <v>96725754</v>
      </c>
      <c r="X473" s="149">
        <v>44347</v>
      </c>
      <c r="Y473" s="133" t="s">
        <v>7732</v>
      </c>
      <c r="Z473" s="133" t="s">
        <v>7733</v>
      </c>
      <c r="AA473" s="125" t="s">
        <v>6414</v>
      </c>
    </row>
    <row r="474" spans="1:27" s="90" customFormat="1" ht="15.75" customHeight="1" x14ac:dyDescent="0.2">
      <c r="A474" s="125">
        <v>6968</v>
      </c>
      <c r="B474" s="18" t="str">
        <f>VLOOKUP(A474,'BASE REGISTRO MAYO'!$A$1:$U$884,2,FALSE)</f>
        <v>Corporación Ahora (ex Corporación Menores de la Calle Ahora)</v>
      </c>
      <c r="C474" s="18">
        <f>VLOOKUP(A474,'BASE REGISTRO MAYO'!$A$1:$U$884,3,FALSE)</f>
        <v>720434008</v>
      </c>
      <c r="D474" s="18" t="str">
        <f>VLOOKUP(A474,'BASE REGISTRO MAYO'!$A$1:$U$884,4,FALSE)</f>
        <v>Corporación de Derecho Privado.</v>
      </c>
      <c r="E474" s="18" t="str">
        <f>VLOOKUP(A474,'BASE REGISTRO MAYO'!$A$1:$U$884,5,FALSE)</f>
        <v xml:space="preserve">Decreto Supremo Nº 1218, de 30 de noviembre de 1995, del Ministerio de Justicia. </v>
      </c>
      <c r="F474" s="18" t="str">
        <f>VLOOKUP(A474,'BASE REGISTRO MAYO'!$A$1:$U$884,6,FALSE)</f>
        <v xml:space="preserve">Certificado de vigencia Folio N° 500339321087, de 06 de agosto de 2020, emitido por el Servicio de Registro Civil e Identificación. </v>
      </c>
      <c r="G474" s="18" t="str">
        <f>VLOOKUP(A474,'BASE REGISTRO MAYO'!$A$1:$U$884,7,FALSE)</f>
        <v xml:space="preserve">Representar y promover en forma integral y en todos sus ámbitos, las inquietudes y aspiraciones de los llamados menores de la calle o en la calle, proponiendo soluciones a sus requerimientos, necesidades y problemas.
</v>
      </c>
      <c r="H474" s="18" t="str">
        <f>VLOOKUP(A474,'BASE REGISTRO MAYO'!$A$1:$U$884,8,FALSE)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74" s="18" t="str">
        <f>VLOOKUP(A474,'BASE REGISTRO MAYO'!$A$1:$U$884,9,FALSE)</f>
        <v>Duran dos años en sus funciones.</v>
      </c>
      <c r="J474" s="18" t="str">
        <f>VLOOKUP(A474,'BASE REGISTRO MAYO'!$A$1:$U$884,10,FALSE)</f>
        <v>16 de octubre de 2019 al 16 de octubre de 2021.</v>
      </c>
      <c r="K474" s="18" t="str">
        <f>VLOOKUP(A474,'BASE REGISTRO MAYO'!$A$1:$U$884,11,FALSE)</f>
        <v xml:space="preserve">Presidenta: Claudia Christa Bartelsman Koke
en caso de ausencia o impedimento Vicepresidenta:Ana Inés Siegmund González
</v>
      </c>
      <c r="L474" s="18" t="str">
        <f>VLOOKUP(A474,'BASE REGISTRO MAYO'!$A$1:$U$884,12,FALSE)</f>
        <v xml:space="preserve">Velero Helvetien N°21, Brisas de la Ribera, Las Brisas Las Ánimas, Valdivia
</v>
      </c>
      <c r="M474" s="18" t="str">
        <f>VLOOKUP(A474,'BASE REGISTRO MAYO'!$A$1:$U$884,13,FALSE)</f>
        <v>XIV</v>
      </c>
      <c r="N474" s="18" t="str">
        <f>VLOOKUP(A474,'BASE REGISTRO MAYO'!$A$1:$U$884,14,FALSE)</f>
        <v>Valdivia</v>
      </c>
      <c r="O474" s="18" t="str">
        <f>VLOOKUP(A474,'BASE REGISTRO MAYO'!$A$1:$U$884,15,FALSE)</f>
        <v>Fono 632-411511                   
Presidenta y Representante legal: Claudia Bartelsman, fono: 956983121. 
Secretaria: Erika Gesche, fono: 632213306</v>
      </c>
      <c r="P474" s="18" t="str">
        <f>VLOOKUP(A474,'BASE REGISTRO MAYO'!$A$1:$U$884,16,FALSE)</f>
        <v>E mail: residenciaahora@gmail.com                    Presidenta y Representante legal: Claudia Bartelsman, Correo-e: claubartelsman@gmail.com
Secretaria: Erika Gesche, correo-e: erikagesche@gmail.com</v>
      </c>
      <c r="Q474" s="18">
        <f>VLOOKUP(A474,'BASE REGISTRO MAYO'!$A$1:$U$884,17,FALSE)</f>
        <v>0</v>
      </c>
      <c r="R474" s="18">
        <f>VLOOKUP(A474,'BASE REGISTRO MAYO'!$A$1:$U$884,18,FALSE)</f>
        <v>93401</v>
      </c>
      <c r="S474" s="18" t="str">
        <f>VLOOKUP(A474,'BASE REGISTRO MAYO'!$A$1:$U$884,19,FALSE)</f>
        <v>Se acompaña Certificado de antecedentes financieros año 2019 aprobados por el  Sub Departamento Supevrisión Financiera Nacional.</v>
      </c>
      <c r="T474" s="148">
        <f>VLOOKUP(A474,'BASE REGISTRO MAYO'!$A$1:$U$884,20,FALSE)</f>
        <v>37970</v>
      </c>
      <c r="U474" s="125">
        <v>6968</v>
      </c>
      <c r="V474" s="126">
        <v>21405874</v>
      </c>
      <c r="W474" s="126">
        <v>94724224</v>
      </c>
      <c r="X474" s="149">
        <v>44347</v>
      </c>
      <c r="Y474" s="133" t="s">
        <v>7732</v>
      </c>
      <c r="Z474" s="133" t="s">
        <v>7733</v>
      </c>
      <c r="AA474" s="125" t="s">
        <v>7899</v>
      </c>
    </row>
    <row r="475" spans="1:27" s="90" customFormat="1" ht="15.75" customHeight="1" x14ac:dyDescent="0.2">
      <c r="A475" s="125">
        <v>6969</v>
      </c>
      <c r="B475" s="18" t="str">
        <f>VLOOKUP(A475,'BASE REGISTRO MAYO'!$A$1:$U$884,2,FALSE)</f>
        <v>Sociedad Juntos E.V.</v>
      </c>
      <c r="C475" s="18">
        <f>VLOOKUP(A475,'BASE REGISTRO MAYO'!$A$1:$U$884,3,FALSE)</f>
        <v>722703006</v>
      </c>
      <c r="D475" s="18" t="str">
        <f>VLOOKUP(A475,'BASE REGISTRO MAYO'!$A$1:$U$884,4,FALSE)</f>
        <v>Corporación de Derecho Privado.</v>
      </c>
      <c r="E475" s="18" t="str">
        <f>VLOOKUP(A475,'BASE REGISTRO MAYO'!$A$1:$U$884,5,FALSE)</f>
        <v>Otorgado por Decreto Supremo Nº 445, de fecha 20 de abril de 1993, por el Ministerio de Justicia.  Publicado en el Diario Oficial con fecha 23 de junio de 1993.</v>
      </c>
      <c r="F475" s="18" t="str">
        <f>VLOOKUP(A475,'BASE REGISTRO MAYO'!$A$1:$U$884,6,FALSE)</f>
        <v>Certificado de Vigencia Nº 01, de fecha 15 de septiembre de 2020, emitido por el Departamento de Personas Jurídicas de la SEREMI de Justicia y Derechos Humanos de la Región de Valparaíso.</v>
      </c>
      <c r="G475" s="18" t="str">
        <f>VLOOKUP(A475,'BASE REGISTRO MAYO'!$A$1:$U$884,7,FALSE)</f>
        <v>La promoción de niños y jóvenes necesitados de ayuda social en Chile.</v>
      </c>
      <c r="H475" s="18" t="str">
        <f>VLOOKUP(A475,'BASE REGISTRO MAYO'!$A$1:$U$884,8,FALSE)</f>
        <v xml:space="preserve">Primera Presidenta:
Beatrix Edith Loos                    
Vicepresidente:
Carola Reyes
Gerente en Alemania: 
Rüdiger Loos.
Gerente en Chile:
Sandra Irene Lucila Urquiza Salgado.              </v>
      </c>
      <c r="I475" s="18" t="str">
        <f>VLOOKUP(A475,'BASE REGISTRO MAYO'!$A$1:$U$884,9,FALSE)</f>
        <v>Durarán en sus cargos dos años.</v>
      </c>
      <c r="J475" s="18" t="str">
        <f>VLOOKUP(A475,'BASE REGISTRO MAYO'!$A$1:$U$884,10,FALSE)</f>
        <v>De 13 de abril de 2019 a 13 de abril de 2021</v>
      </c>
      <c r="K475" s="18" t="str">
        <f>VLOOKUP(A475,'BASE REGISTRO MAYO'!$A$1:$U$884,11,FALSE)</f>
        <v xml:space="preserve"> Primera Presidenta y Mandataria de la Institución en Chile:
Beatrix Edith Loos                            </v>
      </c>
      <c r="L475" s="18" t="str">
        <f>VLOOKUP(A475,'BASE REGISTRO MAYO'!$A$1:$U$884,12,FALSE)</f>
        <v>Parcela 43 A-3, El Cajón de San Pedro, Quillota, Quinta Región.</v>
      </c>
      <c r="M475" s="18" t="str">
        <f>VLOOKUP(A475,'BASE REGISTRO MAYO'!$A$1:$U$884,13,FALSE)</f>
        <v>V</v>
      </c>
      <c r="N475" s="18" t="str">
        <f>VLOOKUP(A475,'BASE REGISTRO MAYO'!$A$1:$U$884,14,FALSE)</f>
        <v>Quillota</v>
      </c>
      <c r="O475" s="18" t="str">
        <f>VLOOKUP(A475,'BASE REGISTRO MAYO'!$A$1:$U$884,15,FALSE)</f>
        <v>33-316776 / 9 5443243 / 9 647 6538</v>
      </c>
      <c r="P475" s="18" t="str">
        <f>VLOOKUP(A475,'BASE REGISTRO MAYO'!$A$1:$U$884,16,FALSE)</f>
        <v>sociedadjuntos@yahoo.es</v>
      </c>
      <c r="Q475" s="18">
        <f>VLOOKUP(A475,'BASE REGISTRO MAYO'!$A$1:$U$884,17,FALSE)</f>
        <v>0</v>
      </c>
      <c r="R475" s="18" t="str">
        <f>VLOOKUP(A475,'BASE REGISTRO MAYO'!$A$1:$U$884,18,FALSE)</f>
        <v>93509: Otras Asociaciones.</v>
      </c>
      <c r="S475" s="18" t="str">
        <f>VLOOKUP(A475,'BASE REGISTRO MAYO'!$A$1:$U$884,19,FALSE)</f>
        <v>Se acompañan antecedentes financieros actualizados al año 2019,  aprobados por el Departamento de Administración y Finanzas.</v>
      </c>
      <c r="T475" s="148">
        <f>VLOOKUP(A475,'BASE REGISTRO MAYO'!$A$1:$U$884,20,FALSE)</f>
        <v>37970</v>
      </c>
      <c r="U475" s="125">
        <v>6969</v>
      </c>
      <c r="V475" s="126">
        <v>23370200</v>
      </c>
      <c r="W475" s="126">
        <v>91336791</v>
      </c>
      <c r="X475" s="149">
        <v>44347</v>
      </c>
      <c r="Y475" s="133" t="s">
        <v>7732</v>
      </c>
      <c r="Z475" s="133" t="s">
        <v>7733</v>
      </c>
      <c r="AA475" s="125" t="s">
        <v>7738</v>
      </c>
    </row>
    <row r="476" spans="1:27" s="90" customFormat="1" ht="15.75" customHeight="1" x14ac:dyDescent="0.2">
      <c r="A476" s="125">
        <v>6971</v>
      </c>
      <c r="B476" s="18" t="str">
        <f>VLOOKUP(A476,'BASE REGISTRO MAYO'!$A$1:$U$884,2,FALSE)</f>
        <v>Corporación Centro de Iniciativa Empresarial- CIEM Villarrica.</v>
      </c>
      <c r="C476" s="18">
        <f>VLOOKUP(A476,'BASE REGISTRO MAYO'!$A$1:$U$884,3,FALSE)</f>
        <v>735534009</v>
      </c>
      <c r="D476" s="18" t="str">
        <f>VLOOKUP(A476,'BASE REGISTRO MAYO'!$A$1:$U$884,4,FALSE)</f>
        <v>Corporación de Derecho Privado.</v>
      </c>
      <c r="E476" s="18" t="str">
        <f>VLOOKUP(A476,'BASE REGISTRO MAYO'!$A$1:$U$884,5,FALSE)</f>
        <v>Otorgada por Decreto Supremo Nº 586, de fecha 05 de junio  de 1996, del Ministerio de Justicia.</v>
      </c>
      <c r="F476" s="18" t="str">
        <f>VLOOKUP(A476,'BASE REGISTRO MAYO'!$A$1:$U$884,6,FALSE)</f>
        <v xml:space="preserve">Certificado de Vigencia de Persona Jurídica Sin Fines de Lucro, Folio N° 500235016110, de 25 de junio de 2019, del Servicio de Registro Civil e Identificación. </v>
      </c>
      <c r="G476" s="18" t="str">
        <f>VLOOKUP(A476,'BASE REGISTRO MAYO'!$A$1:$U$884,7,FALSE)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6" s="18" t="str">
        <f>VLOOKUP(A476,'BASE REGISTRO MAYO'!$A$1:$U$884,8,FALSE)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6" s="18" t="str">
        <f>VLOOKUP(A476,'BASE REGISTRO MAYO'!$A$1:$U$884,9,FALSE)</f>
        <v>Se elegirá cada dos años.</v>
      </c>
      <c r="J476" s="18" t="str">
        <f>VLOOKUP(A476,'BASE REGISTRO MAYO'!$A$1:$U$884,10,FALSE)</f>
        <v>Del 10 de agosto de 2020 al 10 de agosto 2022.</v>
      </c>
      <c r="K476" s="18" t="str">
        <f>VLOOKUP(A476,'BASE REGISTRO MAYO'!$A$1:$U$884,11,FALSE)</f>
        <v xml:space="preserve">Presidente: 
Alex Saul Moenen-Locoz Medina, 
Directora Ejecutiva: 
Ingrid Eliana Prambs Klocker,
</v>
      </c>
      <c r="L476" s="18" t="str">
        <f>VLOOKUP(A476,'BASE REGISTRO MAYO'!$A$1:$U$884,12,FALSE)</f>
        <v xml:space="preserve">Pedro de Valdivia Nº 0335, comuna de Villarrica, Novena Región.
</v>
      </c>
      <c r="M476" s="18" t="str">
        <f>VLOOKUP(A476,'BASE REGISTRO MAYO'!$A$1:$U$884,13,FALSE)</f>
        <v>IX</v>
      </c>
      <c r="N476" s="18" t="str">
        <f>VLOOKUP(A476,'BASE REGISTRO MAYO'!$A$1:$U$884,14,FALSE)</f>
        <v xml:space="preserve"> Villarrica</v>
      </c>
      <c r="O476" s="18" t="str">
        <f>VLOOKUP(A476,'BASE REGISTRO MAYO'!$A$1:$U$884,15,FALSE)</f>
        <v>45-992536</v>
      </c>
      <c r="P476" s="18" t="str">
        <f>VLOOKUP(A476,'BASE REGISTRO MAYO'!$A$1:$U$884,16,FALSE)</f>
        <v>Correo electrónico: Ciemvillarrica@gmail.com</v>
      </c>
      <c r="Q476" s="18">
        <f>VLOOKUP(A476,'BASE REGISTRO MAYO'!$A$1:$U$884,17,FALSE)</f>
        <v>0</v>
      </c>
      <c r="R476" s="18" t="str">
        <f>VLOOKUP(A476,'BASE REGISTRO MAYO'!$A$1:$U$884,18,FALSE)</f>
        <v>93401: Institución de Asistencia Social</v>
      </c>
      <c r="S476" s="18" t="str">
        <f>VLOOKUP(A476,'BASE REGISTRO MAYO'!$A$1:$U$884,19,FALSE)</f>
        <v>Certificado de antecedentes financieros del año 2019, aprobados por el Subdepartamento de Supervisión Financiera Nacional.</v>
      </c>
      <c r="T476" s="148">
        <f>VLOOKUP(A476,'BASE REGISTRO MAYO'!$A$1:$U$884,20,FALSE)</f>
        <v>37970</v>
      </c>
      <c r="U476" s="125">
        <v>6971</v>
      </c>
      <c r="V476" s="126">
        <v>1503501</v>
      </c>
      <c r="W476" s="126">
        <v>31485068</v>
      </c>
      <c r="X476" s="149">
        <v>44347</v>
      </c>
      <c r="Y476" s="133" t="s">
        <v>7732</v>
      </c>
      <c r="Z476" s="133" t="s">
        <v>7733</v>
      </c>
      <c r="AA476" s="125" t="s">
        <v>7861</v>
      </c>
    </row>
    <row r="477" spans="1:27" s="90" customFormat="1" ht="15.75" customHeight="1" x14ac:dyDescent="0.2">
      <c r="A477" s="125">
        <v>6971</v>
      </c>
      <c r="B477" s="18" t="str">
        <f>VLOOKUP(A477,'BASE REGISTRO MAYO'!$A$1:$U$884,2,FALSE)</f>
        <v>Corporación Centro de Iniciativa Empresarial- CIEM Villarrica.</v>
      </c>
      <c r="C477" s="18">
        <f>VLOOKUP(A477,'BASE REGISTRO MAYO'!$A$1:$U$884,3,FALSE)</f>
        <v>735534009</v>
      </c>
      <c r="D477" s="18" t="str">
        <f>VLOOKUP(A477,'BASE REGISTRO MAYO'!$A$1:$U$884,4,FALSE)</f>
        <v>Corporación de Derecho Privado.</v>
      </c>
      <c r="E477" s="18" t="str">
        <f>VLOOKUP(A477,'BASE REGISTRO MAYO'!$A$1:$U$884,5,FALSE)</f>
        <v>Otorgada por Decreto Supremo Nº 586, de fecha 05 de junio  de 1996, del Ministerio de Justicia.</v>
      </c>
      <c r="F477" s="18" t="str">
        <f>VLOOKUP(A477,'BASE REGISTRO MAYO'!$A$1:$U$884,6,FALSE)</f>
        <v xml:space="preserve">Certificado de Vigencia de Persona Jurídica Sin Fines de Lucro, Folio N° 500235016110, de 25 de junio de 2019, del Servicio de Registro Civil e Identificación. </v>
      </c>
      <c r="G477" s="18" t="str">
        <f>VLOOKUP(A477,'BASE REGISTRO MAYO'!$A$1:$U$884,7,FALSE)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7" s="18" t="str">
        <f>VLOOKUP(A477,'BASE REGISTRO MAYO'!$A$1:$U$884,8,FALSE)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7" s="18" t="str">
        <f>VLOOKUP(A477,'BASE REGISTRO MAYO'!$A$1:$U$884,9,FALSE)</f>
        <v>Se elegirá cada dos años.</v>
      </c>
      <c r="J477" s="18" t="str">
        <f>VLOOKUP(A477,'BASE REGISTRO MAYO'!$A$1:$U$884,10,FALSE)</f>
        <v>Del 10 de agosto de 2020 al 10 de agosto 2022.</v>
      </c>
      <c r="K477" s="18" t="str">
        <f>VLOOKUP(A477,'BASE REGISTRO MAYO'!$A$1:$U$884,11,FALSE)</f>
        <v xml:space="preserve">Presidente: 
Alex Saul Moenen-Locoz Medina, 
Directora Ejecutiva: 
Ingrid Eliana Prambs Klocker,
</v>
      </c>
      <c r="L477" s="18" t="str">
        <f>VLOOKUP(A477,'BASE REGISTRO MAYO'!$A$1:$U$884,12,FALSE)</f>
        <v xml:space="preserve">Pedro de Valdivia Nº 0335, comuna de Villarrica, Novena Región.
</v>
      </c>
      <c r="M477" s="18" t="str">
        <f>VLOOKUP(A477,'BASE REGISTRO MAYO'!$A$1:$U$884,13,FALSE)</f>
        <v>IX</v>
      </c>
      <c r="N477" s="18" t="str">
        <f>VLOOKUP(A477,'BASE REGISTRO MAYO'!$A$1:$U$884,14,FALSE)</f>
        <v xml:space="preserve"> Villarrica</v>
      </c>
      <c r="O477" s="18" t="str">
        <f>VLOOKUP(A477,'BASE REGISTRO MAYO'!$A$1:$U$884,15,FALSE)</f>
        <v>45-992536</v>
      </c>
      <c r="P477" s="18" t="str">
        <f>VLOOKUP(A477,'BASE REGISTRO MAYO'!$A$1:$U$884,16,FALSE)</f>
        <v>Correo electrónico: Ciemvillarrica@gmail.com</v>
      </c>
      <c r="Q477" s="18">
        <f>VLOOKUP(A477,'BASE REGISTRO MAYO'!$A$1:$U$884,17,FALSE)</f>
        <v>0</v>
      </c>
      <c r="R477" s="18" t="str">
        <f>VLOOKUP(A477,'BASE REGISTRO MAYO'!$A$1:$U$884,18,FALSE)</f>
        <v>93401: Institución de Asistencia Social</v>
      </c>
      <c r="S477" s="18" t="str">
        <f>VLOOKUP(A477,'BASE REGISTRO MAYO'!$A$1:$U$884,19,FALSE)</f>
        <v>Certificado de antecedentes financieros del año 2019, aprobados por el Subdepartamento de Supervisión Financiera Nacional.</v>
      </c>
      <c r="T477" s="148">
        <f>VLOOKUP(A477,'BASE REGISTRO MAYO'!$A$1:$U$884,20,FALSE)</f>
        <v>37970</v>
      </c>
      <c r="U477" s="125">
        <v>6971</v>
      </c>
      <c r="V477" s="126">
        <v>365556</v>
      </c>
      <c r="W477" s="126">
        <v>37652365</v>
      </c>
      <c r="X477" s="149">
        <v>44347</v>
      </c>
      <c r="Y477" s="133" t="s">
        <v>7732</v>
      </c>
      <c r="Z477" s="133" t="s">
        <v>7733</v>
      </c>
      <c r="AA477" s="125" t="s">
        <v>7900</v>
      </c>
    </row>
    <row r="478" spans="1:27" s="90" customFormat="1" ht="15.75" customHeight="1" x14ac:dyDescent="0.2">
      <c r="A478" s="125">
        <v>6971</v>
      </c>
      <c r="B478" s="18" t="str">
        <f>VLOOKUP(A478,'BASE REGISTRO MAYO'!$A$1:$U$884,2,FALSE)</f>
        <v>Corporación Centro de Iniciativa Empresarial- CIEM Villarrica.</v>
      </c>
      <c r="C478" s="18">
        <f>VLOOKUP(A478,'BASE REGISTRO MAYO'!$A$1:$U$884,3,FALSE)</f>
        <v>735534009</v>
      </c>
      <c r="D478" s="18" t="str">
        <f>VLOOKUP(A478,'BASE REGISTRO MAYO'!$A$1:$U$884,4,FALSE)</f>
        <v>Corporación de Derecho Privado.</v>
      </c>
      <c r="E478" s="18" t="str">
        <f>VLOOKUP(A478,'BASE REGISTRO MAYO'!$A$1:$U$884,5,FALSE)</f>
        <v>Otorgada por Decreto Supremo Nº 586, de fecha 05 de junio  de 1996, del Ministerio de Justicia.</v>
      </c>
      <c r="F478" s="18" t="str">
        <f>VLOOKUP(A478,'BASE REGISTRO MAYO'!$A$1:$U$884,6,FALSE)</f>
        <v xml:space="preserve">Certificado de Vigencia de Persona Jurídica Sin Fines de Lucro, Folio N° 500235016110, de 25 de junio de 2019, del Servicio de Registro Civil e Identificación. </v>
      </c>
      <c r="G478" s="18" t="str">
        <f>VLOOKUP(A478,'BASE REGISTRO MAYO'!$A$1:$U$884,7,FALSE)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8" s="18" t="str">
        <f>VLOOKUP(A478,'BASE REGISTRO MAYO'!$A$1:$U$884,8,FALSE)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8" s="18" t="str">
        <f>VLOOKUP(A478,'BASE REGISTRO MAYO'!$A$1:$U$884,9,FALSE)</f>
        <v>Se elegirá cada dos años.</v>
      </c>
      <c r="J478" s="18" t="str">
        <f>VLOOKUP(A478,'BASE REGISTRO MAYO'!$A$1:$U$884,10,FALSE)</f>
        <v>Del 10 de agosto de 2020 al 10 de agosto 2022.</v>
      </c>
      <c r="K478" s="18" t="str">
        <f>VLOOKUP(A478,'BASE REGISTRO MAYO'!$A$1:$U$884,11,FALSE)</f>
        <v xml:space="preserve">Presidente: 
Alex Saul Moenen-Locoz Medina, 
Directora Ejecutiva: 
Ingrid Eliana Prambs Klocker,
</v>
      </c>
      <c r="L478" s="18" t="str">
        <f>VLOOKUP(A478,'BASE REGISTRO MAYO'!$A$1:$U$884,12,FALSE)</f>
        <v xml:space="preserve">Pedro de Valdivia Nº 0335, comuna de Villarrica, Novena Región.
</v>
      </c>
      <c r="M478" s="18" t="str">
        <f>VLOOKUP(A478,'BASE REGISTRO MAYO'!$A$1:$U$884,13,FALSE)</f>
        <v>IX</v>
      </c>
      <c r="N478" s="18" t="str">
        <f>VLOOKUP(A478,'BASE REGISTRO MAYO'!$A$1:$U$884,14,FALSE)</f>
        <v xml:space="preserve"> Villarrica</v>
      </c>
      <c r="O478" s="18" t="str">
        <f>VLOOKUP(A478,'BASE REGISTRO MAYO'!$A$1:$U$884,15,FALSE)</f>
        <v>45-992536</v>
      </c>
      <c r="P478" s="18" t="str">
        <f>VLOOKUP(A478,'BASE REGISTRO MAYO'!$A$1:$U$884,16,FALSE)</f>
        <v>Correo electrónico: Ciemvillarrica@gmail.com</v>
      </c>
      <c r="Q478" s="18">
        <f>VLOOKUP(A478,'BASE REGISTRO MAYO'!$A$1:$U$884,17,FALSE)</f>
        <v>0</v>
      </c>
      <c r="R478" s="18" t="str">
        <f>VLOOKUP(A478,'BASE REGISTRO MAYO'!$A$1:$U$884,18,FALSE)</f>
        <v>93401: Institución de Asistencia Social</v>
      </c>
      <c r="S478" s="18" t="str">
        <f>VLOOKUP(A478,'BASE REGISTRO MAYO'!$A$1:$U$884,19,FALSE)</f>
        <v>Certificado de antecedentes financieros del año 2019, aprobados por el Subdepartamento de Supervisión Financiera Nacional.</v>
      </c>
      <c r="T478" s="148">
        <f>VLOOKUP(A478,'BASE REGISTRO MAYO'!$A$1:$U$884,20,FALSE)</f>
        <v>37970</v>
      </c>
      <c r="U478" s="125">
        <v>6971</v>
      </c>
      <c r="V478" s="126">
        <v>12558650</v>
      </c>
      <c r="W478" s="126">
        <v>50499923</v>
      </c>
      <c r="X478" s="149">
        <v>44347</v>
      </c>
      <c r="Y478" s="133" t="s">
        <v>7732</v>
      </c>
      <c r="Z478" s="133" t="s">
        <v>7733</v>
      </c>
      <c r="AA478" s="125" t="s">
        <v>7901</v>
      </c>
    </row>
    <row r="479" spans="1:27" s="90" customFormat="1" ht="15.75" customHeight="1" x14ac:dyDescent="0.2">
      <c r="A479" s="125">
        <v>6971</v>
      </c>
      <c r="B479" s="18" t="str">
        <f>VLOOKUP(A479,'BASE REGISTRO MAYO'!$A$1:$U$884,2,FALSE)</f>
        <v>Corporación Centro de Iniciativa Empresarial- CIEM Villarrica.</v>
      </c>
      <c r="C479" s="18">
        <f>VLOOKUP(A479,'BASE REGISTRO MAYO'!$A$1:$U$884,3,FALSE)</f>
        <v>735534009</v>
      </c>
      <c r="D479" s="18" t="str">
        <f>VLOOKUP(A479,'BASE REGISTRO MAYO'!$A$1:$U$884,4,FALSE)</f>
        <v>Corporación de Derecho Privado.</v>
      </c>
      <c r="E479" s="18" t="str">
        <f>VLOOKUP(A479,'BASE REGISTRO MAYO'!$A$1:$U$884,5,FALSE)</f>
        <v>Otorgada por Decreto Supremo Nº 586, de fecha 05 de junio  de 1996, del Ministerio de Justicia.</v>
      </c>
      <c r="F479" s="18" t="str">
        <f>VLOOKUP(A479,'BASE REGISTRO MAYO'!$A$1:$U$884,6,FALSE)</f>
        <v xml:space="preserve">Certificado de Vigencia de Persona Jurídica Sin Fines de Lucro, Folio N° 500235016110, de 25 de junio de 2019, del Servicio de Registro Civil e Identificación. </v>
      </c>
      <c r="G479" s="18" t="str">
        <f>VLOOKUP(A479,'BASE REGISTRO MAYO'!$A$1:$U$884,7,FALSE)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9" s="18" t="str">
        <f>VLOOKUP(A479,'BASE REGISTRO MAYO'!$A$1:$U$884,8,FALSE)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9" s="18" t="str">
        <f>VLOOKUP(A479,'BASE REGISTRO MAYO'!$A$1:$U$884,9,FALSE)</f>
        <v>Se elegirá cada dos años.</v>
      </c>
      <c r="J479" s="18" t="str">
        <f>VLOOKUP(A479,'BASE REGISTRO MAYO'!$A$1:$U$884,10,FALSE)</f>
        <v>Del 10 de agosto de 2020 al 10 de agosto 2022.</v>
      </c>
      <c r="K479" s="18" t="str">
        <f>VLOOKUP(A479,'BASE REGISTRO MAYO'!$A$1:$U$884,11,FALSE)</f>
        <v xml:space="preserve">Presidente: 
Alex Saul Moenen-Locoz Medina, 
Directora Ejecutiva: 
Ingrid Eliana Prambs Klocker,
</v>
      </c>
      <c r="L479" s="18" t="str">
        <f>VLOOKUP(A479,'BASE REGISTRO MAYO'!$A$1:$U$884,12,FALSE)</f>
        <v xml:space="preserve">Pedro de Valdivia Nº 0335, comuna de Villarrica, Novena Región.
</v>
      </c>
      <c r="M479" s="18" t="str">
        <f>VLOOKUP(A479,'BASE REGISTRO MAYO'!$A$1:$U$884,13,FALSE)</f>
        <v>IX</v>
      </c>
      <c r="N479" s="18" t="str">
        <f>VLOOKUP(A479,'BASE REGISTRO MAYO'!$A$1:$U$884,14,FALSE)</f>
        <v xml:space="preserve"> Villarrica</v>
      </c>
      <c r="O479" s="18" t="str">
        <f>VLOOKUP(A479,'BASE REGISTRO MAYO'!$A$1:$U$884,15,FALSE)</f>
        <v>45-992536</v>
      </c>
      <c r="P479" s="18" t="str">
        <f>VLOOKUP(A479,'BASE REGISTRO MAYO'!$A$1:$U$884,16,FALSE)</f>
        <v>Correo electrónico: Ciemvillarrica@gmail.com</v>
      </c>
      <c r="Q479" s="18">
        <f>VLOOKUP(A479,'BASE REGISTRO MAYO'!$A$1:$U$884,17,FALSE)</f>
        <v>0</v>
      </c>
      <c r="R479" s="18" t="str">
        <f>VLOOKUP(A479,'BASE REGISTRO MAYO'!$A$1:$U$884,18,FALSE)</f>
        <v>93401: Institución de Asistencia Social</v>
      </c>
      <c r="S479" s="18" t="str">
        <f>VLOOKUP(A479,'BASE REGISTRO MAYO'!$A$1:$U$884,19,FALSE)</f>
        <v>Certificado de antecedentes financieros del año 2019, aprobados por el Subdepartamento de Supervisión Financiera Nacional.</v>
      </c>
      <c r="T479" s="148">
        <f>VLOOKUP(A479,'BASE REGISTRO MAYO'!$A$1:$U$884,20,FALSE)</f>
        <v>37970</v>
      </c>
      <c r="U479" s="125">
        <v>6971</v>
      </c>
      <c r="V479" s="126">
        <v>30706786</v>
      </c>
      <c r="W479" s="126">
        <v>120633790</v>
      </c>
      <c r="X479" s="149">
        <v>44347</v>
      </c>
      <c r="Y479" s="133" t="s">
        <v>7732</v>
      </c>
      <c r="Z479" s="133" t="s">
        <v>7733</v>
      </c>
      <c r="AA479" s="125" t="s">
        <v>7902</v>
      </c>
    </row>
    <row r="480" spans="1:27" s="90" customFormat="1" ht="15.75" customHeight="1" x14ac:dyDescent="0.2">
      <c r="A480" s="125">
        <v>6971</v>
      </c>
      <c r="B480" s="18" t="str">
        <f>VLOOKUP(A480,'BASE REGISTRO MAYO'!$A$1:$U$884,2,FALSE)</f>
        <v>Corporación Centro de Iniciativa Empresarial- CIEM Villarrica.</v>
      </c>
      <c r="C480" s="18">
        <f>VLOOKUP(A480,'BASE REGISTRO MAYO'!$A$1:$U$884,3,FALSE)</f>
        <v>735534009</v>
      </c>
      <c r="D480" s="18" t="str">
        <f>VLOOKUP(A480,'BASE REGISTRO MAYO'!$A$1:$U$884,4,FALSE)</f>
        <v>Corporación de Derecho Privado.</v>
      </c>
      <c r="E480" s="18" t="str">
        <f>VLOOKUP(A480,'BASE REGISTRO MAYO'!$A$1:$U$884,5,FALSE)</f>
        <v>Otorgada por Decreto Supremo Nº 586, de fecha 05 de junio  de 1996, del Ministerio de Justicia.</v>
      </c>
      <c r="F480" s="18" t="str">
        <f>VLOOKUP(A480,'BASE REGISTRO MAYO'!$A$1:$U$884,6,FALSE)</f>
        <v xml:space="preserve">Certificado de Vigencia de Persona Jurídica Sin Fines de Lucro, Folio N° 500235016110, de 25 de junio de 2019, del Servicio de Registro Civil e Identificación. </v>
      </c>
      <c r="G480" s="18" t="str">
        <f>VLOOKUP(A480,'BASE REGISTRO MAYO'!$A$1:$U$884,7,FALSE)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0" s="18" t="str">
        <f>VLOOKUP(A480,'BASE REGISTRO MAYO'!$A$1:$U$884,8,FALSE)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0" s="18" t="str">
        <f>VLOOKUP(A480,'BASE REGISTRO MAYO'!$A$1:$U$884,9,FALSE)</f>
        <v>Se elegirá cada dos años.</v>
      </c>
      <c r="J480" s="18" t="str">
        <f>VLOOKUP(A480,'BASE REGISTRO MAYO'!$A$1:$U$884,10,FALSE)</f>
        <v>Del 10 de agosto de 2020 al 10 de agosto 2022.</v>
      </c>
      <c r="K480" s="18" t="str">
        <f>VLOOKUP(A480,'BASE REGISTRO MAYO'!$A$1:$U$884,11,FALSE)</f>
        <v xml:space="preserve">Presidente: 
Alex Saul Moenen-Locoz Medina, 
Directora Ejecutiva: 
Ingrid Eliana Prambs Klocker,
</v>
      </c>
      <c r="L480" s="18" t="str">
        <f>VLOOKUP(A480,'BASE REGISTRO MAYO'!$A$1:$U$884,12,FALSE)</f>
        <v xml:space="preserve">Pedro de Valdivia Nº 0335, comuna de Villarrica, Novena Región.
</v>
      </c>
      <c r="M480" s="18" t="str">
        <f>VLOOKUP(A480,'BASE REGISTRO MAYO'!$A$1:$U$884,13,FALSE)</f>
        <v>IX</v>
      </c>
      <c r="N480" s="18" t="str">
        <f>VLOOKUP(A480,'BASE REGISTRO MAYO'!$A$1:$U$884,14,FALSE)</f>
        <v xml:space="preserve"> Villarrica</v>
      </c>
      <c r="O480" s="18" t="str">
        <f>VLOOKUP(A480,'BASE REGISTRO MAYO'!$A$1:$U$884,15,FALSE)</f>
        <v>45-992536</v>
      </c>
      <c r="P480" s="18" t="str">
        <f>VLOOKUP(A480,'BASE REGISTRO MAYO'!$A$1:$U$884,16,FALSE)</f>
        <v>Correo electrónico: Ciemvillarrica@gmail.com</v>
      </c>
      <c r="Q480" s="18">
        <f>VLOOKUP(A480,'BASE REGISTRO MAYO'!$A$1:$U$884,17,FALSE)</f>
        <v>0</v>
      </c>
      <c r="R480" s="18" t="str">
        <f>VLOOKUP(A480,'BASE REGISTRO MAYO'!$A$1:$U$884,18,FALSE)</f>
        <v>93401: Institución de Asistencia Social</v>
      </c>
      <c r="S480" s="18" t="str">
        <f>VLOOKUP(A480,'BASE REGISTRO MAYO'!$A$1:$U$884,19,FALSE)</f>
        <v>Certificado de antecedentes financieros del año 2019, aprobados por el Subdepartamento de Supervisión Financiera Nacional.</v>
      </c>
      <c r="T480" s="148">
        <f>VLOOKUP(A480,'BASE REGISTRO MAYO'!$A$1:$U$884,20,FALSE)</f>
        <v>37970</v>
      </c>
      <c r="U480" s="125">
        <v>6971</v>
      </c>
      <c r="V480" s="126">
        <v>4657118</v>
      </c>
      <c r="W480" s="126">
        <v>70808974</v>
      </c>
      <c r="X480" s="149">
        <v>44347</v>
      </c>
      <c r="Y480" s="133" t="s">
        <v>7732</v>
      </c>
      <c r="Z480" s="133" t="s">
        <v>7733</v>
      </c>
      <c r="AA480" s="125" t="s">
        <v>195</v>
      </c>
    </row>
    <row r="481" spans="1:27" s="90" customFormat="1" ht="15.75" customHeight="1" x14ac:dyDescent="0.2">
      <c r="A481" s="125">
        <v>6971</v>
      </c>
      <c r="B481" s="18" t="str">
        <f>VLOOKUP(A481,'BASE REGISTRO MAYO'!$A$1:$U$884,2,FALSE)</f>
        <v>Corporación Centro de Iniciativa Empresarial- CIEM Villarrica.</v>
      </c>
      <c r="C481" s="18">
        <f>VLOOKUP(A481,'BASE REGISTRO MAYO'!$A$1:$U$884,3,FALSE)</f>
        <v>735534009</v>
      </c>
      <c r="D481" s="18" t="str">
        <f>VLOOKUP(A481,'BASE REGISTRO MAYO'!$A$1:$U$884,4,FALSE)</f>
        <v>Corporación de Derecho Privado.</v>
      </c>
      <c r="E481" s="18" t="str">
        <f>VLOOKUP(A481,'BASE REGISTRO MAYO'!$A$1:$U$884,5,FALSE)</f>
        <v>Otorgada por Decreto Supremo Nº 586, de fecha 05 de junio  de 1996, del Ministerio de Justicia.</v>
      </c>
      <c r="F481" s="18" t="str">
        <f>VLOOKUP(A481,'BASE REGISTRO MAYO'!$A$1:$U$884,6,FALSE)</f>
        <v xml:space="preserve">Certificado de Vigencia de Persona Jurídica Sin Fines de Lucro, Folio N° 500235016110, de 25 de junio de 2019, del Servicio de Registro Civil e Identificación. </v>
      </c>
      <c r="G481" s="18" t="str">
        <f>VLOOKUP(A481,'BASE REGISTRO MAYO'!$A$1:$U$884,7,FALSE)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1" s="18" t="str">
        <f>VLOOKUP(A481,'BASE REGISTRO MAYO'!$A$1:$U$884,8,FALSE)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1" s="18" t="str">
        <f>VLOOKUP(A481,'BASE REGISTRO MAYO'!$A$1:$U$884,9,FALSE)</f>
        <v>Se elegirá cada dos años.</v>
      </c>
      <c r="J481" s="18" t="str">
        <f>VLOOKUP(A481,'BASE REGISTRO MAYO'!$A$1:$U$884,10,FALSE)</f>
        <v>Del 10 de agosto de 2020 al 10 de agosto 2022.</v>
      </c>
      <c r="K481" s="18" t="str">
        <f>VLOOKUP(A481,'BASE REGISTRO MAYO'!$A$1:$U$884,11,FALSE)</f>
        <v xml:space="preserve">Presidente: 
Alex Saul Moenen-Locoz Medina, 
Directora Ejecutiva: 
Ingrid Eliana Prambs Klocker,
</v>
      </c>
      <c r="L481" s="18" t="str">
        <f>VLOOKUP(A481,'BASE REGISTRO MAYO'!$A$1:$U$884,12,FALSE)</f>
        <v xml:space="preserve">Pedro de Valdivia Nº 0335, comuna de Villarrica, Novena Región.
</v>
      </c>
      <c r="M481" s="18" t="str">
        <f>VLOOKUP(A481,'BASE REGISTRO MAYO'!$A$1:$U$884,13,FALSE)</f>
        <v>IX</v>
      </c>
      <c r="N481" s="18" t="str">
        <f>VLOOKUP(A481,'BASE REGISTRO MAYO'!$A$1:$U$884,14,FALSE)</f>
        <v xml:space="preserve"> Villarrica</v>
      </c>
      <c r="O481" s="18" t="str">
        <f>VLOOKUP(A481,'BASE REGISTRO MAYO'!$A$1:$U$884,15,FALSE)</f>
        <v>45-992536</v>
      </c>
      <c r="P481" s="18" t="str">
        <f>VLOOKUP(A481,'BASE REGISTRO MAYO'!$A$1:$U$884,16,FALSE)</f>
        <v>Correo electrónico: Ciemvillarrica@gmail.com</v>
      </c>
      <c r="Q481" s="18">
        <f>VLOOKUP(A481,'BASE REGISTRO MAYO'!$A$1:$U$884,17,FALSE)</f>
        <v>0</v>
      </c>
      <c r="R481" s="18" t="str">
        <f>VLOOKUP(A481,'BASE REGISTRO MAYO'!$A$1:$U$884,18,FALSE)</f>
        <v>93401: Institución de Asistencia Social</v>
      </c>
      <c r="S481" s="18" t="str">
        <f>VLOOKUP(A481,'BASE REGISTRO MAYO'!$A$1:$U$884,19,FALSE)</f>
        <v>Certificado de antecedentes financieros del año 2019, aprobados por el Subdepartamento de Supervisión Financiera Nacional.</v>
      </c>
      <c r="T481" s="148">
        <f>VLOOKUP(A481,'BASE REGISTRO MAYO'!$A$1:$U$884,20,FALSE)</f>
        <v>37970</v>
      </c>
      <c r="U481" s="125">
        <v>6971</v>
      </c>
      <c r="V481" s="126">
        <v>39098852</v>
      </c>
      <c r="W481" s="126">
        <v>265981517</v>
      </c>
      <c r="X481" s="149">
        <v>44347</v>
      </c>
      <c r="Y481" s="133" t="s">
        <v>7732</v>
      </c>
      <c r="Z481" s="133" t="s">
        <v>7733</v>
      </c>
      <c r="AA481" s="125" t="s">
        <v>7841</v>
      </c>
    </row>
    <row r="482" spans="1:27" s="90" customFormat="1" ht="15.75" customHeight="1" x14ac:dyDescent="0.2">
      <c r="A482" s="125">
        <v>6972</v>
      </c>
      <c r="B482" s="18" t="str">
        <f>VLOOKUP(A482,'BASE REGISTRO MAYO'!$A$1:$U$884,2,FALSE)</f>
        <v>Corporación Programa de Atención a Niños y Jóvenes Chasqui</v>
      </c>
      <c r="C482" s="18">
        <f>VLOOKUP(A482,'BASE REGISTRO MAYO'!$A$1:$U$884,3,FALSE)</f>
        <v>732420002</v>
      </c>
      <c r="D482" s="18" t="str">
        <f>VLOOKUP(A482,'BASE REGISTRO MAYO'!$A$1:$U$884,4,FALSE)</f>
        <v>Corporación de Derecho Privado.</v>
      </c>
      <c r="E482" s="18" t="str">
        <f>VLOOKUP(A482,'BASE REGISTRO MAYO'!$A$1:$U$884,5,FALSE)</f>
        <v xml:space="preserve">Decreto Supremo Nº853, de 24 de agosto de 1995, del Ministerio de Justicia. </v>
      </c>
      <c r="F482" s="18" t="str">
        <f>VLOOKUP(A482,'BASE REGISTRO MAYO'!$A$1:$U$884,6,FALSE)</f>
        <v>Certificado de Vigencia Folio Nº 500233763494, de 19 de JUNIO de 2019, emitido por el Servicio de Registro Civil e Identificación</v>
      </c>
      <c r="G482" s="18" t="str">
        <f>VLOOKUP(A482,'BASE REGISTRO MAYO'!$A$1:$U$884,7,FALSE)</f>
        <v>La promoción de alternativas de desarrollo y atención en medio libre de niños y jóvenes en alto riesgo social y la integración de su entorno familiar y comunitario.</v>
      </c>
      <c r="H482" s="18" t="str">
        <f>VLOOKUP(A482,'BASE REGISTRO MAYO'!$A$1:$U$884,8,FALSE)</f>
        <v xml:space="preserve">DIRECTORIO:
Presidente: Victor Hugo Aranguiz Cuadra, 
Secretario: Barbara Cristina Cuadra Quiñones, 
Tesorero: Francisco Gilberto Pizarro Peña, 
Directores:
Juan Mario Miranda Leyton, 
Juan Antonio Ferreira Maureira, 
</v>
      </c>
      <c r="I482" s="18" t="str">
        <f>VLOOKUP(A482,'BASE REGISTRO MAYO'!$A$1:$U$884,9,FALSE)</f>
        <v>Dos años en sus cargos.</v>
      </c>
      <c r="J482" s="18" t="str">
        <f>VLOOKUP(A482,'BASE REGISTRO MAYO'!$A$1:$U$884,10,FALSE)</f>
        <v>27 de abril de 2019 al 27 de abril de 2021</v>
      </c>
      <c r="K482" s="18" t="str">
        <f>VLOOKUP(A482,'BASE REGISTRO MAYO'!$A$1:$U$884,11,FALSE)</f>
        <v>Mandato General:
Presidenta: Victor Hugo Aranguiz Cabrera,
Secretaria Ejecutiva: Marianela Beatriz Apablaza Gómez, 
Para actuar sea en forma conjunta  o sea separada e indistintamente.</v>
      </c>
      <c r="L482" s="18" t="str">
        <f>VLOOKUP(A482,'BASE REGISTRO MAYO'!$A$1:$U$884,12,FALSE)</f>
        <v xml:space="preserve">Arturo Prat N° 9, comuna de San Bernardo, Región  Metropolitana
</v>
      </c>
      <c r="M482" s="18" t="str">
        <f>VLOOKUP(A482,'BASE REGISTRO MAYO'!$A$1:$U$884,13,FALSE)</f>
        <v>XIII</v>
      </c>
      <c r="N482" s="18" t="str">
        <f>VLOOKUP(A482,'BASE REGISTRO MAYO'!$A$1:$U$884,14,FALSE)</f>
        <v xml:space="preserve"> San Bernardo</v>
      </c>
      <c r="O482" s="18" t="str">
        <f>VLOOKUP(A482,'BASE REGISTRO MAYO'!$A$1:$U$884,15,FALSE)</f>
        <v xml:space="preserve">F: 9183032, </v>
      </c>
      <c r="P482" s="18" t="str">
        <f>VLOOKUP(A482,'BASE REGISTRO MAYO'!$A$1:$U$884,16,FALSE)</f>
        <v xml:space="preserve">:corporación@chasqui.cl
</v>
      </c>
      <c r="Q482" s="18">
        <f>VLOOKUP(A482,'BASE REGISTRO MAYO'!$A$1:$U$884,17,FALSE)</f>
        <v>0</v>
      </c>
      <c r="R482" s="18">
        <f>VLOOKUP(A482,'BASE REGISTRO MAYO'!$A$1:$U$884,18,FALSE)</f>
        <v>93401</v>
      </c>
      <c r="S482" s="18" t="str">
        <f>VLOOKUP(A482,'BASE REGISTRO MAYO'!$A$1:$U$884,19,FALSE)</f>
        <v>Se acompaña certificado de antecedentes financieros correspondiente al año 2019, aprobado por el Sub departamento de Supervisión Financeira Nacional</v>
      </c>
      <c r="T482" s="148">
        <f>VLOOKUP(A482,'BASE REGISTRO MAYO'!$A$1:$U$884,20,FALSE)</f>
        <v>37970</v>
      </c>
      <c r="U482" s="125">
        <v>6972</v>
      </c>
      <c r="V482" s="126">
        <v>0</v>
      </c>
      <c r="W482" s="126">
        <v>0</v>
      </c>
      <c r="X482" s="149">
        <v>44347</v>
      </c>
      <c r="Y482" s="133" t="s">
        <v>7732</v>
      </c>
      <c r="Z482" s="133" t="s">
        <v>7733</v>
      </c>
      <c r="AA482" s="125" t="s">
        <v>7778</v>
      </c>
    </row>
    <row r="483" spans="1:27" s="90" customFormat="1" ht="15.75" customHeight="1" x14ac:dyDescent="0.2">
      <c r="A483" s="125">
        <v>6972</v>
      </c>
      <c r="B483" s="18" t="str">
        <f>VLOOKUP(A483,'BASE REGISTRO MAYO'!$A$1:$U$884,2,FALSE)</f>
        <v>Corporación Programa de Atención a Niños y Jóvenes Chasqui</v>
      </c>
      <c r="C483" s="18">
        <f>VLOOKUP(A483,'BASE REGISTRO MAYO'!$A$1:$U$884,3,FALSE)</f>
        <v>732420002</v>
      </c>
      <c r="D483" s="18" t="str">
        <f>VLOOKUP(A483,'BASE REGISTRO MAYO'!$A$1:$U$884,4,FALSE)</f>
        <v>Corporación de Derecho Privado.</v>
      </c>
      <c r="E483" s="18" t="str">
        <f>VLOOKUP(A483,'BASE REGISTRO MAYO'!$A$1:$U$884,5,FALSE)</f>
        <v xml:space="preserve">Decreto Supremo Nº853, de 24 de agosto de 1995, del Ministerio de Justicia. </v>
      </c>
      <c r="F483" s="18" t="str">
        <f>VLOOKUP(A483,'BASE REGISTRO MAYO'!$A$1:$U$884,6,FALSE)</f>
        <v>Certificado de Vigencia Folio Nº 500233763494, de 19 de JUNIO de 2019, emitido por el Servicio de Registro Civil e Identificación</v>
      </c>
      <c r="G483" s="18" t="str">
        <f>VLOOKUP(A483,'BASE REGISTRO MAYO'!$A$1:$U$884,7,FALSE)</f>
        <v>La promoción de alternativas de desarrollo y atención en medio libre de niños y jóvenes en alto riesgo social y la integración de su entorno familiar y comunitario.</v>
      </c>
      <c r="H483" s="18" t="str">
        <f>VLOOKUP(A483,'BASE REGISTRO MAYO'!$A$1:$U$884,8,FALSE)</f>
        <v xml:space="preserve">DIRECTORIO:
Presidente: Victor Hugo Aranguiz Cuadra, 
Secretario: Barbara Cristina Cuadra Quiñones, 
Tesorero: Francisco Gilberto Pizarro Peña, 
Directores:
Juan Mario Miranda Leyton, 
Juan Antonio Ferreira Maureira, 
</v>
      </c>
      <c r="I483" s="18" t="str">
        <f>VLOOKUP(A483,'BASE REGISTRO MAYO'!$A$1:$U$884,9,FALSE)</f>
        <v>Dos años en sus cargos.</v>
      </c>
      <c r="J483" s="18" t="str">
        <f>VLOOKUP(A483,'BASE REGISTRO MAYO'!$A$1:$U$884,10,FALSE)</f>
        <v>27 de abril de 2019 al 27 de abril de 2021</v>
      </c>
      <c r="K483" s="18" t="str">
        <f>VLOOKUP(A483,'BASE REGISTRO MAYO'!$A$1:$U$884,11,FALSE)</f>
        <v>Mandato General:
Presidenta: Victor Hugo Aranguiz Cabrera,
Secretaria Ejecutiva: Marianela Beatriz Apablaza Gómez, 
Para actuar sea en forma conjunta  o sea separada e indistintamente.</v>
      </c>
      <c r="L483" s="18" t="str">
        <f>VLOOKUP(A483,'BASE REGISTRO MAYO'!$A$1:$U$884,12,FALSE)</f>
        <v xml:space="preserve">Arturo Prat N° 9, comuna de San Bernardo, Región  Metropolitana
</v>
      </c>
      <c r="M483" s="18" t="str">
        <f>VLOOKUP(A483,'BASE REGISTRO MAYO'!$A$1:$U$884,13,FALSE)</f>
        <v>XIII</v>
      </c>
      <c r="N483" s="18" t="str">
        <f>VLOOKUP(A483,'BASE REGISTRO MAYO'!$A$1:$U$884,14,FALSE)</f>
        <v xml:space="preserve"> San Bernardo</v>
      </c>
      <c r="O483" s="18" t="str">
        <f>VLOOKUP(A483,'BASE REGISTRO MAYO'!$A$1:$U$884,15,FALSE)</f>
        <v xml:space="preserve">F: 9183032, </v>
      </c>
      <c r="P483" s="18" t="str">
        <f>VLOOKUP(A483,'BASE REGISTRO MAYO'!$A$1:$U$884,16,FALSE)</f>
        <v xml:space="preserve">:corporación@chasqui.cl
</v>
      </c>
      <c r="Q483" s="18">
        <f>VLOOKUP(A483,'BASE REGISTRO MAYO'!$A$1:$U$884,17,FALSE)</f>
        <v>0</v>
      </c>
      <c r="R483" s="18">
        <f>VLOOKUP(A483,'BASE REGISTRO MAYO'!$A$1:$U$884,18,FALSE)</f>
        <v>93401</v>
      </c>
      <c r="S483" s="18" t="str">
        <f>VLOOKUP(A483,'BASE REGISTRO MAYO'!$A$1:$U$884,19,FALSE)</f>
        <v>Se acompaña certificado de antecedentes financieros correspondiente al año 2019, aprobado por el Sub departamento de Supervisión Financeira Nacional</v>
      </c>
      <c r="T483" s="148">
        <f>VLOOKUP(A483,'BASE REGISTRO MAYO'!$A$1:$U$884,20,FALSE)</f>
        <v>37970</v>
      </c>
      <c r="U483" s="125">
        <v>6972</v>
      </c>
      <c r="V483" s="126">
        <v>8533800</v>
      </c>
      <c r="W483" s="126">
        <v>35609220</v>
      </c>
      <c r="X483" s="149">
        <v>44347</v>
      </c>
      <c r="Y483" s="133" t="s">
        <v>7732</v>
      </c>
      <c r="Z483" s="133" t="s">
        <v>7733</v>
      </c>
      <c r="AA483" s="125" t="s">
        <v>7822</v>
      </c>
    </row>
    <row r="484" spans="1:27" s="90" customFormat="1" ht="15.75" customHeight="1" x14ac:dyDescent="0.2">
      <c r="A484" s="125">
        <v>6972</v>
      </c>
      <c r="B484" s="18" t="str">
        <f>VLOOKUP(A484,'BASE REGISTRO MAYO'!$A$1:$U$884,2,FALSE)</f>
        <v>Corporación Programa de Atención a Niños y Jóvenes Chasqui</v>
      </c>
      <c r="C484" s="18">
        <f>VLOOKUP(A484,'BASE REGISTRO MAYO'!$A$1:$U$884,3,FALSE)</f>
        <v>732420002</v>
      </c>
      <c r="D484" s="18" t="str">
        <f>VLOOKUP(A484,'BASE REGISTRO MAYO'!$A$1:$U$884,4,FALSE)</f>
        <v>Corporación de Derecho Privado.</v>
      </c>
      <c r="E484" s="18" t="str">
        <f>VLOOKUP(A484,'BASE REGISTRO MAYO'!$A$1:$U$884,5,FALSE)</f>
        <v xml:space="preserve">Decreto Supremo Nº853, de 24 de agosto de 1995, del Ministerio de Justicia. </v>
      </c>
      <c r="F484" s="18" t="str">
        <f>VLOOKUP(A484,'BASE REGISTRO MAYO'!$A$1:$U$884,6,FALSE)</f>
        <v>Certificado de Vigencia Folio Nº 500233763494, de 19 de JUNIO de 2019, emitido por el Servicio de Registro Civil e Identificación</v>
      </c>
      <c r="G484" s="18" t="str">
        <f>VLOOKUP(A484,'BASE REGISTRO MAYO'!$A$1:$U$884,7,FALSE)</f>
        <v>La promoción de alternativas de desarrollo y atención en medio libre de niños y jóvenes en alto riesgo social y la integración de su entorno familiar y comunitario.</v>
      </c>
      <c r="H484" s="18" t="str">
        <f>VLOOKUP(A484,'BASE REGISTRO MAYO'!$A$1:$U$884,8,FALSE)</f>
        <v xml:space="preserve">DIRECTORIO:
Presidente: Victor Hugo Aranguiz Cuadra, 
Secretario: Barbara Cristina Cuadra Quiñones, 
Tesorero: Francisco Gilberto Pizarro Peña, 
Directores:
Juan Mario Miranda Leyton, 
Juan Antonio Ferreira Maureira, 
</v>
      </c>
      <c r="I484" s="18" t="str">
        <f>VLOOKUP(A484,'BASE REGISTRO MAYO'!$A$1:$U$884,9,FALSE)</f>
        <v>Dos años en sus cargos.</v>
      </c>
      <c r="J484" s="18" t="str">
        <f>VLOOKUP(A484,'BASE REGISTRO MAYO'!$A$1:$U$884,10,FALSE)</f>
        <v>27 de abril de 2019 al 27 de abril de 2021</v>
      </c>
      <c r="K484" s="18" t="str">
        <f>VLOOKUP(A484,'BASE REGISTRO MAYO'!$A$1:$U$884,11,FALSE)</f>
        <v>Mandato General:
Presidenta: Victor Hugo Aranguiz Cabrera,
Secretaria Ejecutiva: Marianela Beatriz Apablaza Gómez, 
Para actuar sea en forma conjunta  o sea separada e indistintamente.</v>
      </c>
      <c r="L484" s="18" t="str">
        <f>VLOOKUP(A484,'BASE REGISTRO MAYO'!$A$1:$U$884,12,FALSE)</f>
        <v xml:space="preserve">Arturo Prat N° 9, comuna de San Bernardo, Región  Metropolitana
</v>
      </c>
      <c r="M484" s="18" t="str">
        <f>VLOOKUP(A484,'BASE REGISTRO MAYO'!$A$1:$U$884,13,FALSE)</f>
        <v>XIII</v>
      </c>
      <c r="N484" s="18" t="str">
        <f>VLOOKUP(A484,'BASE REGISTRO MAYO'!$A$1:$U$884,14,FALSE)</f>
        <v xml:space="preserve"> San Bernardo</v>
      </c>
      <c r="O484" s="18" t="str">
        <f>VLOOKUP(A484,'BASE REGISTRO MAYO'!$A$1:$U$884,15,FALSE)</f>
        <v xml:space="preserve">F: 9183032, </v>
      </c>
      <c r="P484" s="18" t="str">
        <f>VLOOKUP(A484,'BASE REGISTRO MAYO'!$A$1:$U$884,16,FALSE)</f>
        <v xml:space="preserve">:corporación@chasqui.cl
</v>
      </c>
      <c r="Q484" s="18">
        <f>VLOOKUP(A484,'BASE REGISTRO MAYO'!$A$1:$U$884,17,FALSE)</f>
        <v>0</v>
      </c>
      <c r="R484" s="18">
        <f>VLOOKUP(A484,'BASE REGISTRO MAYO'!$A$1:$U$884,18,FALSE)</f>
        <v>93401</v>
      </c>
      <c r="S484" s="18" t="str">
        <f>VLOOKUP(A484,'BASE REGISTRO MAYO'!$A$1:$U$884,19,FALSE)</f>
        <v>Se acompaña certificado de antecedentes financieros correspondiente al año 2019, aprobado por el Sub departamento de Supervisión Financeira Nacional</v>
      </c>
      <c r="T484" s="148">
        <f>VLOOKUP(A484,'BASE REGISTRO MAYO'!$A$1:$U$884,20,FALSE)</f>
        <v>37970</v>
      </c>
      <c r="U484" s="125">
        <v>6972</v>
      </c>
      <c r="V484" s="126">
        <v>7075296</v>
      </c>
      <c r="W484" s="126">
        <v>35376480</v>
      </c>
      <c r="X484" s="149">
        <v>44347</v>
      </c>
      <c r="Y484" s="133" t="s">
        <v>7732</v>
      </c>
      <c r="Z484" s="133" t="s">
        <v>7733</v>
      </c>
      <c r="AA484" s="125" t="s">
        <v>195</v>
      </c>
    </row>
    <row r="485" spans="1:27" s="90" customFormat="1" ht="15.75" customHeight="1" x14ac:dyDescent="0.2">
      <c r="A485" s="125">
        <v>6973</v>
      </c>
      <c r="B485" s="18" t="str">
        <f>VLOOKUP(A485,'BASE REGISTRO MAYO'!$A$1:$U$884,2,FALSE)</f>
        <v>Corporación Hogar Belén.</v>
      </c>
      <c r="C485" s="18">
        <f>VLOOKUP(A485,'BASE REGISTRO MAYO'!$A$1:$U$884,3,FALSE)</f>
        <v>727581006</v>
      </c>
      <c r="D485" s="18" t="str">
        <f>VLOOKUP(A485,'BASE REGISTRO MAYO'!$A$1:$U$884,4,FALSE)</f>
        <v>Corporación de Derecho Privado.</v>
      </c>
      <c r="E485" s="18" t="str">
        <f>VLOOKUP(A485,'BASE REGISTRO MAYO'!$A$1:$U$884,5,FALSE)</f>
        <v xml:space="preserve">Otorgada por Decreto Supremo Nº 163, de fecha 03 de febrero 1995, del Ministerio de Justicia, publicado en el Diario Oficial el día 03 de octubre de 1996. </v>
      </c>
      <c r="F485" s="18" t="str">
        <f>VLOOKUP(A485,'BASE REGISTRO MAYO'!$A$1:$U$884,6,FALSE)</f>
        <v xml:space="preserve">Certificado de vigencia, folio Nº 500341128041, de fecha 18 de agosto de 2020, del Servicio de Registro Civil e Identificación.
</v>
      </c>
      <c r="G485" s="18" t="str">
        <f>VLOOKUP(A485,'BASE REGISTRO MAYO'!$A$1:$U$884,7,FALSE)</f>
        <v xml:space="preserve">Buscar la solución integral a los problemas que afectan a personas discapacitadas física, mental y sensorialmente y proporcionarles hogar a los que se encuentran en situación de abandono o de riesgo físico o moral.
</v>
      </c>
      <c r="H485" s="18" t="str">
        <f>VLOOKUP(A485,'BASE REGISTRO MAYO'!$A$1:$U$884,8,FALSE)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485" s="18" t="str">
        <f>VLOOKUP(A485,'BASE REGISTRO MAYO'!$A$1:$U$884,9,FALSE)</f>
        <v>Durarán 04 años en sus cargos.</v>
      </c>
      <c r="J485" s="18" t="str">
        <f>VLOOKUP(A485,'BASE REGISTRO MAYO'!$A$1:$U$884,10,FALSE)</f>
        <v xml:space="preserve">Del 15 de marzo de 2019 al 15 de marzo de 2023. </v>
      </c>
      <c r="K485" s="18" t="str">
        <f>VLOOKUP(A485,'BASE REGISTRO MAYO'!$A$1:$U$884,11,FALSE)</f>
        <v xml:space="preserve">Presidenta: María Matilde Pozo Álvarez
</v>
      </c>
      <c r="L485" s="18" t="str">
        <f>VLOOKUP(A485,'BASE REGISTRO MAYO'!$A$1:$U$884,12,FALSE)</f>
        <v xml:space="preserve"> 10 Sur 31 y 32 Oriente Nº  1345, Población Carlos Trupp, Talca, VII Región.
</v>
      </c>
      <c r="M485" s="18" t="str">
        <f>VLOOKUP(A485,'BASE REGISTRO MAYO'!$A$1:$U$884,13,FALSE)</f>
        <v>VII</v>
      </c>
      <c r="N485" s="18" t="str">
        <f>VLOOKUP(A485,'BASE REGISTRO MAYO'!$A$1:$U$884,14,FALSE)</f>
        <v>Talca</v>
      </c>
      <c r="O485" s="18" t="str">
        <f>VLOOKUP(A485,'BASE REGISTRO MAYO'!$A$1:$U$884,15,FALSE)</f>
        <v>fono (71)  2241065</v>
      </c>
      <c r="P485" s="18" t="str">
        <f>VLOOKUP(A485,'BASE REGISTRO MAYO'!$A$1:$U$884,16,FALSE)</f>
        <v xml:space="preserve"> hogarbelen@hotmail.com  
</v>
      </c>
      <c r="Q485" s="18">
        <f>VLOOKUP(A485,'BASE REGISTRO MAYO'!$A$1:$U$884,17,FALSE)</f>
        <v>0</v>
      </c>
      <c r="R485" s="18" t="str">
        <f>VLOOKUP(A485,'BASE REGISTRO MAYO'!$A$1:$U$884,18,FALSE)</f>
        <v>93401: Institución de Asistencia Social</v>
      </c>
      <c r="S485" s="18" t="str">
        <f>VLOOKUP(A485,'BASE REGISTRO MAYO'!$A$1:$U$884,19,FALSE)</f>
        <v>Se acompaña certificado financiero, sin fecha, correspondiente al año 2019 aprobado por el  Sub Departamento de Supervisión Financiera Nacional.</v>
      </c>
      <c r="T485" s="148">
        <f>VLOOKUP(A485,'BASE REGISTRO MAYO'!$A$1:$U$884,20,FALSE)</f>
        <v>37970</v>
      </c>
      <c r="U485" s="125">
        <v>6973</v>
      </c>
      <c r="V485" s="126">
        <v>14783386</v>
      </c>
      <c r="W485" s="126">
        <v>64879037</v>
      </c>
      <c r="X485" s="149">
        <v>44347</v>
      </c>
      <c r="Y485" s="133" t="s">
        <v>7732</v>
      </c>
      <c r="Z485" s="133" t="s">
        <v>7733</v>
      </c>
      <c r="AA485" s="125" t="s">
        <v>7752</v>
      </c>
    </row>
    <row r="486" spans="1:27" s="90" customFormat="1" ht="15.75" customHeight="1" x14ac:dyDescent="0.2">
      <c r="A486" s="125">
        <v>6974</v>
      </c>
      <c r="B486" s="18" t="str">
        <f>VLOOKUP(A486,'BASE REGISTRO MAYO'!$A$1:$U$884,2,FALSE)</f>
        <v xml:space="preserve">
Policía de Investigaciones de Chile 
</v>
      </c>
      <c r="C486" s="18">
        <f>VLOOKUP(A486,'BASE REGISTRO MAYO'!$A$1:$U$884,3,FALSE)</f>
        <v>605060005</v>
      </c>
      <c r="D486" s="18" t="str">
        <f>VLOOKUP(A486,'BASE REGISTRO MAYO'!$A$1:$U$884,4,FALSE)</f>
        <v>no aparece</v>
      </c>
      <c r="E486" s="18" t="str">
        <f>VLOOKUP(A486,'BASE REGISTRO MAYO'!$A$1:$U$884,5,FALSE)</f>
        <v xml:space="preserve">. Servicio Público.Otorgado por Decreto Ley N° 2460, de 1979.
</v>
      </c>
      <c r="F486" s="18" t="str">
        <f>VLOOKUP(A486,'BASE REGISTRO MAYO'!$A$1:$U$884,6,FALSE)</f>
        <v xml:space="preserve">Indefinida
</v>
      </c>
      <c r="G486" s="18" t="str">
        <f>VLOOKUP(A486,'BASE REGISTRO MAYO'!$A$1:$U$884,7,FALSE)</f>
        <v xml:space="preserve">Según Ley N° 2460, de 1979, art. 13 inciso segundo.
</v>
      </c>
      <c r="H486" s="18" t="str">
        <f>VLOOKUP(A486,'BASE REGISTRO MAYO'!$A$1:$U$884,8,FALSE)</f>
        <v>no tiene</v>
      </c>
      <c r="I486" s="18">
        <f>VLOOKUP(A486,'BASE REGISTRO MAYO'!$A$1:$U$884,9,FALSE)</f>
        <v>0</v>
      </c>
      <c r="J486" s="18">
        <f>VLOOKUP(A486,'BASE REGISTRO MAYO'!$A$1:$U$884,10,FALSE)</f>
        <v>0</v>
      </c>
      <c r="K486" s="18" t="str">
        <f>VLOOKUP(A486,'BASE REGISTRO MAYO'!$A$1:$U$884,11,FALSE)</f>
        <v>Héctor Ángel Espinosa Valenzuela,</v>
      </c>
      <c r="L486" s="18" t="str">
        <f>VLOOKUP(A486,'BASE REGISTRO MAYO'!$A$1:$U$884,12,FALSE)</f>
        <v xml:space="preserve">General Mackenna N° 1314, Santiago, Región Metropolitana. 
</v>
      </c>
      <c r="M486" s="18" t="str">
        <f>VLOOKUP(A486,'BASE REGISTRO MAYO'!$A$1:$U$884,13,FALSE)</f>
        <v>XIII</v>
      </c>
      <c r="N486" s="18" t="str">
        <f>VLOOKUP(A486,'BASE REGISTRO MAYO'!$A$1:$U$884,14,FALSE)</f>
        <v>Santiago</v>
      </c>
      <c r="O486" s="18" t="str">
        <f>VLOOKUP(A486,'BASE REGISTRO MAYO'!$A$1:$U$884,15,FALSE)</f>
        <v>Teléfono: 227080156</v>
      </c>
      <c r="P486" s="18" t="str">
        <f>VLOOKUP(A486,'BASE REGISTRO MAYO'!$A$1:$U$884,16,FALSE)</f>
        <v xml:space="preserve">Correo electrónico: dirgral@investigaciones.cl
</v>
      </c>
      <c r="Q486" s="18">
        <f>VLOOKUP(A486,'BASE REGISTRO MAYO'!$A$1:$U$884,17,FALSE)</f>
        <v>0</v>
      </c>
      <c r="R486" s="18" t="str">
        <f>VLOOKUP(A486,'BASE REGISTRO MAYO'!$A$1:$U$884,18,FALSE)</f>
        <v xml:space="preserve">91001 Administración Pública </v>
      </c>
      <c r="S486" s="18" t="str">
        <f>VLOOKUP(A486,'BASE REGISTRO MAYO'!$A$1:$U$884,19,FALSE)</f>
        <v>No se acompañan. Aplica Informe Jurídico Nº 09, de  fecha 14 de marzo de 2011 del Departamento Jurídico y Dictamen Nº 070791, de 2009, de la Contraloría General de la República</v>
      </c>
      <c r="T486" s="148">
        <f>VLOOKUP(A486,'BASE REGISTRO MAYO'!$A$1:$U$884,20,FALSE)</f>
        <v>37970</v>
      </c>
      <c r="U486" s="125">
        <v>6974</v>
      </c>
      <c r="V486" s="126">
        <v>480996</v>
      </c>
      <c r="W486" s="126">
        <v>13628220</v>
      </c>
      <c r="X486" s="149">
        <v>44347</v>
      </c>
      <c r="Y486" s="133" t="s">
        <v>7732</v>
      </c>
      <c r="Z486" s="133" t="s">
        <v>7733</v>
      </c>
      <c r="AA486" s="125" t="s">
        <v>6414</v>
      </c>
    </row>
    <row r="487" spans="1:27" s="90" customFormat="1" ht="15.75" customHeight="1" x14ac:dyDescent="0.2">
      <c r="A487" s="125">
        <v>6974</v>
      </c>
      <c r="B487" s="18" t="str">
        <f>VLOOKUP(A487,'BASE REGISTRO MAYO'!$A$1:$U$884,2,FALSE)</f>
        <v xml:space="preserve">
Policía de Investigaciones de Chile 
</v>
      </c>
      <c r="C487" s="18">
        <f>VLOOKUP(A487,'BASE REGISTRO MAYO'!$A$1:$U$884,3,FALSE)</f>
        <v>605060005</v>
      </c>
      <c r="D487" s="18" t="str">
        <f>VLOOKUP(A487,'BASE REGISTRO MAYO'!$A$1:$U$884,4,FALSE)</f>
        <v>no aparece</v>
      </c>
      <c r="E487" s="18" t="str">
        <f>VLOOKUP(A487,'BASE REGISTRO MAYO'!$A$1:$U$884,5,FALSE)</f>
        <v xml:space="preserve">. Servicio Público.Otorgado por Decreto Ley N° 2460, de 1979.
</v>
      </c>
      <c r="F487" s="18" t="str">
        <f>VLOOKUP(A487,'BASE REGISTRO MAYO'!$A$1:$U$884,6,FALSE)</f>
        <v xml:space="preserve">Indefinida
</v>
      </c>
      <c r="G487" s="18" t="str">
        <f>VLOOKUP(A487,'BASE REGISTRO MAYO'!$A$1:$U$884,7,FALSE)</f>
        <v xml:space="preserve">Según Ley N° 2460, de 1979, art. 13 inciso segundo.
</v>
      </c>
      <c r="H487" s="18" t="str">
        <f>VLOOKUP(A487,'BASE REGISTRO MAYO'!$A$1:$U$884,8,FALSE)</f>
        <v>no tiene</v>
      </c>
      <c r="I487" s="18">
        <f>VLOOKUP(A487,'BASE REGISTRO MAYO'!$A$1:$U$884,9,FALSE)</f>
        <v>0</v>
      </c>
      <c r="J487" s="18">
        <f>VLOOKUP(A487,'BASE REGISTRO MAYO'!$A$1:$U$884,10,FALSE)</f>
        <v>0</v>
      </c>
      <c r="K487" s="18" t="str">
        <f>VLOOKUP(A487,'BASE REGISTRO MAYO'!$A$1:$U$884,11,FALSE)</f>
        <v>Héctor Ángel Espinosa Valenzuela,</v>
      </c>
      <c r="L487" s="18" t="str">
        <f>VLOOKUP(A487,'BASE REGISTRO MAYO'!$A$1:$U$884,12,FALSE)</f>
        <v xml:space="preserve">General Mackenna N° 1314, Santiago, Región Metropolitana. 
</v>
      </c>
      <c r="M487" s="18" t="str">
        <f>VLOOKUP(A487,'BASE REGISTRO MAYO'!$A$1:$U$884,13,FALSE)</f>
        <v>XIII</v>
      </c>
      <c r="N487" s="18" t="str">
        <f>VLOOKUP(A487,'BASE REGISTRO MAYO'!$A$1:$U$884,14,FALSE)</f>
        <v>Santiago</v>
      </c>
      <c r="O487" s="18" t="str">
        <f>VLOOKUP(A487,'BASE REGISTRO MAYO'!$A$1:$U$884,15,FALSE)</f>
        <v>Teléfono: 227080156</v>
      </c>
      <c r="P487" s="18" t="str">
        <f>VLOOKUP(A487,'BASE REGISTRO MAYO'!$A$1:$U$884,16,FALSE)</f>
        <v xml:space="preserve">Correo electrónico: dirgral@investigaciones.cl
</v>
      </c>
      <c r="Q487" s="18">
        <f>VLOOKUP(A487,'BASE REGISTRO MAYO'!$A$1:$U$884,17,FALSE)</f>
        <v>0</v>
      </c>
      <c r="R487" s="18" t="str">
        <f>VLOOKUP(A487,'BASE REGISTRO MAYO'!$A$1:$U$884,18,FALSE)</f>
        <v xml:space="preserve">91001 Administración Pública </v>
      </c>
      <c r="S487" s="18" t="str">
        <f>VLOOKUP(A487,'BASE REGISTRO MAYO'!$A$1:$U$884,19,FALSE)</f>
        <v>No se acompañan. Aplica Informe Jurídico Nº 09, de  fecha 14 de marzo de 2011 del Departamento Jurídico y Dictamen Nº 070791, de 2009, de la Contraloría General de la República</v>
      </c>
      <c r="T487" s="148">
        <f>VLOOKUP(A487,'BASE REGISTRO MAYO'!$A$1:$U$884,20,FALSE)</f>
        <v>37970</v>
      </c>
      <c r="U487" s="125">
        <v>6974</v>
      </c>
      <c r="V487" s="126">
        <v>14429880</v>
      </c>
      <c r="W487" s="126">
        <v>72149400</v>
      </c>
      <c r="X487" s="149">
        <v>44347</v>
      </c>
      <c r="Y487" s="133" t="s">
        <v>7732</v>
      </c>
      <c r="Z487" s="133" t="s">
        <v>7733</v>
      </c>
      <c r="AA487" s="125" t="s">
        <v>7742</v>
      </c>
    </row>
    <row r="488" spans="1:27" s="90" customFormat="1" ht="15.75" customHeight="1" x14ac:dyDescent="0.2">
      <c r="A488" s="125">
        <v>6975</v>
      </c>
      <c r="B488" s="18" t="str">
        <f>VLOOKUP(A488,'BASE REGISTRO MAYO'!$A$1:$U$884,2,FALSE)</f>
        <v xml:space="preserve">Organización No Gubernamental de Desarrollo Centro Comunitario de Atención al Joven ONG C.E.C.A.S.- (CECAS)
</v>
      </c>
      <c r="C488" s="18">
        <f>VLOOKUP(A488,'BASE REGISTRO MAYO'!$A$1:$U$884,3,FALSE)</f>
        <v>729097004</v>
      </c>
      <c r="D488" s="18" t="str">
        <f>VLOOKUP(A488,'BASE REGISTRO MAYO'!$A$1:$U$884,4,FALSE)</f>
        <v xml:space="preserve">Corporación de Derecho Privado.
</v>
      </c>
      <c r="E488" s="18" t="str">
        <f>VLOOKUP(A488,'BASE REGISTRO MAYO'!$A$1:$U$884,5,FALSE)</f>
        <v>Otorgado por Decreto Supremo Nº222, de fecha 20 de febrero de 1995, del Ministerio de Justicia.</v>
      </c>
      <c r="F488" s="18" t="str">
        <f>VLOOKUP(A488,'BASE REGISTRO MAYO'!$A$1:$U$884,6,FALSE)</f>
        <v xml:space="preserve">Certificado de Vigencia de Persona Jurídica sin Fines de Lucro, emitido por el SRCEI, de fecha 13 de agosto de 2020
</v>
      </c>
      <c r="G488" s="18" t="str">
        <f>VLOOKUP(A488,'BASE REGISTRO MAYO'!$A$1:$U$884,7,FALSE)</f>
        <v>Promoción del desarrollo, especialmente de las personas, familias, grupos y comunidades que viven en condiciones de pobreza y/o marginalidad.</v>
      </c>
      <c r="H488" s="18" t="str">
        <f>VLOOKUP(A488,'BASE REGISTRO MAYO'!$A$1:$U$884,8,FALSE)</f>
        <v xml:space="preserve">Presidente: Erica del Carmen Palma Cid                               
Secretario: Claudio Aguirre Muñoz          
Tesorero: Carla Lorena Figueroa Arancibia
</v>
      </c>
      <c r="I488" s="18" t="str">
        <f>VLOOKUP(A488,'BASE REGISTRO MAYO'!$A$1:$U$884,9,FALSE)</f>
        <v>Cada cinco Años</v>
      </c>
      <c r="J488" s="18" t="str">
        <f>VLOOKUP(A488,'BASE REGISTRO MAYO'!$A$1:$U$884,10,FALSE)</f>
        <v>De fecha  22 de enero de 2016  al 22 de enero de 2021.</v>
      </c>
      <c r="K488" s="18" t="str">
        <f>VLOOKUP(A488,'BASE REGISTRO MAYO'!$A$1:$U$884,11,FALSE)</f>
        <v xml:space="preserve">Presidente: Erica Palma Cid, 
Secretario Ejecutivo: Roberto Varela Arriagada 
</v>
      </c>
      <c r="L488" s="18" t="str">
        <f>VLOOKUP(A488,'BASE REGISTRO MAYO'!$A$1:$U$884,12,FALSE)</f>
        <v xml:space="preserve">Balmaceda Nº 116, oficina 13, Llay Llay, Quinta Región 
</v>
      </c>
      <c r="M488" s="18" t="str">
        <f>VLOOKUP(A488,'BASE REGISTRO MAYO'!$A$1:$U$884,13,FALSE)</f>
        <v>V</v>
      </c>
      <c r="N488" s="18" t="str">
        <f>VLOOKUP(A488,'BASE REGISTRO MAYO'!$A$1:$U$884,14,FALSE)</f>
        <v>Llay Llay</v>
      </c>
      <c r="O488" s="18" t="str">
        <f>VLOOKUP(A488,'BASE REGISTRO MAYO'!$A$1:$U$884,15,FALSE)</f>
        <v>(34) 2611381</v>
      </c>
      <c r="P488" s="18" t="str">
        <f>VLOOKUP(A488,'BASE REGISTRO MAYO'!$A$1:$U$884,16,FALSE)</f>
        <v>admcongllayllay@yahoo.es</v>
      </c>
      <c r="Q488" s="18">
        <f>VLOOKUP(A488,'BASE REGISTRO MAYO'!$A$1:$U$884,17,FALSE)</f>
        <v>0</v>
      </c>
      <c r="R488" s="18" t="str">
        <f>VLOOKUP(A488,'BASE REGISTRO MAYO'!$A$1:$U$884,18,FALSE)</f>
        <v>93401: Institución de Asistencia Social</v>
      </c>
      <c r="S488" s="18" t="str">
        <f>VLOOKUP(A488,'BASE REGISTRO MAYO'!$A$1:$U$884,19,FALSE)</f>
        <v xml:space="preserve">Certificado Financiero al año 2019, aprobado por parte del Subdepartamento de Supervisión Financiera de SENAME, en conformidad a Memorándum 122, de 27 de agosto de 2020
</v>
      </c>
      <c r="T488" s="148">
        <f>VLOOKUP(A488,'BASE REGISTRO MAYO'!$A$1:$U$884,20,FALSE)</f>
        <v>37970</v>
      </c>
      <c r="U488" s="125">
        <v>6975</v>
      </c>
      <c r="V488" s="126">
        <v>19472580</v>
      </c>
      <c r="W488" s="126">
        <v>76493880</v>
      </c>
      <c r="X488" s="149">
        <v>44347</v>
      </c>
      <c r="Y488" s="133" t="s">
        <v>7732</v>
      </c>
      <c r="Z488" s="133" t="s">
        <v>7733</v>
      </c>
      <c r="AA488" s="125" t="s">
        <v>7863</v>
      </c>
    </row>
    <row r="489" spans="1:27" s="90" customFormat="1" ht="15.75" customHeight="1" x14ac:dyDescent="0.2">
      <c r="A489" s="125">
        <v>6975</v>
      </c>
      <c r="B489" s="18" t="str">
        <f>VLOOKUP(A489,'BASE REGISTRO MAYO'!$A$1:$U$884,2,FALSE)</f>
        <v xml:space="preserve">Organización No Gubernamental de Desarrollo Centro Comunitario de Atención al Joven ONG C.E.C.A.S.- (CECAS)
</v>
      </c>
      <c r="C489" s="18">
        <f>VLOOKUP(A489,'BASE REGISTRO MAYO'!$A$1:$U$884,3,FALSE)</f>
        <v>729097004</v>
      </c>
      <c r="D489" s="18" t="str">
        <f>VLOOKUP(A489,'BASE REGISTRO MAYO'!$A$1:$U$884,4,FALSE)</f>
        <v xml:space="preserve">Corporación de Derecho Privado.
</v>
      </c>
      <c r="E489" s="18" t="str">
        <f>VLOOKUP(A489,'BASE REGISTRO MAYO'!$A$1:$U$884,5,FALSE)</f>
        <v>Otorgado por Decreto Supremo Nº222, de fecha 20 de febrero de 1995, del Ministerio de Justicia.</v>
      </c>
      <c r="F489" s="18" t="str">
        <f>VLOOKUP(A489,'BASE REGISTRO MAYO'!$A$1:$U$884,6,FALSE)</f>
        <v xml:space="preserve">Certificado de Vigencia de Persona Jurídica sin Fines de Lucro, emitido por el SRCEI, de fecha 13 de agosto de 2020
</v>
      </c>
      <c r="G489" s="18" t="str">
        <f>VLOOKUP(A489,'BASE REGISTRO MAYO'!$A$1:$U$884,7,FALSE)</f>
        <v>Promoción del desarrollo, especialmente de las personas, familias, grupos y comunidades que viven en condiciones de pobreza y/o marginalidad.</v>
      </c>
      <c r="H489" s="18" t="str">
        <f>VLOOKUP(A489,'BASE REGISTRO MAYO'!$A$1:$U$884,8,FALSE)</f>
        <v xml:space="preserve">Presidente: Erica del Carmen Palma Cid                               
Secretario: Claudio Aguirre Muñoz          
Tesorero: Carla Lorena Figueroa Arancibia
</v>
      </c>
      <c r="I489" s="18" t="str">
        <f>VLOOKUP(A489,'BASE REGISTRO MAYO'!$A$1:$U$884,9,FALSE)</f>
        <v>Cada cinco Años</v>
      </c>
      <c r="J489" s="18" t="str">
        <f>VLOOKUP(A489,'BASE REGISTRO MAYO'!$A$1:$U$884,10,FALSE)</f>
        <v>De fecha  22 de enero de 2016  al 22 de enero de 2021.</v>
      </c>
      <c r="K489" s="18" t="str">
        <f>VLOOKUP(A489,'BASE REGISTRO MAYO'!$A$1:$U$884,11,FALSE)</f>
        <v xml:space="preserve">Presidente: Erica Palma Cid, 
Secretario Ejecutivo: Roberto Varela Arriagada 
</v>
      </c>
      <c r="L489" s="18" t="str">
        <f>VLOOKUP(A489,'BASE REGISTRO MAYO'!$A$1:$U$884,12,FALSE)</f>
        <v xml:space="preserve">Balmaceda Nº 116, oficina 13, Llay Llay, Quinta Región 
</v>
      </c>
      <c r="M489" s="18" t="str">
        <f>VLOOKUP(A489,'BASE REGISTRO MAYO'!$A$1:$U$884,13,FALSE)</f>
        <v>V</v>
      </c>
      <c r="N489" s="18" t="str">
        <f>VLOOKUP(A489,'BASE REGISTRO MAYO'!$A$1:$U$884,14,FALSE)</f>
        <v>Llay Llay</v>
      </c>
      <c r="O489" s="18" t="str">
        <f>VLOOKUP(A489,'BASE REGISTRO MAYO'!$A$1:$U$884,15,FALSE)</f>
        <v>(34) 2611381</v>
      </c>
      <c r="P489" s="18" t="str">
        <f>VLOOKUP(A489,'BASE REGISTRO MAYO'!$A$1:$U$884,16,FALSE)</f>
        <v>admcongllayllay@yahoo.es</v>
      </c>
      <c r="Q489" s="18">
        <f>VLOOKUP(A489,'BASE REGISTRO MAYO'!$A$1:$U$884,17,FALSE)</f>
        <v>0</v>
      </c>
      <c r="R489" s="18" t="str">
        <f>VLOOKUP(A489,'BASE REGISTRO MAYO'!$A$1:$U$884,18,FALSE)</f>
        <v>93401: Institución de Asistencia Social</v>
      </c>
      <c r="S489" s="18" t="str">
        <f>VLOOKUP(A489,'BASE REGISTRO MAYO'!$A$1:$U$884,19,FALSE)</f>
        <v xml:space="preserve">Certificado Financiero al año 2019, aprobado por parte del Subdepartamento de Supervisión Financiera de SENAME, en conformidad a Memorándum 122, de 27 de agosto de 2020
</v>
      </c>
      <c r="T489" s="148">
        <f>VLOOKUP(A489,'BASE REGISTRO MAYO'!$A$1:$U$884,20,FALSE)</f>
        <v>37970</v>
      </c>
      <c r="U489" s="125">
        <v>6975</v>
      </c>
      <c r="V489" s="126">
        <v>14662620</v>
      </c>
      <c r="W489" s="126">
        <v>55935180</v>
      </c>
      <c r="X489" s="149">
        <v>44347</v>
      </c>
      <c r="Y489" s="133" t="s">
        <v>7732</v>
      </c>
      <c r="Z489" s="133" t="s">
        <v>7733</v>
      </c>
      <c r="AA489" s="125" t="s">
        <v>7740</v>
      </c>
    </row>
    <row r="490" spans="1:27" s="90" customFormat="1" ht="15.75" customHeight="1" x14ac:dyDescent="0.2">
      <c r="A490" s="125">
        <v>6979</v>
      </c>
      <c r="B490" s="18" t="str">
        <f>VLOOKUP(A490,'BASE REGISTRO MAYO'!$A$1:$U$884,2,FALSE)</f>
        <v>Fundación Tierra de Esperanza</v>
      </c>
      <c r="C490" s="18">
        <f>VLOOKUP(A490,'BASE REGISTRO MAYO'!$A$1:$U$884,3,FALSE)</f>
        <v>738689003</v>
      </c>
      <c r="D490" s="18" t="str">
        <f>VLOOKUP(A490,'BASE REGISTRO MAYO'!$A$1:$U$884,4,FALSE)</f>
        <v>Fundación de Derecho Privado.</v>
      </c>
      <c r="E490" s="18" t="str">
        <f>VLOOKUP(A490,'BASE REGISTRO MAYO'!$A$1:$U$884,5,FALSE)</f>
        <v>Otorgado por Decreto Supremo Nº 262, de fecha 2 de abril de 1997, por el Ministerio de Justicia. Publicado en el Diario Oficial con fecha 24 de abril de 1997.</v>
      </c>
      <c r="F490" s="18" t="str">
        <f>VLOOKUP(A490,'BASE REGISTRO MAYO'!$A$1:$U$884,6,FALSE)</f>
        <v>Certificado de Vigencia inscripción Nº7421 de fecha 02 de abril de 1997. Folio N° 500328926944, emitido por el Servicio de Registro Civil e Identificación, de fecha 13 de julio de 2020.</v>
      </c>
      <c r="G490" s="18" t="str">
        <f>VLOOKUP(A490,'BASE REGISTRO MAYO'!$A$1:$U$884,7,FALSE)</f>
        <v xml:space="preserve">Ayudar a la infancia desvalida sin distinción de sexo, sin distinción racial, creencia religiosa o política.
</v>
      </c>
      <c r="H490" s="18" t="str">
        <f>VLOOKUP(A490,'BASE REGISTRO MAYO'!$A$1:$U$884,8,FALSE)</f>
        <v xml:space="preserve">Presidente: Simona de la Barra Cruzat.           
Secretario: Julián Humberto Carrasco Poblete.
Tesorero: Leoncio Toro Araya.
Director Ejecutivo: Rafael Mella Gallegos.
Director: Carlos Javier Contzen Fuentes.
</v>
      </c>
      <c r="I490" s="18" t="str">
        <f>VLOOKUP(A490,'BASE REGISTRO MAYO'!$A$1:$U$884,9,FALSE)</f>
        <v>El Consejo durará tres años en sus cargos y se renovará tácita y sucesivamente cada tres años, salvo que la mayoría absoluta de los demás consejeros, resuelva su exclusión.</v>
      </c>
      <c r="J490" s="18" t="str">
        <f>VLOOKUP(A490,'BASE REGISTRO MAYO'!$A$1:$U$884,10,FALSE)</f>
        <v>10 de enero de 2017 – 10 de enero 2020</v>
      </c>
      <c r="K490" s="18" t="str">
        <f>VLOOKUP(A490,'BASE REGISTRO MAYO'!$A$1:$U$884,11,FALSE)</f>
        <v xml:space="preserve">Simona de la Barra Cruzat
Rafael Mella Gallegos.
Podrán actuar conjunta o separadamente.
</v>
      </c>
      <c r="L490" s="18" t="str">
        <f>VLOOKUP(A490,'BASE REGISTRO MAYO'!$A$1:$U$884,12,FALSE)</f>
        <v>Exeter Nº 540-D, Concepción.</v>
      </c>
      <c r="M490" s="18" t="str">
        <f>VLOOKUP(A490,'BASE REGISTRO MAYO'!$A$1:$U$884,13,FALSE)</f>
        <v>VIII</v>
      </c>
      <c r="N490" s="18" t="str">
        <f>VLOOKUP(A490,'BASE REGISTRO MAYO'!$A$1:$U$884,14,FALSE)</f>
        <v>Concepción.</v>
      </c>
      <c r="O490" s="18" t="str">
        <f>VLOOKUP(A490,'BASE REGISTRO MAYO'!$A$1:$U$884,15,FALSE)</f>
        <v xml:space="preserve"> 41-2106-850
</v>
      </c>
      <c r="P490" s="18" t="str">
        <f>VLOOKUP(A490,'BASE REGISTRO MAYO'!$A$1:$U$884,16,FALSE)</f>
        <v>contacto@tdesperanza.cl</v>
      </c>
      <c r="Q490" s="18">
        <f>VLOOKUP(A490,'BASE REGISTRO MAYO'!$A$1:$U$884,17,FALSE)</f>
        <v>0</v>
      </c>
      <c r="R490" s="18" t="str">
        <f>VLOOKUP(A490,'BASE REGISTRO MAYO'!$A$1:$U$884,18,FALSE)</f>
        <v>93401.</v>
      </c>
      <c r="S490" s="18" t="str">
        <f>VLOOKUP(A490,'BASE REGISTRO MAYO'!$A$1:$U$884,19,FALSE)</f>
        <v xml:space="preserve">Certificado de antecedentes financieros, correspondientes al año 2019, APROBADOS por Subdepartamento de Supervisión Financiera Nacional para su actualización.
</v>
      </c>
      <c r="T490" s="148">
        <f>VLOOKUP(A490,'BASE REGISTRO MAYO'!$A$1:$U$884,20,FALSE)</f>
        <v>37970</v>
      </c>
      <c r="U490" s="125">
        <v>6979</v>
      </c>
      <c r="V490" s="126">
        <v>11697823</v>
      </c>
      <c r="W490" s="126">
        <v>54179390</v>
      </c>
      <c r="X490" s="149">
        <v>44347</v>
      </c>
      <c r="Y490" s="133" t="s">
        <v>7732</v>
      </c>
      <c r="Z490" s="133" t="s">
        <v>7733</v>
      </c>
      <c r="AA490" s="125" t="s">
        <v>7865</v>
      </c>
    </row>
    <row r="491" spans="1:27" s="90" customFormat="1" ht="15.75" customHeight="1" x14ac:dyDescent="0.2">
      <c r="A491" s="125">
        <v>6979</v>
      </c>
      <c r="B491" s="18" t="str">
        <f>VLOOKUP(A491,'BASE REGISTRO MAYO'!$A$1:$U$884,2,FALSE)</f>
        <v>Fundación Tierra de Esperanza</v>
      </c>
      <c r="C491" s="18">
        <f>VLOOKUP(A491,'BASE REGISTRO MAYO'!$A$1:$U$884,3,FALSE)</f>
        <v>738689003</v>
      </c>
      <c r="D491" s="18" t="str">
        <f>VLOOKUP(A491,'BASE REGISTRO MAYO'!$A$1:$U$884,4,FALSE)</f>
        <v>Fundación de Derecho Privado.</v>
      </c>
      <c r="E491" s="18" t="str">
        <f>VLOOKUP(A491,'BASE REGISTRO MAYO'!$A$1:$U$884,5,FALSE)</f>
        <v>Otorgado por Decreto Supremo Nº 262, de fecha 2 de abril de 1997, por el Ministerio de Justicia. Publicado en el Diario Oficial con fecha 24 de abril de 1997.</v>
      </c>
      <c r="F491" s="18" t="str">
        <f>VLOOKUP(A491,'BASE REGISTRO MAYO'!$A$1:$U$884,6,FALSE)</f>
        <v>Certificado de Vigencia inscripción Nº7421 de fecha 02 de abril de 1997. Folio N° 500328926944, emitido por el Servicio de Registro Civil e Identificación, de fecha 13 de julio de 2020.</v>
      </c>
      <c r="G491" s="18" t="str">
        <f>VLOOKUP(A491,'BASE REGISTRO MAYO'!$A$1:$U$884,7,FALSE)</f>
        <v xml:space="preserve">Ayudar a la infancia desvalida sin distinción de sexo, sin distinción racial, creencia religiosa o política.
</v>
      </c>
      <c r="H491" s="18" t="str">
        <f>VLOOKUP(A491,'BASE REGISTRO MAYO'!$A$1:$U$884,8,FALSE)</f>
        <v xml:space="preserve">Presidente: Simona de la Barra Cruzat.           
Secretario: Julián Humberto Carrasco Poblete.
Tesorero: Leoncio Toro Araya.
Director Ejecutivo: Rafael Mella Gallegos.
Director: Carlos Javier Contzen Fuentes.
</v>
      </c>
      <c r="I491" s="18" t="str">
        <f>VLOOKUP(A491,'BASE REGISTRO MAYO'!$A$1:$U$884,9,FALSE)</f>
        <v>El Consejo durará tres años en sus cargos y se renovará tácita y sucesivamente cada tres años, salvo que la mayoría absoluta de los demás consejeros, resuelva su exclusión.</v>
      </c>
      <c r="J491" s="18" t="str">
        <f>VLOOKUP(A491,'BASE REGISTRO MAYO'!$A$1:$U$884,10,FALSE)</f>
        <v>10 de enero de 2017 – 10 de enero 2020</v>
      </c>
      <c r="K491" s="18" t="str">
        <f>VLOOKUP(A491,'BASE REGISTRO MAYO'!$A$1:$U$884,11,FALSE)</f>
        <v xml:space="preserve">Simona de la Barra Cruzat
Rafael Mella Gallegos.
Podrán actuar conjunta o separadamente.
</v>
      </c>
      <c r="L491" s="18" t="str">
        <f>VLOOKUP(A491,'BASE REGISTRO MAYO'!$A$1:$U$884,12,FALSE)</f>
        <v>Exeter Nº 540-D, Concepción.</v>
      </c>
      <c r="M491" s="18" t="str">
        <f>VLOOKUP(A491,'BASE REGISTRO MAYO'!$A$1:$U$884,13,FALSE)</f>
        <v>VIII</v>
      </c>
      <c r="N491" s="18" t="str">
        <f>VLOOKUP(A491,'BASE REGISTRO MAYO'!$A$1:$U$884,14,FALSE)</f>
        <v>Concepción.</v>
      </c>
      <c r="O491" s="18" t="str">
        <f>VLOOKUP(A491,'BASE REGISTRO MAYO'!$A$1:$U$884,15,FALSE)</f>
        <v xml:space="preserve"> 41-2106-850
</v>
      </c>
      <c r="P491" s="18" t="str">
        <f>VLOOKUP(A491,'BASE REGISTRO MAYO'!$A$1:$U$884,16,FALSE)</f>
        <v>contacto@tdesperanza.cl</v>
      </c>
      <c r="Q491" s="18">
        <f>VLOOKUP(A491,'BASE REGISTRO MAYO'!$A$1:$U$884,17,FALSE)</f>
        <v>0</v>
      </c>
      <c r="R491" s="18" t="str">
        <f>VLOOKUP(A491,'BASE REGISTRO MAYO'!$A$1:$U$884,18,FALSE)</f>
        <v>93401.</v>
      </c>
      <c r="S491" s="18" t="str">
        <f>VLOOKUP(A491,'BASE REGISTRO MAYO'!$A$1:$U$884,19,FALSE)</f>
        <v xml:space="preserve">Certificado de antecedentes financieros, correspondientes al año 2019, APROBADOS por Subdepartamento de Supervisión Financiera Nacional para su actualización.
</v>
      </c>
      <c r="T491" s="148">
        <f>VLOOKUP(A491,'BASE REGISTRO MAYO'!$A$1:$U$884,20,FALSE)</f>
        <v>37970</v>
      </c>
      <c r="U491" s="125">
        <v>6979</v>
      </c>
      <c r="V491" s="126">
        <v>0</v>
      </c>
      <c r="W491" s="126">
        <v>38933448</v>
      </c>
      <c r="X491" s="149">
        <v>44347</v>
      </c>
      <c r="Y491" s="133" t="s">
        <v>7732</v>
      </c>
      <c r="Z491" s="133" t="s">
        <v>7733</v>
      </c>
      <c r="AA491" s="125" t="s">
        <v>227</v>
      </c>
    </row>
    <row r="492" spans="1:27" s="90" customFormat="1" ht="15.75" customHeight="1" x14ac:dyDescent="0.2">
      <c r="A492" s="125">
        <v>6979</v>
      </c>
      <c r="B492" s="18" t="str">
        <f>VLOOKUP(A492,'BASE REGISTRO MAYO'!$A$1:$U$884,2,FALSE)</f>
        <v>Fundación Tierra de Esperanza</v>
      </c>
      <c r="C492" s="18">
        <f>VLOOKUP(A492,'BASE REGISTRO MAYO'!$A$1:$U$884,3,FALSE)</f>
        <v>738689003</v>
      </c>
      <c r="D492" s="18" t="str">
        <f>VLOOKUP(A492,'BASE REGISTRO MAYO'!$A$1:$U$884,4,FALSE)</f>
        <v>Fundación de Derecho Privado.</v>
      </c>
      <c r="E492" s="18" t="str">
        <f>VLOOKUP(A492,'BASE REGISTRO MAYO'!$A$1:$U$884,5,FALSE)</f>
        <v>Otorgado por Decreto Supremo Nº 262, de fecha 2 de abril de 1997, por el Ministerio de Justicia. Publicado en el Diario Oficial con fecha 24 de abril de 1997.</v>
      </c>
      <c r="F492" s="18" t="str">
        <f>VLOOKUP(A492,'BASE REGISTRO MAYO'!$A$1:$U$884,6,FALSE)</f>
        <v>Certificado de Vigencia inscripción Nº7421 de fecha 02 de abril de 1997. Folio N° 500328926944, emitido por el Servicio de Registro Civil e Identificación, de fecha 13 de julio de 2020.</v>
      </c>
      <c r="G492" s="18" t="str">
        <f>VLOOKUP(A492,'BASE REGISTRO MAYO'!$A$1:$U$884,7,FALSE)</f>
        <v xml:space="preserve">Ayudar a la infancia desvalida sin distinción de sexo, sin distinción racial, creencia religiosa o política.
</v>
      </c>
      <c r="H492" s="18" t="str">
        <f>VLOOKUP(A492,'BASE REGISTRO MAYO'!$A$1:$U$884,8,FALSE)</f>
        <v xml:space="preserve">Presidente: Simona de la Barra Cruzat.           
Secretario: Julián Humberto Carrasco Poblete.
Tesorero: Leoncio Toro Araya.
Director Ejecutivo: Rafael Mella Gallegos.
Director: Carlos Javier Contzen Fuentes.
</v>
      </c>
      <c r="I492" s="18" t="str">
        <f>VLOOKUP(A492,'BASE REGISTRO MAYO'!$A$1:$U$884,9,FALSE)</f>
        <v>El Consejo durará tres años en sus cargos y se renovará tácita y sucesivamente cada tres años, salvo que la mayoría absoluta de los demás consejeros, resuelva su exclusión.</v>
      </c>
      <c r="J492" s="18" t="str">
        <f>VLOOKUP(A492,'BASE REGISTRO MAYO'!$A$1:$U$884,10,FALSE)</f>
        <v>10 de enero de 2017 – 10 de enero 2020</v>
      </c>
      <c r="K492" s="18" t="str">
        <f>VLOOKUP(A492,'BASE REGISTRO MAYO'!$A$1:$U$884,11,FALSE)</f>
        <v xml:space="preserve">Simona de la Barra Cruzat
Rafael Mella Gallegos.
Podrán actuar conjunta o separadamente.
</v>
      </c>
      <c r="L492" s="18" t="str">
        <f>VLOOKUP(A492,'BASE REGISTRO MAYO'!$A$1:$U$884,12,FALSE)</f>
        <v>Exeter Nº 540-D, Concepción.</v>
      </c>
      <c r="M492" s="18" t="str">
        <f>VLOOKUP(A492,'BASE REGISTRO MAYO'!$A$1:$U$884,13,FALSE)</f>
        <v>VIII</v>
      </c>
      <c r="N492" s="18" t="str">
        <f>VLOOKUP(A492,'BASE REGISTRO MAYO'!$A$1:$U$884,14,FALSE)</f>
        <v>Concepción.</v>
      </c>
      <c r="O492" s="18" t="str">
        <f>VLOOKUP(A492,'BASE REGISTRO MAYO'!$A$1:$U$884,15,FALSE)</f>
        <v xml:space="preserve"> 41-2106-850
</v>
      </c>
      <c r="P492" s="18" t="str">
        <f>VLOOKUP(A492,'BASE REGISTRO MAYO'!$A$1:$U$884,16,FALSE)</f>
        <v>contacto@tdesperanza.cl</v>
      </c>
      <c r="Q492" s="18">
        <f>VLOOKUP(A492,'BASE REGISTRO MAYO'!$A$1:$U$884,17,FALSE)</f>
        <v>0</v>
      </c>
      <c r="R492" s="18" t="str">
        <f>VLOOKUP(A492,'BASE REGISTRO MAYO'!$A$1:$U$884,18,FALSE)</f>
        <v>93401.</v>
      </c>
      <c r="S492" s="18" t="str">
        <f>VLOOKUP(A492,'BASE REGISTRO MAYO'!$A$1:$U$884,19,FALSE)</f>
        <v xml:space="preserve">Certificado de antecedentes financieros, correspondientes al año 2019, APROBADOS por Subdepartamento de Supervisión Financiera Nacional para su actualización.
</v>
      </c>
      <c r="T492" s="148">
        <f>VLOOKUP(A492,'BASE REGISTRO MAYO'!$A$1:$U$884,20,FALSE)</f>
        <v>37970</v>
      </c>
      <c r="U492" s="125">
        <v>6979</v>
      </c>
      <c r="V492" s="126">
        <v>212149457</v>
      </c>
      <c r="W492" s="126">
        <v>1003695581</v>
      </c>
      <c r="X492" s="149">
        <v>44347</v>
      </c>
      <c r="Y492" s="133" t="s">
        <v>7732</v>
      </c>
      <c r="Z492" s="133" t="s">
        <v>7733</v>
      </c>
      <c r="AA492" s="125" t="s">
        <v>7735</v>
      </c>
    </row>
    <row r="493" spans="1:27" s="90" customFormat="1" ht="15.75" customHeight="1" x14ac:dyDescent="0.2">
      <c r="A493" s="125">
        <v>6979</v>
      </c>
      <c r="B493" s="18" t="str">
        <f>VLOOKUP(A493,'BASE REGISTRO MAYO'!$A$1:$U$884,2,FALSE)</f>
        <v>Fundación Tierra de Esperanza</v>
      </c>
      <c r="C493" s="18">
        <f>VLOOKUP(A493,'BASE REGISTRO MAYO'!$A$1:$U$884,3,FALSE)</f>
        <v>738689003</v>
      </c>
      <c r="D493" s="18" t="str">
        <f>VLOOKUP(A493,'BASE REGISTRO MAYO'!$A$1:$U$884,4,FALSE)</f>
        <v>Fundación de Derecho Privado.</v>
      </c>
      <c r="E493" s="18" t="str">
        <f>VLOOKUP(A493,'BASE REGISTRO MAYO'!$A$1:$U$884,5,FALSE)</f>
        <v>Otorgado por Decreto Supremo Nº 262, de fecha 2 de abril de 1997, por el Ministerio de Justicia. Publicado en el Diario Oficial con fecha 24 de abril de 1997.</v>
      </c>
      <c r="F493" s="18" t="str">
        <f>VLOOKUP(A493,'BASE REGISTRO MAYO'!$A$1:$U$884,6,FALSE)</f>
        <v>Certificado de Vigencia inscripción Nº7421 de fecha 02 de abril de 1997. Folio N° 500328926944, emitido por el Servicio de Registro Civil e Identificación, de fecha 13 de julio de 2020.</v>
      </c>
      <c r="G493" s="18" t="str">
        <f>VLOOKUP(A493,'BASE REGISTRO MAYO'!$A$1:$U$884,7,FALSE)</f>
        <v xml:space="preserve">Ayudar a la infancia desvalida sin distinción de sexo, sin distinción racial, creencia religiosa o política.
</v>
      </c>
      <c r="H493" s="18" t="str">
        <f>VLOOKUP(A493,'BASE REGISTRO MAYO'!$A$1:$U$884,8,FALSE)</f>
        <v xml:space="preserve">Presidente: Simona de la Barra Cruzat.           
Secretario: Julián Humberto Carrasco Poblete.
Tesorero: Leoncio Toro Araya.
Director Ejecutivo: Rafael Mella Gallegos.
Director: Carlos Javier Contzen Fuentes.
</v>
      </c>
      <c r="I493" s="18" t="str">
        <f>VLOOKUP(A493,'BASE REGISTRO MAYO'!$A$1:$U$884,9,FALSE)</f>
        <v>El Consejo durará tres años en sus cargos y se renovará tácita y sucesivamente cada tres años, salvo que la mayoría absoluta de los demás consejeros, resuelva su exclusión.</v>
      </c>
      <c r="J493" s="18" t="str">
        <f>VLOOKUP(A493,'BASE REGISTRO MAYO'!$A$1:$U$884,10,FALSE)</f>
        <v>10 de enero de 2017 – 10 de enero 2020</v>
      </c>
      <c r="K493" s="18" t="str">
        <f>VLOOKUP(A493,'BASE REGISTRO MAYO'!$A$1:$U$884,11,FALSE)</f>
        <v xml:space="preserve">Simona de la Barra Cruzat
Rafael Mella Gallegos.
Podrán actuar conjunta o separadamente.
</v>
      </c>
      <c r="L493" s="18" t="str">
        <f>VLOOKUP(A493,'BASE REGISTRO MAYO'!$A$1:$U$884,12,FALSE)</f>
        <v>Exeter Nº 540-D, Concepción.</v>
      </c>
      <c r="M493" s="18" t="str">
        <f>VLOOKUP(A493,'BASE REGISTRO MAYO'!$A$1:$U$884,13,FALSE)</f>
        <v>VIII</v>
      </c>
      <c r="N493" s="18" t="str">
        <f>VLOOKUP(A493,'BASE REGISTRO MAYO'!$A$1:$U$884,14,FALSE)</f>
        <v>Concepción.</v>
      </c>
      <c r="O493" s="18" t="str">
        <f>VLOOKUP(A493,'BASE REGISTRO MAYO'!$A$1:$U$884,15,FALSE)</f>
        <v xml:space="preserve"> 41-2106-850
</v>
      </c>
      <c r="P493" s="18" t="str">
        <f>VLOOKUP(A493,'BASE REGISTRO MAYO'!$A$1:$U$884,16,FALSE)</f>
        <v>contacto@tdesperanza.cl</v>
      </c>
      <c r="Q493" s="18">
        <f>VLOOKUP(A493,'BASE REGISTRO MAYO'!$A$1:$U$884,17,FALSE)</f>
        <v>0</v>
      </c>
      <c r="R493" s="18" t="str">
        <f>VLOOKUP(A493,'BASE REGISTRO MAYO'!$A$1:$U$884,18,FALSE)</f>
        <v>93401.</v>
      </c>
      <c r="S493" s="18" t="str">
        <f>VLOOKUP(A493,'BASE REGISTRO MAYO'!$A$1:$U$884,19,FALSE)</f>
        <v xml:space="preserve">Certificado de antecedentes financieros, correspondientes al año 2019, APROBADOS por Subdepartamento de Supervisión Financiera Nacional para su actualización.
</v>
      </c>
      <c r="T493" s="148">
        <f>VLOOKUP(A493,'BASE REGISTRO MAYO'!$A$1:$U$884,20,FALSE)</f>
        <v>37970</v>
      </c>
      <c r="U493" s="125">
        <v>6979</v>
      </c>
      <c r="V493" s="126">
        <v>68784704</v>
      </c>
      <c r="W493" s="126">
        <v>343482554</v>
      </c>
      <c r="X493" s="149">
        <v>44347</v>
      </c>
      <c r="Y493" s="133" t="s">
        <v>7732</v>
      </c>
      <c r="Z493" s="133" t="s">
        <v>7733</v>
      </c>
      <c r="AA493" s="125" t="s">
        <v>7736</v>
      </c>
    </row>
    <row r="494" spans="1:27" s="90" customFormat="1" ht="15.75" customHeight="1" x14ac:dyDescent="0.2">
      <c r="A494" s="125">
        <v>6979</v>
      </c>
      <c r="B494" s="18" t="str">
        <f>VLOOKUP(A494,'BASE REGISTRO MAYO'!$A$1:$U$884,2,FALSE)</f>
        <v>Fundación Tierra de Esperanza</v>
      </c>
      <c r="C494" s="18">
        <f>VLOOKUP(A494,'BASE REGISTRO MAYO'!$A$1:$U$884,3,FALSE)</f>
        <v>738689003</v>
      </c>
      <c r="D494" s="18" t="str">
        <f>VLOOKUP(A494,'BASE REGISTRO MAYO'!$A$1:$U$884,4,FALSE)</f>
        <v>Fundación de Derecho Privado.</v>
      </c>
      <c r="E494" s="18" t="str">
        <f>VLOOKUP(A494,'BASE REGISTRO MAYO'!$A$1:$U$884,5,FALSE)</f>
        <v>Otorgado por Decreto Supremo Nº 262, de fecha 2 de abril de 1997, por el Ministerio de Justicia. Publicado en el Diario Oficial con fecha 24 de abril de 1997.</v>
      </c>
      <c r="F494" s="18" t="str">
        <f>VLOOKUP(A494,'BASE REGISTRO MAYO'!$A$1:$U$884,6,FALSE)</f>
        <v>Certificado de Vigencia inscripción Nº7421 de fecha 02 de abril de 1997. Folio N° 500328926944, emitido por el Servicio de Registro Civil e Identificación, de fecha 13 de julio de 2020.</v>
      </c>
      <c r="G494" s="18" t="str">
        <f>VLOOKUP(A494,'BASE REGISTRO MAYO'!$A$1:$U$884,7,FALSE)</f>
        <v xml:space="preserve">Ayudar a la infancia desvalida sin distinción de sexo, sin distinción racial, creencia religiosa o política.
</v>
      </c>
      <c r="H494" s="18" t="str">
        <f>VLOOKUP(A494,'BASE REGISTRO MAYO'!$A$1:$U$884,8,FALSE)</f>
        <v xml:space="preserve">Presidente: Simona de la Barra Cruzat.           
Secretario: Julián Humberto Carrasco Poblete.
Tesorero: Leoncio Toro Araya.
Director Ejecutivo: Rafael Mella Gallegos.
Director: Carlos Javier Contzen Fuentes.
</v>
      </c>
      <c r="I494" s="18" t="str">
        <f>VLOOKUP(A494,'BASE REGISTRO MAYO'!$A$1:$U$884,9,FALSE)</f>
        <v>El Consejo durará tres años en sus cargos y se renovará tácita y sucesivamente cada tres años, salvo que la mayoría absoluta de los demás consejeros, resuelva su exclusión.</v>
      </c>
      <c r="J494" s="18" t="str">
        <f>VLOOKUP(A494,'BASE REGISTRO MAYO'!$A$1:$U$884,10,FALSE)</f>
        <v>10 de enero de 2017 – 10 de enero 2020</v>
      </c>
      <c r="K494" s="18" t="str">
        <f>VLOOKUP(A494,'BASE REGISTRO MAYO'!$A$1:$U$884,11,FALSE)</f>
        <v xml:space="preserve">Simona de la Barra Cruzat
Rafael Mella Gallegos.
Podrán actuar conjunta o separadamente.
</v>
      </c>
      <c r="L494" s="18" t="str">
        <f>VLOOKUP(A494,'BASE REGISTRO MAYO'!$A$1:$U$884,12,FALSE)</f>
        <v>Exeter Nº 540-D, Concepción.</v>
      </c>
      <c r="M494" s="18" t="str">
        <f>VLOOKUP(A494,'BASE REGISTRO MAYO'!$A$1:$U$884,13,FALSE)</f>
        <v>VIII</v>
      </c>
      <c r="N494" s="18" t="str">
        <f>VLOOKUP(A494,'BASE REGISTRO MAYO'!$A$1:$U$884,14,FALSE)</f>
        <v>Concepción.</v>
      </c>
      <c r="O494" s="18" t="str">
        <f>VLOOKUP(A494,'BASE REGISTRO MAYO'!$A$1:$U$884,15,FALSE)</f>
        <v xml:space="preserve"> 41-2106-850
</v>
      </c>
      <c r="P494" s="18" t="str">
        <f>VLOOKUP(A494,'BASE REGISTRO MAYO'!$A$1:$U$884,16,FALSE)</f>
        <v>contacto@tdesperanza.cl</v>
      </c>
      <c r="Q494" s="18">
        <f>VLOOKUP(A494,'BASE REGISTRO MAYO'!$A$1:$U$884,17,FALSE)</f>
        <v>0</v>
      </c>
      <c r="R494" s="18" t="str">
        <f>VLOOKUP(A494,'BASE REGISTRO MAYO'!$A$1:$U$884,18,FALSE)</f>
        <v>93401.</v>
      </c>
      <c r="S494" s="18" t="str">
        <f>VLOOKUP(A494,'BASE REGISTRO MAYO'!$A$1:$U$884,19,FALSE)</f>
        <v xml:space="preserve">Certificado de antecedentes financieros, correspondientes al año 2019, APROBADOS por Subdepartamento de Supervisión Financiera Nacional para su actualización.
</v>
      </c>
      <c r="T494" s="148">
        <f>VLOOKUP(A494,'BASE REGISTRO MAYO'!$A$1:$U$884,20,FALSE)</f>
        <v>37970</v>
      </c>
      <c r="U494" s="125">
        <v>6979</v>
      </c>
      <c r="V494" s="126">
        <v>12381768</v>
      </c>
      <c r="W494" s="126">
        <v>52357191</v>
      </c>
      <c r="X494" s="149">
        <v>44347</v>
      </c>
      <c r="Y494" s="133" t="s">
        <v>7732</v>
      </c>
      <c r="Z494" s="133" t="s">
        <v>7733</v>
      </c>
      <c r="AA494" s="125" t="s">
        <v>7763</v>
      </c>
    </row>
    <row r="495" spans="1:27" s="90" customFormat="1" ht="15.75" customHeight="1" x14ac:dyDescent="0.2">
      <c r="A495" s="125">
        <v>6979</v>
      </c>
      <c r="B495" s="18" t="str">
        <f>VLOOKUP(A495,'BASE REGISTRO MAYO'!$A$1:$U$884,2,FALSE)</f>
        <v>Fundación Tierra de Esperanza</v>
      </c>
      <c r="C495" s="18">
        <f>VLOOKUP(A495,'BASE REGISTRO MAYO'!$A$1:$U$884,3,FALSE)</f>
        <v>738689003</v>
      </c>
      <c r="D495" s="18" t="str">
        <f>VLOOKUP(A495,'BASE REGISTRO MAYO'!$A$1:$U$884,4,FALSE)</f>
        <v>Fundación de Derecho Privado.</v>
      </c>
      <c r="E495" s="18" t="str">
        <f>VLOOKUP(A495,'BASE REGISTRO MAYO'!$A$1:$U$884,5,FALSE)</f>
        <v>Otorgado por Decreto Supremo Nº 262, de fecha 2 de abril de 1997, por el Ministerio de Justicia. Publicado en el Diario Oficial con fecha 24 de abril de 1997.</v>
      </c>
      <c r="F495" s="18" t="str">
        <f>VLOOKUP(A495,'BASE REGISTRO MAYO'!$A$1:$U$884,6,FALSE)</f>
        <v>Certificado de Vigencia inscripción Nº7421 de fecha 02 de abril de 1997. Folio N° 500328926944, emitido por el Servicio de Registro Civil e Identificación, de fecha 13 de julio de 2020.</v>
      </c>
      <c r="G495" s="18" t="str">
        <f>VLOOKUP(A495,'BASE REGISTRO MAYO'!$A$1:$U$884,7,FALSE)</f>
        <v xml:space="preserve">Ayudar a la infancia desvalida sin distinción de sexo, sin distinción racial, creencia religiosa o política.
</v>
      </c>
      <c r="H495" s="18" t="str">
        <f>VLOOKUP(A495,'BASE REGISTRO MAYO'!$A$1:$U$884,8,FALSE)</f>
        <v xml:space="preserve">Presidente: Simona de la Barra Cruzat.           
Secretario: Julián Humberto Carrasco Poblete.
Tesorero: Leoncio Toro Araya.
Director Ejecutivo: Rafael Mella Gallegos.
Director: Carlos Javier Contzen Fuentes.
</v>
      </c>
      <c r="I495" s="18" t="str">
        <f>VLOOKUP(A495,'BASE REGISTRO MAYO'!$A$1:$U$884,9,FALSE)</f>
        <v>El Consejo durará tres años en sus cargos y se renovará tácita y sucesivamente cada tres años, salvo que la mayoría absoluta de los demás consejeros, resuelva su exclusión.</v>
      </c>
      <c r="J495" s="18" t="str">
        <f>VLOOKUP(A495,'BASE REGISTRO MAYO'!$A$1:$U$884,10,FALSE)</f>
        <v>10 de enero de 2017 – 10 de enero 2020</v>
      </c>
      <c r="K495" s="18" t="str">
        <f>VLOOKUP(A495,'BASE REGISTRO MAYO'!$A$1:$U$884,11,FALSE)</f>
        <v xml:space="preserve">Simona de la Barra Cruzat
Rafael Mella Gallegos.
Podrán actuar conjunta o separadamente.
</v>
      </c>
      <c r="L495" s="18" t="str">
        <f>VLOOKUP(A495,'BASE REGISTRO MAYO'!$A$1:$U$884,12,FALSE)</f>
        <v>Exeter Nº 540-D, Concepción.</v>
      </c>
      <c r="M495" s="18" t="str">
        <f>VLOOKUP(A495,'BASE REGISTRO MAYO'!$A$1:$U$884,13,FALSE)</f>
        <v>VIII</v>
      </c>
      <c r="N495" s="18" t="str">
        <f>VLOOKUP(A495,'BASE REGISTRO MAYO'!$A$1:$U$884,14,FALSE)</f>
        <v>Concepción.</v>
      </c>
      <c r="O495" s="18" t="str">
        <f>VLOOKUP(A495,'BASE REGISTRO MAYO'!$A$1:$U$884,15,FALSE)</f>
        <v xml:space="preserve"> 41-2106-850
</v>
      </c>
      <c r="P495" s="18" t="str">
        <f>VLOOKUP(A495,'BASE REGISTRO MAYO'!$A$1:$U$884,16,FALSE)</f>
        <v>contacto@tdesperanza.cl</v>
      </c>
      <c r="Q495" s="18">
        <f>VLOOKUP(A495,'BASE REGISTRO MAYO'!$A$1:$U$884,17,FALSE)</f>
        <v>0</v>
      </c>
      <c r="R495" s="18" t="str">
        <f>VLOOKUP(A495,'BASE REGISTRO MAYO'!$A$1:$U$884,18,FALSE)</f>
        <v>93401.</v>
      </c>
      <c r="S495" s="18" t="str">
        <f>VLOOKUP(A495,'BASE REGISTRO MAYO'!$A$1:$U$884,19,FALSE)</f>
        <v xml:space="preserve">Certificado de antecedentes financieros, correspondientes al año 2019, APROBADOS por Subdepartamento de Supervisión Financiera Nacional para su actualización.
</v>
      </c>
      <c r="T495" s="148">
        <f>VLOOKUP(A495,'BASE REGISTRO MAYO'!$A$1:$U$884,20,FALSE)</f>
        <v>37970</v>
      </c>
      <c r="U495" s="125">
        <v>6979</v>
      </c>
      <c r="V495" s="126">
        <v>25225789</v>
      </c>
      <c r="W495" s="126">
        <v>166113801</v>
      </c>
      <c r="X495" s="149">
        <v>44347</v>
      </c>
      <c r="Y495" s="133" t="s">
        <v>7732</v>
      </c>
      <c r="Z495" s="133" t="s">
        <v>7733</v>
      </c>
      <c r="AA495" s="125" t="s">
        <v>159</v>
      </c>
    </row>
    <row r="496" spans="1:27" s="90" customFormat="1" ht="15.75" customHeight="1" x14ac:dyDescent="0.2">
      <c r="A496" s="125">
        <v>6979</v>
      </c>
      <c r="B496" s="18" t="str">
        <f>VLOOKUP(A496,'BASE REGISTRO MAYO'!$A$1:$U$884,2,FALSE)</f>
        <v>Fundación Tierra de Esperanza</v>
      </c>
      <c r="C496" s="18">
        <f>VLOOKUP(A496,'BASE REGISTRO MAYO'!$A$1:$U$884,3,FALSE)</f>
        <v>738689003</v>
      </c>
      <c r="D496" s="18" t="str">
        <f>VLOOKUP(A496,'BASE REGISTRO MAYO'!$A$1:$U$884,4,FALSE)</f>
        <v>Fundación de Derecho Privado.</v>
      </c>
      <c r="E496" s="18" t="str">
        <f>VLOOKUP(A496,'BASE REGISTRO MAYO'!$A$1:$U$884,5,FALSE)</f>
        <v>Otorgado por Decreto Supremo Nº 262, de fecha 2 de abril de 1997, por el Ministerio de Justicia. Publicado en el Diario Oficial con fecha 24 de abril de 1997.</v>
      </c>
      <c r="F496" s="18" t="str">
        <f>VLOOKUP(A496,'BASE REGISTRO MAYO'!$A$1:$U$884,6,FALSE)</f>
        <v>Certificado de Vigencia inscripción Nº7421 de fecha 02 de abril de 1997. Folio N° 500328926944, emitido por el Servicio de Registro Civil e Identificación, de fecha 13 de julio de 2020.</v>
      </c>
      <c r="G496" s="18" t="str">
        <f>VLOOKUP(A496,'BASE REGISTRO MAYO'!$A$1:$U$884,7,FALSE)</f>
        <v xml:space="preserve">Ayudar a la infancia desvalida sin distinción de sexo, sin distinción racial, creencia religiosa o política.
</v>
      </c>
      <c r="H496" s="18" t="str">
        <f>VLOOKUP(A496,'BASE REGISTRO MAYO'!$A$1:$U$884,8,FALSE)</f>
        <v xml:space="preserve">Presidente: Simona de la Barra Cruzat.           
Secretario: Julián Humberto Carrasco Poblete.
Tesorero: Leoncio Toro Araya.
Director Ejecutivo: Rafael Mella Gallegos.
Director: Carlos Javier Contzen Fuentes.
</v>
      </c>
      <c r="I496" s="18" t="str">
        <f>VLOOKUP(A496,'BASE REGISTRO MAYO'!$A$1:$U$884,9,FALSE)</f>
        <v>El Consejo durará tres años en sus cargos y se renovará tácita y sucesivamente cada tres años, salvo que la mayoría absoluta de los demás consejeros, resuelva su exclusión.</v>
      </c>
      <c r="J496" s="18" t="str">
        <f>VLOOKUP(A496,'BASE REGISTRO MAYO'!$A$1:$U$884,10,FALSE)</f>
        <v>10 de enero de 2017 – 10 de enero 2020</v>
      </c>
      <c r="K496" s="18" t="str">
        <f>VLOOKUP(A496,'BASE REGISTRO MAYO'!$A$1:$U$884,11,FALSE)</f>
        <v xml:space="preserve">Simona de la Barra Cruzat
Rafael Mella Gallegos.
Podrán actuar conjunta o separadamente.
</v>
      </c>
      <c r="L496" s="18" t="str">
        <f>VLOOKUP(A496,'BASE REGISTRO MAYO'!$A$1:$U$884,12,FALSE)</f>
        <v>Exeter Nº 540-D, Concepción.</v>
      </c>
      <c r="M496" s="18" t="str">
        <f>VLOOKUP(A496,'BASE REGISTRO MAYO'!$A$1:$U$884,13,FALSE)</f>
        <v>VIII</v>
      </c>
      <c r="N496" s="18" t="str">
        <f>VLOOKUP(A496,'BASE REGISTRO MAYO'!$A$1:$U$884,14,FALSE)</f>
        <v>Concepción.</v>
      </c>
      <c r="O496" s="18" t="str">
        <f>VLOOKUP(A496,'BASE REGISTRO MAYO'!$A$1:$U$884,15,FALSE)</f>
        <v xml:space="preserve"> 41-2106-850
</v>
      </c>
      <c r="P496" s="18" t="str">
        <f>VLOOKUP(A496,'BASE REGISTRO MAYO'!$A$1:$U$884,16,FALSE)</f>
        <v>contacto@tdesperanza.cl</v>
      </c>
      <c r="Q496" s="18">
        <f>VLOOKUP(A496,'BASE REGISTRO MAYO'!$A$1:$U$884,17,FALSE)</f>
        <v>0</v>
      </c>
      <c r="R496" s="18" t="str">
        <f>VLOOKUP(A496,'BASE REGISTRO MAYO'!$A$1:$U$884,18,FALSE)</f>
        <v>93401.</v>
      </c>
      <c r="S496" s="18" t="str">
        <f>VLOOKUP(A496,'BASE REGISTRO MAYO'!$A$1:$U$884,19,FALSE)</f>
        <v xml:space="preserve">Certificado de antecedentes financieros, correspondientes al año 2019, APROBADOS por Subdepartamento de Supervisión Financiera Nacional para su actualización.
</v>
      </c>
      <c r="T496" s="148">
        <f>VLOOKUP(A496,'BASE REGISTRO MAYO'!$A$1:$U$884,20,FALSE)</f>
        <v>37970</v>
      </c>
      <c r="U496" s="125">
        <v>6979</v>
      </c>
      <c r="V496" s="126">
        <v>5967226</v>
      </c>
      <c r="W496" s="126">
        <v>16802452</v>
      </c>
      <c r="X496" s="149">
        <v>44347</v>
      </c>
      <c r="Y496" s="133" t="s">
        <v>7732</v>
      </c>
      <c r="Z496" s="133" t="s">
        <v>7733</v>
      </c>
      <c r="AA496" s="125" t="s">
        <v>7766</v>
      </c>
    </row>
    <row r="497" spans="1:27" s="90" customFormat="1" ht="15.75" customHeight="1" x14ac:dyDescent="0.2">
      <c r="A497" s="125">
        <v>6979</v>
      </c>
      <c r="B497" s="18" t="str">
        <f>VLOOKUP(A497,'BASE REGISTRO MAYO'!$A$1:$U$884,2,FALSE)</f>
        <v>Fundación Tierra de Esperanza</v>
      </c>
      <c r="C497" s="18">
        <f>VLOOKUP(A497,'BASE REGISTRO MAYO'!$A$1:$U$884,3,FALSE)</f>
        <v>738689003</v>
      </c>
      <c r="D497" s="18" t="str">
        <f>VLOOKUP(A497,'BASE REGISTRO MAYO'!$A$1:$U$884,4,FALSE)</f>
        <v>Fundación de Derecho Privado.</v>
      </c>
      <c r="E497" s="18" t="str">
        <f>VLOOKUP(A497,'BASE REGISTRO MAYO'!$A$1:$U$884,5,FALSE)</f>
        <v>Otorgado por Decreto Supremo Nº 262, de fecha 2 de abril de 1997, por el Ministerio de Justicia. Publicado en el Diario Oficial con fecha 24 de abril de 1997.</v>
      </c>
      <c r="F497" s="18" t="str">
        <f>VLOOKUP(A497,'BASE REGISTRO MAYO'!$A$1:$U$884,6,FALSE)</f>
        <v>Certificado de Vigencia inscripción Nº7421 de fecha 02 de abril de 1997. Folio N° 500328926944, emitido por el Servicio de Registro Civil e Identificación, de fecha 13 de julio de 2020.</v>
      </c>
      <c r="G497" s="18" t="str">
        <f>VLOOKUP(A497,'BASE REGISTRO MAYO'!$A$1:$U$884,7,FALSE)</f>
        <v xml:space="preserve">Ayudar a la infancia desvalida sin distinción de sexo, sin distinción racial, creencia religiosa o política.
</v>
      </c>
      <c r="H497" s="18" t="str">
        <f>VLOOKUP(A497,'BASE REGISTRO MAYO'!$A$1:$U$884,8,FALSE)</f>
        <v xml:space="preserve">Presidente: Simona de la Barra Cruzat.           
Secretario: Julián Humberto Carrasco Poblete.
Tesorero: Leoncio Toro Araya.
Director Ejecutivo: Rafael Mella Gallegos.
Director: Carlos Javier Contzen Fuentes.
</v>
      </c>
      <c r="I497" s="18" t="str">
        <f>VLOOKUP(A497,'BASE REGISTRO MAYO'!$A$1:$U$884,9,FALSE)</f>
        <v>El Consejo durará tres años en sus cargos y se renovará tácita y sucesivamente cada tres años, salvo que la mayoría absoluta de los demás consejeros, resuelva su exclusión.</v>
      </c>
      <c r="J497" s="18" t="str">
        <f>VLOOKUP(A497,'BASE REGISTRO MAYO'!$A$1:$U$884,10,FALSE)</f>
        <v>10 de enero de 2017 – 10 de enero 2020</v>
      </c>
      <c r="K497" s="18" t="str">
        <f>VLOOKUP(A497,'BASE REGISTRO MAYO'!$A$1:$U$884,11,FALSE)</f>
        <v xml:space="preserve">Simona de la Barra Cruzat
Rafael Mella Gallegos.
Podrán actuar conjunta o separadamente.
</v>
      </c>
      <c r="L497" s="18" t="str">
        <f>VLOOKUP(A497,'BASE REGISTRO MAYO'!$A$1:$U$884,12,FALSE)</f>
        <v>Exeter Nº 540-D, Concepción.</v>
      </c>
      <c r="M497" s="18" t="str">
        <f>VLOOKUP(A497,'BASE REGISTRO MAYO'!$A$1:$U$884,13,FALSE)</f>
        <v>VIII</v>
      </c>
      <c r="N497" s="18" t="str">
        <f>VLOOKUP(A497,'BASE REGISTRO MAYO'!$A$1:$U$884,14,FALSE)</f>
        <v>Concepción.</v>
      </c>
      <c r="O497" s="18" t="str">
        <f>VLOOKUP(A497,'BASE REGISTRO MAYO'!$A$1:$U$884,15,FALSE)</f>
        <v xml:space="preserve"> 41-2106-850
</v>
      </c>
      <c r="P497" s="18" t="str">
        <f>VLOOKUP(A497,'BASE REGISTRO MAYO'!$A$1:$U$884,16,FALSE)</f>
        <v>contacto@tdesperanza.cl</v>
      </c>
      <c r="Q497" s="18">
        <f>VLOOKUP(A497,'BASE REGISTRO MAYO'!$A$1:$U$884,17,FALSE)</f>
        <v>0</v>
      </c>
      <c r="R497" s="18" t="str">
        <f>VLOOKUP(A497,'BASE REGISTRO MAYO'!$A$1:$U$884,18,FALSE)</f>
        <v>93401.</v>
      </c>
      <c r="S497" s="18" t="str">
        <f>VLOOKUP(A497,'BASE REGISTRO MAYO'!$A$1:$U$884,19,FALSE)</f>
        <v xml:space="preserve">Certificado de antecedentes financieros, correspondientes al año 2019, APROBADOS por Subdepartamento de Supervisión Financiera Nacional para su actualización.
</v>
      </c>
      <c r="T497" s="148">
        <f>VLOOKUP(A497,'BASE REGISTRO MAYO'!$A$1:$U$884,20,FALSE)</f>
        <v>37970</v>
      </c>
      <c r="U497" s="125">
        <v>6979</v>
      </c>
      <c r="V497" s="126">
        <v>38020200</v>
      </c>
      <c r="W497" s="126">
        <v>264702960</v>
      </c>
      <c r="X497" s="149">
        <v>44347</v>
      </c>
      <c r="Y497" s="133" t="s">
        <v>7732</v>
      </c>
      <c r="Z497" s="133" t="s">
        <v>7733</v>
      </c>
      <c r="AA497" s="125" t="s">
        <v>184</v>
      </c>
    </row>
    <row r="498" spans="1:27" s="90" customFormat="1" ht="15.75" customHeight="1" x14ac:dyDescent="0.2">
      <c r="A498" s="125">
        <v>6979</v>
      </c>
      <c r="B498" s="18" t="str">
        <f>VLOOKUP(A498,'BASE REGISTRO MAYO'!$A$1:$U$884,2,FALSE)</f>
        <v>Fundación Tierra de Esperanza</v>
      </c>
      <c r="C498" s="18">
        <f>VLOOKUP(A498,'BASE REGISTRO MAYO'!$A$1:$U$884,3,FALSE)</f>
        <v>738689003</v>
      </c>
      <c r="D498" s="18" t="str">
        <f>VLOOKUP(A498,'BASE REGISTRO MAYO'!$A$1:$U$884,4,FALSE)</f>
        <v>Fundación de Derecho Privado.</v>
      </c>
      <c r="E498" s="18" t="str">
        <f>VLOOKUP(A498,'BASE REGISTRO MAYO'!$A$1:$U$884,5,FALSE)</f>
        <v>Otorgado por Decreto Supremo Nº 262, de fecha 2 de abril de 1997, por el Ministerio de Justicia. Publicado en el Diario Oficial con fecha 24 de abril de 1997.</v>
      </c>
      <c r="F498" s="18" t="str">
        <f>VLOOKUP(A498,'BASE REGISTRO MAYO'!$A$1:$U$884,6,FALSE)</f>
        <v>Certificado de Vigencia inscripción Nº7421 de fecha 02 de abril de 1997. Folio N° 500328926944, emitido por el Servicio de Registro Civil e Identificación, de fecha 13 de julio de 2020.</v>
      </c>
      <c r="G498" s="18" t="str">
        <f>VLOOKUP(A498,'BASE REGISTRO MAYO'!$A$1:$U$884,7,FALSE)</f>
        <v xml:space="preserve">Ayudar a la infancia desvalida sin distinción de sexo, sin distinción racial, creencia religiosa o política.
</v>
      </c>
      <c r="H498" s="18" t="str">
        <f>VLOOKUP(A498,'BASE REGISTRO MAYO'!$A$1:$U$884,8,FALSE)</f>
        <v xml:space="preserve">Presidente: Simona de la Barra Cruzat.           
Secretario: Julián Humberto Carrasco Poblete.
Tesorero: Leoncio Toro Araya.
Director Ejecutivo: Rafael Mella Gallegos.
Director: Carlos Javier Contzen Fuentes.
</v>
      </c>
      <c r="I498" s="18" t="str">
        <f>VLOOKUP(A498,'BASE REGISTRO MAYO'!$A$1:$U$884,9,FALSE)</f>
        <v>El Consejo durará tres años en sus cargos y se renovará tácita y sucesivamente cada tres años, salvo que la mayoría absoluta de los demás consejeros, resuelva su exclusión.</v>
      </c>
      <c r="J498" s="18" t="str">
        <f>VLOOKUP(A498,'BASE REGISTRO MAYO'!$A$1:$U$884,10,FALSE)</f>
        <v>10 de enero de 2017 – 10 de enero 2020</v>
      </c>
      <c r="K498" s="18" t="str">
        <f>VLOOKUP(A498,'BASE REGISTRO MAYO'!$A$1:$U$884,11,FALSE)</f>
        <v xml:space="preserve">Simona de la Barra Cruzat
Rafael Mella Gallegos.
Podrán actuar conjunta o separadamente.
</v>
      </c>
      <c r="L498" s="18" t="str">
        <f>VLOOKUP(A498,'BASE REGISTRO MAYO'!$A$1:$U$884,12,FALSE)</f>
        <v>Exeter Nº 540-D, Concepción.</v>
      </c>
      <c r="M498" s="18" t="str">
        <f>VLOOKUP(A498,'BASE REGISTRO MAYO'!$A$1:$U$884,13,FALSE)</f>
        <v>VIII</v>
      </c>
      <c r="N498" s="18" t="str">
        <f>VLOOKUP(A498,'BASE REGISTRO MAYO'!$A$1:$U$884,14,FALSE)</f>
        <v>Concepción.</v>
      </c>
      <c r="O498" s="18" t="str">
        <f>VLOOKUP(A498,'BASE REGISTRO MAYO'!$A$1:$U$884,15,FALSE)</f>
        <v xml:space="preserve"> 41-2106-850
</v>
      </c>
      <c r="P498" s="18" t="str">
        <f>VLOOKUP(A498,'BASE REGISTRO MAYO'!$A$1:$U$884,16,FALSE)</f>
        <v>contacto@tdesperanza.cl</v>
      </c>
      <c r="Q498" s="18">
        <f>VLOOKUP(A498,'BASE REGISTRO MAYO'!$A$1:$U$884,17,FALSE)</f>
        <v>0</v>
      </c>
      <c r="R498" s="18" t="str">
        <f>VLOOKUP(A498,'BASE REGISTRO MAYO'!$A$1:$U$884,18,FALSE)</f>
        <v>93401.</v>
      </c>
      <c r="S498" s="18" t="str">
        <f>VLOOKUP(A498,'BASE REGISTRO MAYO'!$A$1:$U$884,19,FALSE)</f>
        <v xml:space="preserve">Certificado de antecedentes financieros, correspondientes al año 2019, APROBADOS por Subdepartamento de Supervisión Financiera Nacional para su actualización.
</v>
      </c>
      <c r="T498" s="148">
        <f>VLOOKUP(A498,'BASE REGISTRO MAYO'!$A$1:$U$884,20,FALSE)</f>
        <v>37970</v>
      </c>
      <c r="U498" s="125">
        <v>6979</v>
      </c>
      <c r="V498" s="126">
        <v>12397284</v>
      </c>
      <c r="W498" s="126">
        <v>57399663</v>
      </c>
      <c r="X498" s="149">
        <v>44347</v>
      </c>
      <c r="Y498" s="133" t="s">
        <v>7732</v>
      </c>
      <c r="Z498" s="133" t="s">
        <v>7733</v>
      </c>
      <c r="AA498" s="125" t="s">
        <v>7797</v>
      </c>
    </row>
    <row r="499" spans="1:27" s="90" customFormat="1" ht="15.75" customHeight="1" x14ac:dyDescent="0.2">
      <c r="A499" s="125">
        <v>6979</v>
      </c>
      <c r="B499" s="18" t="str">
        <f>VLOOKUP(A499,'BASE REGISTRO MAYO'!$A$1:$U$884,2,FALSE)</f>
        <v>Fundación Tierra de Esperanza</v>
      </c>
      <c r="C499" s="18">
        <f>VLOOKUP(A499,'BASE REGISTRO MAYO'!$A$1:$U$884,3,FALSE)</f>
        <v>738689003</v>
      </c>
      <c r="D499" s="18" t="str">
        <f>VLOOKUP(A499,'BASE REGISTRO MAYO'!$A$1:$U$884,4,FALSE)</f>
        <v>Fundación de Derecho Privado.</v>
      </c>
      <c r="E499" s="18" t="str">
        <f>VLOOKUP(A499,'BASE REGISTRO MAYO'!$A$1:$U$884,5,FALSE)</f>
        <v>Otorgado por Decreto Supremo Nº 262, de fecha 2 de abril de 1997, por el Ministerio de Justicia. Publicado en el Diario Oficial con fecha 24 de abril de 1997.</v>
      </c>
      <c r="F499" s="18" t="str">
        <f>VLOOKUP(A499,'BASE REGISTRO MAYO'!$A$1:$U$884,6,FALSE)</f>
        <v>Certificado de Vigencia inscripción Nº7421 de fecha 02 de abril de 1997. Folio N° 500328926944, emitido por el Servicio de Registro Civil e Identificación, de fecha 13 de julio de 2020.</v>
      </c>
      <c r="G499" s="18" t="str">
        <f>VLOOKUP(A499,'BASE REGISTRO MAYO'!$A$1:$U$884,7,FALSE)</f>
        <v xml:space="preserve">Ayudar a la infancia desvalida sin distinción de sexo, sin distinción racial, creencia religiosa o política.
</v>
      </c>
      <c r="H499" s="18" t="str">
        <f>VLOOKUP(A499,'BASE REGISTRO MAYO'!$A$1:$U$884,8,FALSE)</f>
        <v xml:space="preserve">Presidente: Simona de la Barra Cruzat.           
Secretario: Julián Humberto Carrasco Poblete.
Tesorero: Leoncio Toro Araya.
Director Ejecutivo: Rafael Mella Gallegos.
Director: Carlos Javier Contzen Fuentes.
</v>
      </c>
      <c r="I499" s="18" t="str">
        <f>VLOOKUP(A499,'BASE REGISTRO MAYO'!$A$1:$U$884,9,FALSE)</f>
        <v>El Consejo durará tres años en sus cargos y se renovará tácita y sucesivamente cada tres años, salvo que la mayoría absoluta de los demás consejeros, resuelva su exclusión.</v>
      </c>
      <c r="J499" s="18" t="str">
        <f>VLOOKUP(A499,'BASE REGISTRO MAYO'!$A$1:$U$884,10,FALSE)</f>
        <v>10 de enero de 2017 – 10 de enero 2020</v>
      </c>
      <c r="K499" s="18" t="str">
        <f>VLOOKUP(A499,'BASE REGISTRO MAYO'!$A$1:$U$884,11,FALSE)</f>
        <v xml:space="preserve">Simona de la Barra Cruzat
Rafael Mella Gallegos.
Podrán actuar conjunta o separadamente.
</v>
      </c>
      <c r="L499" s="18" t="str">
        <f>VLOOKUP(A499,'BASE REGISTRO MAYO'!$A$1:$U$884,12,FALSE)</f>
        <v>Exeter Nº 540-D, Concepción.</v>
      </c>
      <c r="M499" s="18" t="str">
        <f>VLOOKUP(A499,'BASE REGISTRO MAYO'!$A$1:$U$884,13,FALSE)</f>
        <v>VIII</v>
      </c>
      <c r="N499" s="18" t="str">
        <f>VLOOKUP(A499,'BASE REGISTRO MAYO'!$A$1:$U$884,14,FALSE)</f>
        <v>Concepción.</v>
      </c>
      <c r="O499" s="18" t="str">
        <f>VLOOKUP(A499,'BASE REGISTRO MAYO'!$A$1:$U$884,15,FALSE)</f>
        <v xml:space="preserve"> 41-2106-850
</v>
      </c>
      <c r="P499" s="18" t="str">
        <f>VLOOKUP(A499,'BASE REGISTRO MAYO'!$A$1:$U$884,16,FALSE)</f>
        <v>contacto@tdesperanza.cl</v>
      </c>
      <c r="Q499" s="18">
        <f>VLOOKUP(A499,'BASE REGISTRO MAYO'!$A$1:$U$884,17,FALSE)</f>
        <v>0</v>
      </c>
      <c r="R499" s="18" t="str">
        <f>VLOOKUP(A499,'BASE REGISTRO MAYO'!$A$1:$U$884,18,FALSE)</f>
        <v>93401.</v>
      </c>
      <c r="S499" s="18" t="str">
        <f>VLOOKUP(A499,'BASE REGISTRO MAYO'!$A$1:$U$884,19,FALSE)</f>
        <v xml:space="preserve">Certificado de antecedentes financieros, correspondientes al año 2019, APROBADOS por Subdepartamento de Supervisión Financiera Nacional para su actualización.
</v>
      </c>
      <c r="T499" s="148">
        <f>VLOOKUP(A499,'BASE REGISTRO MAYO'!$A$1:$U$884,20,FALSE)</f>
        <v>37970</v>
      </c>
      <c r="U499" s="125">
        <v>6979</v>
      </c>
      <c r="V499" s="126">
        <v>8016600</v>
      </c>
      <c r="W499" s="126">
        <v>40083000</v>
      </c>
      <c r="X499" s="149">
        <v>44347</v>
      </c>
      <c r="Y499" s="133" t="s">
        <v>7732</v>
      </c>
      <c r="Z499" s="133" t="s">
        <v>7733</v>
      </c>
      <c r="AA499" s="125" t="s">
        <v>7813</v>
      </c>
    </row>
    <row r="500" spans="1:27" s="90" customFormat="1" ht="15.75" customHeight="1" x14ac:dyDescent="0.2">
      <c r="A500" s="125">
        <v>6979</v>
      </c>
      <c r="B500" s="18" t="str">
        <f>VLOOKUP(A500,'BASE REGISTRO MAYO'!$A$1:$U$884,2,FALSE)</f>
        <v>Fundación Tierra de Esperanza</v>
      </c>
      <c r="C500" s="18">
        <f>VLOOKUP(A500,'BASE REGISTRO MAYO'!$A$1:$U$884,3,FALSE)</f>
        <v>738689003</v>
      </c>
      <c r="D500" s="18" t="str">
        <f>VLOOKUP(A500,'BASE REGISTRO MAYO'!$A$1:$U$884,4,FALSE)</f>
        <v>Fundación de Derecho Privado.</v>
      </c>
      <c r="E500" s="18" t="str">
        <f>VLOOKUP(A500,'BASE REGISTRO MAYO'!$A$1:$U$884,5,FALSE)</f>
        <v>Otorgado por Decreto Supremo Nº 262, de fecha 2 de abril de 1997, por el Ministerio de Justicia. Publicado en el Diario Oficial con fecha 24 de abril de 1997.</v>
      </c>
      <c r="F500" s="18" t="str">
        <f>VLOOKUP(A500,'BASE REGISTRO MAYO'!$A$1:$U$884,6,FALSE)</f>
        <v>Certificado de Vigencia inscripción Nº7421 de fecha 02 de abril de 1997. Folio N° 500328926944, emitido por el Servicio de Registro Civil e Identificación, de fecha 13 de julio de 2020.</v>
      </c>
      <c r="G500" s="18" t="str">
        <f>VLOOKUP(A500,'BASE REGISTRO MAYO'!$A$1:$U$884,7,FALSE)</f>
        <v xml:space="preserve">Ayudar a la infancia desvalida sin distinción de sexo, sin distinción racial, creencia religiosa o política.
</v>
      </c>
      <c r="H500" s="18" t="str">
        <f>VLOOKUP(A500,'BASE REGISTRO MAYO'!$A$1:$U$884,8,FALSE)</f>
        <v xml:space="preserve">Presidente: Simona de la Barra Cruzat.           
Secretario: Julián Humberto Carrasco Poblete.
Tesorero: Leoncio Toro Araya.
Director Ejecutivo: Rafael Mella Gallegos.
Director: Carlos Javier Contzen Fuentes.
</v>
      </c>
      <c r="I500" s="18" t="str">
        <f>VLOOKUP(A500,'BASE REGISTRO MAYO'!$A$1:$U$884,9,FALSE)</f>
        <v>El Consejo durará tres años en sus cargos y se renovará tácita y sucesivamente cada tres años, salvo que la mayoría absoluta de los demás consejeros, resuelva su exclusión.</v>
      </c>
      <c r="J500" s="18" t="str">
        <f>VLOOKUP(A500,'BASE REGISTRO MAYO'!$A$1:$U$884,10,FALSE)</f>
        <v>10 de enero de 2017 – 10 de enero 2020</v>
      </c>
      <c r="K500" s="18" t="str">
        <f>VLOOKUP(A500,'BASE REGISTRO MAYO'!$A$1:$U$884,11,FALSE)</f>
        <v xml:space="preserve">Simona de la Barra Cruzat
Rafael Mella Gallegos.
Podrán actuar conjunta o separadamente.
</v>
      </c>
      <c r="L500" s="18" t="str">
        <f>VLOOKUP(A500,'BASE REGISTRO MAYO'!$A$1:$U$884,12,FALSE)</f>
        <v>Exeter Nº 540-D, Concepción.</v>
      </c>
      <c r="M500" s="18" t="str">
        <f>VLOOKUP(A500,'BASE REGISTRO MAYO'!$A$1:$U$884,13,FALSE)</f>
        <v>VIII</v>
      </c>
      <c r="N500" s="18" t="str">
        <f>VLOOKUP(A500,'BASE REGISTRO MAYO'!$A$1:$U$884,14,FALSE)</f>
        <v>Concepción.</v>
      </c>
      <c r="O500" s="18" t="str">
        <f>VLOOKUP(A500,'BASE REGISTRO MAYO'!$A$1:$U$884,15,FALSE)</f>
        <v xml:space="preserve"> 41-2106-850
</v>
      </c>
      <c r="P500" s="18" t="str">
        <f>VLOOKUP(A500,'BASE REGISTRO MAYO'!$A$1:$U$884,16,FALSE)</f>
        <v>contacto@tdesperanza.cl</v>
      </c>
      <c r="Q500" s="18">
        <f>VLOOKUP(A500,'BASE REGISTRO MAYO'!$A$1:$U$884,17,FALSE)</f>
        <v>0</v>
      </c>
      <c r="R500" s="18" t="str">
        <f>VLOOKUP(A500,'BASE REGISTRO MAYO'!$A$1:$U$884,18,FALSE)</f>
        <v>93401.</v>
      </c>
      <c r="S500" s="18" t="str">
        <f>VLOOKUP(A500,'BASE REGISTRO MAYO'!$A$1:$U$884,19,FALSE)</f>
        <v xml:space="preserve">Certificado de antecedentes financieros, correspondientes al año 2019, APROBADOS por Subdepartamento de Supervisión Financiera Nacional para su actualización.
</v>
      </c>
      <c r="T500" s="148">
        <f>VLOOKUP(A500,'BASE REGISTRO MAYO'!$A$1:$U$884,20,FALSE)</f>
        <v>37970</v>
      </c>
      <c r="U500" s="125">
        <v>6979</v>
      </c>
      <c r="V500" s="126">
        <v>8016600</v>
      </c>
      <c r="W500" s="126">
        <v>40083000</v>
      </c>
      <c r="X500" s="149">
        <v>44347</v>
      </c>
      <c r="Y500" s="133" t="s">
        <v>7732</v>
      </c>
      <c r="Z500" s="133" t="s">
        <v>7733</v>
      </c>
      <c r="AA500" s="125" t="s">
        <v>7847</v>
      </c>
    </row>
    <row r="501" spans="1:27" s="90" customFormat="1" ht="15.75" customHeight="1" x14ac:dyDescent="0.2">
      <c r="A501" s="125">
        <v>6979</v>
      </c>
      <c r="B501" s="18" t="str">
        <f>VLOOKUP(A501,'BASE REGISTRO MAYO'!$A$1:$U$884,2,FALSE)</f>
        <v>Fundación Tierra de Esperanza</v>
      </c>
      <c r="C501" s="18">
        <f>VLOOKUP(A501,'BASE REGISTRO MAYO'!$A$1:$U$884,3,FALSE)</f>
        <v>738689003</v>
      </c>
      <c r="D501" s="18" t="str">
        <f>VLOOKUP(A501,'BASE REGISTRO MAYO'!$A$1:$U$884,4,FALSE)</f>
        <v>Fundación de Derecho Privado.</v>
      </c>
      <c r="E501" s="18" t="str">
        <f>VLOOKUP(A501,'BASE REGISTRO MAYO'!$A$1:$U$884,5,FALSE)</f>
        <v>Otorgado por Decreto Supremo Nº 262, de fecha 2 de abril de 1997, por el Ministerio de Justicia. Publicado en el Diario Oficial con fecha 24 de abril de 1997.</v>
      </c>
      <c r="F501" s="18" t="str">
        <f>VLOOKUP(A501,'BASE REGISTRO MAYO'!$A$1:$U$884,6,FALSE)</f>
        <v>Certificado de Vigencia inscripción Nº7421 de fecha 02 de abril de 1997. Folio N° 500328926944, emitido por el Servicio de Registro Civil e Identificación, de fecha 13 de julio de 2020.</v>
      </c>
      <c r="G501" s="18" t="str">
        <f>VLOOKUP(A501,'BASE REGISTRO MAYO'!$A$1:$U$884,7,FALSE)</f>
        <v xml:space="preserve">Ayudar a la infancia desvalida sin distinción de sexo, sin distinción racial, creencia religiosa o política.
</v>
      </c>
      <c r="H501" s="18" t="str">
        <f>VLOOKUP(A501,'BASE REGISTRO MAYO'!$A$1:$U$884,8,FALSE)</f>
        <v xml:space="preserve">Presidente: Simona de la Barra Cruzat.           
Secretario: Julián Humberto Carrasco Poblete.
Tesorero: Leoncio Toro Araya.
Director Ejecutivo: Rafael Mella Gallegos.
Director: Carlos Javier Contzen Fuentes.
</v>
      </c>
      <c r="I501" s="18" t="str">
        <f>VLOOKUP(A501,'BASE REGISTRO MAYO'!$A$1:$U$884,9,FALSE)</f>
        <v>El Consejo durará tres años en sus cargos y se renovará tácita y sucesivamente cada tres años, salvo que la mayoría absoluta de los demás consejeros, resuelva su exclusión.</v>
      </c>
      <c r="J501" s="18" t="str">
        <f>VLOOKUP(A501,'BASE REGISTRO MAYO'!$A$1:$U$884,10,FALSE)</f>
        <v>10 de enero de 2017 – 10 de enero 2020</v>
      </c>
      <c r="K501" s="18" t="str">
        <f>VLOOKUP(A501,'BASE REGISTRO MAYO'!$A$1:$U$884,11,FALSE)</f>
        <v xml:space="preserve">Simona de la Barra Cruzat
Rafael Mella Gallegos.
Podrán actuar conjunta o separadamente.
</v>
      </c>
      <c r="L501" s="18" t="str">
        <f>VLOOKUP(A501,'BASE REGISTRO MAYO'!$A$1:$U$884,12,FALSE)</f>
        <v>Exeter Nº 540-D, Concepción.</v>
      </c>
      <c r="M501" s="18" t="str">
        <f>VLOOKUP(A501,'BASE REGISTRO MAYO'!$A$1:$U$884,13,FALSE)</f>
        <v>VIII</v>
      </c>
      <c r="N501" s="18" t="str">
        <f>VLOOKUP(A501,'BASE REGISTRO MAYO'!$A$1:$U$884,14,FALSE)</f>
        <v>Concepción.</v>
      </c>
      <c r="O501" s="18" t="str">
        <f>VLOOKUP(A501,'BASE REGISTRO MAYO'!$A$1:$U$884,15,FALSE)</f>
        <v xml:space="preserve"> 41-2106-850
</v>
      </c>
      <c r="P501" s="18" t="str">
        <f>VLOOKUP(A501,'BASE REGISTRO MAYO'!$A$1:$U$884,16,FALSE)</f>
        <v>contacto@tdesperanza.cl</v>
      </c>
      <c r="Q501" s="18">
        <f>VLOOKUP(A501,'BASE REGISTRO MAYO'!$A$1:$U$884,17,FALSE)</f>
        <v>0</v>
      </c>
      <c r="R501" s="18" t="str">
        <f>VLOOKUP(A501,'BASE REGISTRO MAYO'!$A$1:$U$884,18,FALSE)</f>
        <v>93401.</v>
      </c>
      <c r="S501" s="18" t="str">
        <f>VLOOKUP(A501,'BASE REGISTRO MAYO'!$A$1:$U$884,19,FALSE)</f>
        <v xml:space="preserve">Certificado de antecedentes financieros, correspondientes al año 2019, APROBADOS por Subdepartamento de Supervisión Financiera Nacional para su actualización.
</v>
      </c>
      <c r="T501" s="148">
        <f>VLOOKUP(A501,'BASE REGISTRO MAYO'!$A$1:$U$884,20,FALSE)</f>
        <v>37970</v>
      </c>
      <c r="U501" s="125">
        <v>6979</v>
      </c>
      <c r="V501" s="126">
        <v>9138924</v>
      </c>
      <c r="W501" s="126">
        <v>45694620</v>
      </c>
      <c r="X501" s="149">
        <v>44347</v>
      </c>
      <c r="Y501" s="133" t="s">
        <v>7732</v>
      </c>
      <c r="Z501" s="133" t="s">
        <v>7733</v>
      </c>
      <c r="AA501" s="125" t="s">
        <v>7746</v>
      </c>
    </row>
    <row r="502" spans="1:27" s="90" customFormat="1" ht="15.75" customHeight="1" x14ac:dyDescent="0.2">
      <c r="A502" s="125">
        <v>6979</v>
      </c>
      <c r="B502" s="18" t="str">
        <f>VLOOKUP(A502,'BASE REGISTRO MAYO'!$A$1:$U$884,2,FALSE)</f>
        <v>Fundación Tierra de Esperanza</v>
      </c>
      <c r="C502" s="18">
        <f>VLOOKUP(A502,'BASE REGISTRO MAYO'!$A$1:$U$884,3,FALSE)</f>
        <v>738689003</v>
      </c>
      <c r="D502" s="18" t="str">
        <f>VLOOKUP(A502,'BASE REGISTRO MAYO'!$A$1:$U$884,4,FALSE)</f>
        <v>Fundación de Derecho Privado.</v>
      </c>
      <c r="E502" s="18" t="str">
        <f>VLOOKUP(A502,'BASE REGISTRO MAYO'!$A$1:$U$884,5,FALSE)</f>
        <v>Otorgado por Decreto Supremo Nº 262, de fecha 2 de abril de 1997, por el Ministerio de Justicia. Publicado en el Diario Oficial con fecha 24 de abril de 1997.</v>
      </c>
      <c r="F502" s="18" t="str">
        <f>VLOOKUP(A502,'BASE REGISTRO MAYO'!$A$1:$U$884,6,FALSE)</f>
        <v>Certificado de Vigencia inscripción Nº7421 de fecha 02 de abril de 1997. Folio N° 500328926944, emitido por el Servicio de Registro Civil e Identificación, de fecha 13 de julio de 2020.</v>
      </c>
      <c r="G502" s="18" t="str">
        <f>VLOOKUP(A502,'BASE REGISTRO MAYO'!$A$1:$U$884,7,FALSE)</f>
        <v xml:space="preserve">Ayudar a la infancia desvalida sin distinción de sexo, sin distinción racial, creencia religiosa o política.
</v>
      </c>
      <c r="H502" s="18" t="str">
        <f>VLOOKUP(A502,'BASE REGISTRO MAYO'!$A$1:$U$884,8,FALSE)</f>
        <v xml:space="preserve">Presidente: Simona de la Barra Cruzat.           
Secretario: Julián Humberto Carrasco Poblete.
Tesorero: Leoncio Toro Araya.
Director Ejecutivo: Rafael Mella Gallegos.
Director: Carlos Javier Contzen Fuentes.
</v>
      </c>
      <c r="I502" s="18" t="str">
        <f>VLOOKUP(A502,'BASE REGISTRO MAYO'!$A$1:$U$884,9,FALSE)</f>
        <v>El Consejo durará tres años en sus cargos y se renovará tácita y sucesivamente cada tres años, salvo que la mayoría absoluta de los demás consejeros, resuelva su exclusión.</v>
      </c>
      <c r="J502" s="18" t="str">
        <f>VLOOKUP(A502,'BASE REGISTRO MAYO'!$A$1:$U$884,10,FALSE)</f>
        <v>10 de enero de 2017 – 10 de enero 2020</v>
      </c>
      <c r="K502" s="18" t="str">
        <f>VLOOKUP(A502,'BASE REGISTRO MAYO'!$A$1:$U$884,11,FALSE)</f>
        <v xml:space="preserve">Simona de la Barra Cruzat
Rafael Mella Gallegos.
Podrán actuar conjunta o separadamente.
</v>
      </c>
      <c r="L502" s="18" t="str">
        <f>VLOOKUP(A502,'BASE REGISTRO MAYO'!$A$1:$U$884,12,FALSE)</f>
        <v>Exeter Nº 540-D, Concepción.</v>
      </c>
      <c r="M502" s="18" t="str">
        <f>VLOOKUP(A502,'BASE REGISTRO MAYO'!$A$1:$U$884,13,FALSE)</f>
        <v>VIII</v>
      </c>
      <c r="N502" s="18" t="str">
        <f>VLOOKUP(A502,'BASE REGISTRO MAYO'!$A$1:$U$884,14,FALSE)</f>
        <v>Concepción.</v>
      </c>
      <c r="O502" s="18" t="str">
        <f>VLOOKUP(A502,'BASE REGISTRO MAYO'!$A$1:$U$884,15,FALSE)</f>
        <v xml:space="preserve"> 41-2106-850
</v>
      </c>
      <c r="P502" s="18" t="str">
        <f>VLOOKUP(A502,'BASE REGISTRO MAYO'!$A$1:$U$884,16,FALSE)</f>
        <v>contacto@tdesperanza.cl</v>
      </c>
      <c r="Q502" s="18">
        <f>VLOOKUP(A502,'BASE REGISTRO MAYO'!$A$1:$U$884,17,FALSE)</f>
        <v>0</v>
      </c>
      <c r="R502" s="18" t="str">
        <f>VLOOKUP(A502,'BASE REGISTRO MAYO'!$A$1:$U$884,18,FALSE)</f>
        <v>93401.</v>
      </c>
      <c r="S502" s="18" t="str">
        <f>VLOOKUP(A502,'BASE REGISTRO MAYO'!$A$1:$U$884,19,FALSE)</f>
        <v xml:space="preserve">Certificado de antecedentes financieros, correspondientes al año 2019, APROBADOS por Subdepartamento de Supervisión Financiera Nacional para su actualización.
</v>
      </c>
      <c r="T502" s="148">
        <f>VLOOKUP(A502,'BASE REGISTRO MAYO'!$A$1:$U$884,20,FALSE)</f>
        <v>37970</v>
      </c>
      <c r="U502" s="125">
        <v>6979</v>
      </c>
      <c r="V502" s="126">
        <v>23568804</v>
      </c>
      <c r="W502" s="126">
        <v>73592388</v>
      </c>
      <c r="X502" s="149">
        <v>44347</v>
      </c>
      <c r="Y502" s="133" t="s">
        <v>7732</v>
      </c>
      <c r="Z502" s="133" t="s">
        <v>7733</v>
      </c>
      <c r="AA502" s="125" t="s">
        <v>7774</v>
      </c>
    </row>
    <row r="503" spans="1:27" s="90" customFormat="1" ht="15.75" customHeight="1" x14ac:dyDescent="0.2">
      <c r="A503" s="125">
        <v>6979</v>
      </c>
      <c r="B503" s="18" t="str">
        <f>VLOOKUP(A503,'BASE REGISTRO MAYO'!$A$1:$U$884,2,FALSE)</f>
        <v>Fundación Tierra de Esperanza</v>
      </c>
      <c r="C503" s="18">
        <f>VLOOKUP(A503,'BASE REGISTRO MAYO'!$A$1:$U$884,3,FALSE)</f>
        <v>738689003</v>
      </c>
      <c r="D503" s="18" t="str">
        <f>VLOOKUP(A503,'BASE REGISTRO MAYO'!$A$1:$U$884,4,FALSE)</f>
        <v>Fundación de Derecho Privado.</v>
      </c>
      <c r="E503" s="18" t="str">
        <f>VLOOKUP(A503,'BASE REGISTRO MAYO'!$A$1:$U$884,5,FALSE)</f>
        <v>Otorgado por Decreto Supremo Nº 262, de fecha 2 de abril de 1997, por el Ministerio de Justicia. Publicado en el Diario Oficial con fecha 24 de abril de 1997.</v>
      </c>
      <c r="F503" s="18" t="str">
        <f>VLOOKUP(A503,'BASE REGISTRO MAYO'!$A$1:$U$884,6,FALSE)</f>
        <v>Certificado de Vigencia inscripción Nº7421 de fecha 02 de abril de 1997. Folio N° 500328926944, emitido por el Servicio de Registro Civil e Identificación, de fecha 13 de julio de 2020.</v>
      </c>
      <c r="G503" s="18" t="str">
        <f>VLOOKUP(A503,'BASE REGISTRO MAYO'!$A$1:$U$884,7,FALSE)</f>
        <v xml:space="preserve">Ayudar a la infancia desvalida sin distinción de sexo, sin distinción racial, creencia religiosa o política.
</v>
      </c>
      <c r="H503" s="18" t="str">
        <f>VLOOKUP(A503,'BASE REGISTRO MAYO'!$A$1:$U$884,8,FALSE)</f>
        <v xml:space="preserve">Presidente: Simona de la Barra Cruzat.           
Secretario: Julián Humberto Carrasco Poblete.
Tesorero: Leoncio Toro Araya.
Director Ejecutivo: Rafael Mella Gallegos.
Director: Carlos Javier Contzen Fuentes.
</v>
      </c>
      <c r="I503" s="18" t="str">
        <f>VLOOKUP(A503,'BASE REGISTRO MAYO'!$A$1:$U$884,9,FALSE)</f>
        <v>El Consejo durará tres años en sus cargos y se renovará tácita y sucesivamente cada tres años, salvo que la mayoría absoluta de los demás consejeros, resuelva su exclusión.</v>
      </c>
      <c r="J503" s="18" t="str">
        <f>VLOOKUP(A503,'BASE REGISTRO MAYO'!$A$1:$U$884,10,FALSE)</f>
        <v>10 de enero de 2017 – 10 de enero 2020</v>
      </c>
      <c r="K503" s="18" t="str">
        <f>VLOOKUP(A503,'BASE REGISTRO MAYO'!$A$1:$U$884,11,FALSE)</f>
        <v xml:space="preserve">Simona de la Barra Cruzat
Rafael Mella Gallegos.
Podrán actuar conjunta o separadamente.
</v>
      </c>
      <c r="L503" s="18" t="str">
        <f>VLOOKUP(A503,'BASE REGISTRO MAYO'!$A$1:$U$884,12,FALSE)</f>
        <v>Exeter Nº 540-D, Concepción.</v>
      </c>
      <c r="M503" s="18" t="str">
        <f>VLOOKUP(A503,'BASE REGISTRO MAYO'!$A$1:$U$884,13,FALSE)</f>
        <v>VIII</v>
      </c>
      <c r="N503" s="18" t="str">
        <f>VLOOKUP(A503,'BASE REGISTRO MAYO'!$A$1:$U$884,14,FALSE)</f>
        <v>Concepción.</v>
      </c>
      <c r="O503" s="18" t="str">
        <f>VLOOKUP(A503,'BASE REGISTRO MAYO'!$A$1:$U$884,15,FALSE)</f>
        <v xml:space="preserve"> 41-2106-850
</v>
      </c>
      <c r="P503" s="18" t="str">
        <f>VLOOKUP(A503,'BASE REGISTRO MAYO'!$A$1:$U$884,16,FALSE)</f>
        <v>contacto@tdesperanza.cl</v>
      </c>
      <c r="Q503" s="18">
        <f>VLOOKUP(A503,'BASE REGISTRO MAYO'!$A$1:$U$884,17,FALSE)</f>
        <v>0</v>
      </c>
      <c r="R503" s="18" t="str">
        <f>VLOOKUP(A503,'BASE REGISTRO MAYO'!$A$1:$U$884,18,FALSE)</f>
        <v>93401.</v>
      </c>
      <c r="S503" s="18" t="str">
        <f>VLOOKUP(A503,'BASE REGISTRO MAYO'!$A$1:$U$884,19,FALSE)</f>
        <v xml:space="preserve">Certificado de antecedentes financieros, correspondientes al año 2019, APROBADOS por Subdepartamento de Supervisión Financiera Nacional para su actualización.
</v>
      </c>
      <c r="T503" s="148">
        <f>VLOOKUP(A503,'BASE REGISTRO MAYO'!$A$1:$U$884,20,FALSE)</f>
        <v>37970</v>
      </c>
      <c r="U503" s="125">
        <v>6979</v>
      </c>
      <c r="V503" s="126">
        <v>20522496</v>
      </c>
      <c r="W503" s="126">
        <v>107537878</v>
      </c>
      <c r="X503" s="149">
        <v>44347</v>
      </c>
      <c r="Y503" s="133" t="s">
        <v>7732</v>
      </c>
      <c r="Z503" s="133" t="s">
        <v>7733</v>
      </c>
      <c r="AA503" s="125" t="s">
        <v>7833</v>
      </c>
    </row>
    <row r="504" spans="1:27" s="90" customFormat="1" ht="15.75" customHeight="1" x14ac:dyDescent="0.2">
      <c r="A504" s="125">
        <v>6979</v>
      </c>
      <c r="B504" s="18" t="str">
        <f>VLOOKUP(A504,'BASE REGISTRO MAYO'!$A$1:$U$884,2,FALSE)</f>
        <v>Fundación Tierra de Esperanza</v>
      </c>
      <c r="C504" s="18">
        <f>VLOOKUP(A504,'BASE REGISTRO MAYO'!$A$1:$U$884,3,FALSE)</f>
        <v>738689003</v>
      </c>
      <c r="D504" s="18" t="str">
        <f>VLOOKUP(A504,'BASE REGISTRO MAYO'!$A$1:$U$884,4,FALSE)</f>
        <v>Fundación de Derecho Privado.</v>
      </c>
      <c r="E504" s="18" t="str">
        <f>VLOOKUP(A504,'BASE REGISTRO MAYO'!$A$1:$U$884,5,FALSE)</f>
        <v>Otorgado por Decreto Supremo Nº 262, de fecha 2 de abril de 1997, por el Ministerio de Justicia. Publicado en el Diario Oficial con fecha 24 de abril de 1997.</v>
      </c>
      <c r="F504" s="18" t="str">
        <f>VLOOKUP(A504,'BASE REGISTRO MAYO'!$A$1:$U$884,6,FALSE)</f>
        <v>Certificado de Vigencia inscripción Nº7421 de fecha 02 de abril de 1997. Folio N° 500328926944, emitido por el Servicio de Registro Civil e Identificación, de fecha 13 de julio de 2020.</v>
      </c>
      <c r="G504" s="18" t="str">
        <f>VLOOKUP(A504,'BASE REGISTRO MAYO'!$A$1:$U$884,7,FALSE)</f>
        <v xml:space="preserve">Ayudar a la infancia desvalida sin distinción de sexo, sin distinción racial, creencia religiosa o política.
</v>
      </c>
      <c r="H504" s="18" t="str">
        <f>VLOOKUP(A504,'BASE REGISTRO MAYO'!$A$1:$U$884,8,FALSE)</f>
        <v xml:space="preserve">Presidente: Simona de la Barra Cruzat.           
Secretario: Julián Humberto Carrasco Poblete.
Tesorero: Leoncio Toro Araya.
Director Ejecutivo: Rafael Mella Gallegos.
Director: Carlos Javier Contzen Fuentes.
</v>
      </c>
      <c r="I504" s="18" t="str">
        <f>VLOOKUP(A504,'BASE REGISTRO MAYO'!$A$1:$U$884,9,FALSE)</f>
        <v>El Consejo durará tres años en sus cargos y se renovará tácita y sucesivamente cada tres años, salvo que la mayoría absoluta de los demás consejeros, resuelva su exclusión.</v>
      </c>
      <c r="J504" s="18" t="str">
        <f>VLOOKUP(A504,'BASE REGISTRO MAYO'!$A$1:$U$884,10,FALSE)</f>
        <v>10 de enero de 2017 – 10 de enero 2020</v>
      </c>
      <c r="K504" s="18" t="str">
        <f>VLOOKUP(A504,'BASE REGISTRO MAYO'!$A$1:$U$884,11,FALSE)</f>
        <v xml:space="preserve">Simona de la Barra Cruzat
Rafael Mella Gallegos.
Podrán actuar conjunta o separadamente.
</v>
      </c>
      <c r="L504" s="18" t="str">
        <f>VLOOKUP(A504,'BASE REGISTRO MAYO'!$A$1:$U$884,12,FALSE)</f>
        <v>Exeter Nº 540-D, Concepción.</v>
      </c>
      <c r="M504" s="18" t="str">
        <f>VLOOKUP(A504,'BASE REGISTRO MAYO'!$A$1:$U$884,13,FALSE)</f>
        <v>VIII</v>
      </c>
      <c r="N504" s="18" t="str">
        <f>VLOOKUP(A504,'BASE REGISTRO MAYO'!$A$1:$U$884,14,FALSE)</f>
        <v>Concepción.</v>
      </c>
      <c r="O504" s="18" t="str">
        <f>VLOOKUP(A504,'BASE REGISTRO MAYO'!$A$1:$U$884,15,FALSE)</f>
        <v xml:space="preserve"> 41-2106-850
</v>
      </c>
      <c r="P504" s="18" t="str">
        <f>VLOOKUP(A504,'BASE REGISTRO MAYO'!$A$1:$U$884,16,FALSE)</f>
        <v>contacto@tdesperanza.cl</v>
      </c>
      <c r="Q504" s="18">
        <f>VLOOKUP(A504,'BASE REGISTRO MAYO'!$A$1:$U$884,17,FALSE)</f>
        <v>0</v>
      </c>
      <c r="R504" s="18" t="str">
        <f>VLOOKUP(A504,'BASE REGISTRO MAYO'!$A$1:$U$884,18,FALSE)</f>
        <v>93401.</v>
      </c>
      <c r="S504" s="18" t="str">
        <f>VLOOKUP(A504,'BASE REGISTRO MAYO'!$A$1:$U$884,19,FALSE)</f>
        <v xml:space="preserve">Certificado de antecedentes financieros, correspondientes al año 2019, APROBADOS por Subdepartamento de Supervisión Financiera Nacional para su actualización.
</v>
      </c>
      <c r="T504" s="148">
        <f>VLOOKUP(A504,'BASE REGISTRO MAYO'!$A$1:$U$884,20,FALSE)</f>
        <v>37970</v>
      </c>
      <c r="U504" s="125">
        <v>6979</v>
      </c>
      <c r="V504" s="126">
        <v>16450063</v>
      </c>
      <c r="W504" s="126">
        <v>56602367</v>
      </c>
      <c r="X504" s="149">
        <v>44347</v>
      </c>
      <c r="Y504" s="133" t="s">
        <v>7732</v>
      </c>
      <c r="Z504" s="133" t="s">
        <v>7733</v>
      </c>
      <c r="AA504" s="125" t="s">
        <v>7888</v>
      </c>
    </row>
    <row r="505" spans="1:27" s="90" customFormat="1" ht="15.75" customHeight="1" x14ac:dyDescent="0.2">
      <c r="A505" s="125">
        <v>6979</v>
      </c>
      <c r="B505" s="18" t="str">
        <f>VLOOKUP(A505,'BASE REGISTRO MAYO'!$A$1:$U$884,2,FALSE)</f>
        <v>Fundación Tierra de Esperanza</v>
      </c>
      <c r="C505" s="18">
        <f>VLOOKUP(A505,'BASE REGISTRO MAYO'!$A$1:$U$884,3,FALSE)</f>
        <v>738689003</v>
      </c>
      <c r="D505" s="18" t="str">
        <f>VLOOKUP(A505,'BASE REGISTRO MAYO'!$A$1:$U$884,4,FALSE)</f>
        <v>Fundación de Derecho Privado.</v>
      </c>
      <c r="E505" s="18" t="str">
        <f>VLOOKUP(A505,'BASE REGISTRO MAYO'!$A$1:$U$884,5,FALSE)</f>
        <v>Otorgado por Decreto Supremo Nº 262, de fecha 2 de abril de 1997, por el Ministerio de Justicia. Publicado en el Diario Oficial con fecha 24 de abril de 1997.</v>
      </c>
      <c r="F505" s="18" t="str">
        <f>VLOOKUP(A505,'BASE REGISTRO MAYO'!$A$1:$U$884,6,FALSE)</f>
        <v>Certificado de Vigencia inscripción Nº7421 de fecha 02 de abril de 1997. Folio N° 500328926944, emitido por el Servicio de Registro Civil e Identificación, de fecha 13 de julio de 2020.</v>
      </c>
      <c r="G505" s="18" t="str">
        <f>VLOOKUP(A505,'BASE REGISTRO MAYO'!$A$1:$U$884,7,FALSE)</f>
        <v xml:space="preserve">Ayudar a la infancia desvalida sin distinción de sexo, sin distinción racial, creencia religiosa o política.
</v>
      </c>
      <c r="H505" s="18" t="str">
        <f>VLOOKUP(A505,'BASE REGISTRO MAYO'!$A$1:$U$884,8,FALSE)</f>
        <v xml:space="preserve">Presidente: Simona de la Barra Cruzat.           
Secretario: Julián Humberto Carrasco Poblete.
Tesorero: Leoncio Toro Araya.
Director Ejecutivo: Rafael Mella Gallegos.
Director: Carlos Javier Contzen Fuentes.
</v>
      </c>
      <c r="I505" s="18" t="str">
        <f>VLOOKUP(A505,'BASE REGISTRO MAYO'!$A$1:$U$884,9,FALSE)</f>
        <v>El Consejo durará tres años en sus cargos y se renovará tácita y sucesivamente cada tres años, salvo que la mayoría absoluta de los demás consejeros, resuelva su exclusión.</v>
      </c>
      <c r="J505" s="18" t="str">
        <f>VLOOKUP(A505,'BASE REGISTRO MAYO'!$A$1:$U$884,10,FALSE)</f>
        <v>10 de enero de 2017 – 10 de enero 2020</v>
      </c>
      <c r="K505" s="18" t="str">
        <f>VLOOKUP(A505,'BASE REGISTRO MAYO'!$A$1:$U$884,11,FALSE)</f>
        <v xml:space="preserve">Simona de la Barra Cruzat
Rafael Mella Gallegos.
Podrán actuar conjunta o separadamente.
</v>
      </c>
      <c r="L505" s="18" t="str">
        <f>VLOOKUP(A505,'BASE REGISTRO MAYO'!$A$1:$U$884,12,FALSE)</f>
        <v>Exeter Nº 540-D, Concepción.</v>
      </c>
      <c r="M505" s="18" t="str">
        <f>VLOOKUP(A505,'BASE REGISTRO MAYO'!$A$1:$U$884,13,FALSE)</f>
        <v>VIII</v>
      </c>
      <c r="N505" s="18" t="str">
        <f>VLOOKUP(A505,'BASE REGISTRO MAYO'!$A$1:$U$884,14,FALSE)</f>
        <v>Concepción.</v>
      </c>
      <c r="O505" s="18" t="str">
        <f>VLOOKUP(A505,'BASE REGISTRO MAYO'!$A$1:$U$884,15,FALSE)</f>
        <v xml:space="preserve"> 41-2106-850
</v>
      </c>
      <c r="P505" s="18" t="str">
        <f>VLOOKUP(A505,'BASE REGISTRO MAYO'!$A$1:$U$884,16,FALSE)</f>
        <v>contacto@tdesperanza.cl</v>
      </c>
      <c r="Q505" s="18">
        <f>VLOOKUP(A505,'BASE REGISTRO MAYO'!$A$1:$U$884,17,FALSE)</f>
        <v>0</v>
      </c>
      <c r="R505" s="18" t="str">
        <f>VLOOKUP(A505,'BASE REGISTRO MAYO'!$A$1:$U$884,18,FALSE)</f>
        <v>93401.</v>
      </c>
      <c r="S505" s="18" t="str">
        <f>VLOOKUP(A505,'BASE REGISTRO MAYO'!$A$1:$U$884,19,FALSE)</f>
        <v xml:space="preserve">Certificado de antecedentes financieros, correspondientes al año 2019, APROBADOS por Subdepartamento de Supervisión Financiera Nacional para su actualización.
</v>
      </c>
      <c r="T505" s="148">
        <f>VLOOKUP(A505,'BASE REGISTRO MAYO'!$A$1:$U$884,20,FALSE)</f>
        <v>37970</v>
      </c>
      <c r="U505" s="125">
        <v>6979</v>
      </c>
      <c r="V505" s="126">
        <v>0</v>
      </c>
      <c r="W505" s="126">
        <v>37586184</v>
      </c>
      <c r="X505" s="149">
        <v>44347</v>
      </c>
      <c r="Y505" s="133" t="s">
        <v>7732</v>
      </c>
      <c r="Z505" s="133" t="s">
        <v>7733</v>
      </c>
      <c r="AA505" s="125" t="s">
        <v>7903</v>
      </c>
    </row>
    <row r="506" spans="1:27" s="90" customFormat="1" ht="15.75" customHeight="1" x14ac:dyDescent="0.2">
      <c r="A506" s="125">
        <v>6979</v>
      </c>
      <c r="B506" s="18" t="str">
        <f>VLOOKUP(A506,'BASE REGISTRO MAYO'!$A$1:$U$884,2,FALSE)</f>
        <v>Fundación Tierra de Esperanza</v>
      </c>
      <c r="C506" s="18">
        <f>VLOOKUP(A506,'BASE REGISTRO MAYO'!$A$1:$U$884,3,FALSE)</f>
        <v>738689003</v>
      </c>
      <c r="D506" s="18" t="str">
        <f>VLOOKUP(A506,'BASE REGISTRO MAYO'!$A$1:$U$884,4,FALSE)</f>
        <v>Fundación de Derecho Privado.</v>
      </c>
      <c r="E506" s="18" t="str">
        <f>VLOOKUP(A506,'BASE REGISTRO MAYO'!$A$1:$U$884,5,FALSE)</f>
        <v>Otorgado por Decreto Supremo Nº 262, de fecha 2 de abril de 1997, por el Ministerio de Justicia. Publicado en el Diario Oficial con fecha 24 de abril de 1997.</v>
      </c>
      <c r="F506" s="18" t="str">
        <f>VLOOKUP(A506,'BASE REGISTRO MAYO'!$A$1:$U$884,6,FALSE)</f>
        <v>Certificado de Vigencia inscripción Nº7421 de fecha 02 de abril de 1997. Folio N° 500328926944, emitido por el Servicio de Registro Civil e Identificación, de fecha 13 de julio de 2020.</v>
      </c>
      <c r="G506" s="18" t="str">
        <f>VLOOKUP(A506,'BASE REGISTRO MAYO'!$A$1:$U$884,7,FALSE)</f>
        <v xml:space="preserve">Ayudar a la infancia desvalida sin distinción de sexo, sin distinción racial, creencia religiosa o política.
</v>
      </c>
      <c r="H506" s="18" t="str">
        <f>VLOOKUP(A506,'BASE REGISTRO MAYO'!$A$1:$U$884,8,FALSE)</f>
        <v xml:space="preserve">Presidente: Simona de la Barra Cruzat.           
Secretario: Julián Humberto Carrasco Poblete.
Tesorero: Leoncio Toro Araya.
Director Ejecutivo: Rafael Mella Gallegos.
Director: Carlos Javier Contzen Fuentes.
</v>
      </c>
      <c r="I506" s="18" t="str">
        <f>VLOOKUP(A506,'BASE REGISTRO MAYO'!$A$1:$U$884,9,FALSE)</f>
        <v>El Consejo durará tres años en sus cargos y se renovará tácita y sucesivamente cada tres años, salvo que la mayoría absoluta de los demás consejeros, resuelva su exclusión.</v>
      </c>
      <c r="J506" s="18" t="str">
        <f>VLOOKUP(A506,'BASE REGISTRO MAYO'!$A$1:$U$884,10,FALSE)</f>
        <v>10 de enero de 2017 – 10 de enero 2020</v>
      </c>
      <c r="K506" s="18" t="str">
        <f>VLOOKUP(A506,'BASE REGISTRO MAYO'!$A$1:$U$884,11,FALSE)</f>
        <v xml:space="preserve">Simona de la Barra Cruzat
Rafael Mella Gallegos.
Podrán actuar conjunta o separadamente.
</v>
      </c>
      <c r="L506" s="18" t="str">
        <f>VLOOKUP(A506,'BASE REGISTRO MAYO'!$A$1:$U$884,12,FALSE)</f>
        <v>Exeter Nº 540-D, Concepción.</v>
      </c>
      <c r="M506" s="18" t="str">
        <f>VLOOKUP(A506,'BASE REGISTRO MAYO'!$A$1:$U$884,13,FALSE)</f>
        <v>VIII</v>
      </c>
      <c r="N506" s="18" t="str">
        <f>VLOOKUP(A506,'BASE REGISTRO MAYO'!$A$1:$U$884,14,FALSE)</f>
        <v>Concepción.</v>
      </c>
      <c r="O506" s="18" t="str">
        <f>VLOOKUP(A506,'BASE REGISTRO MAYO'!$A$1:$U$884,15,FALSE)</f>
        <v xml:space="preserve"> 41-2106-850
</v>
      </c>
      <c r="P506" s="18" t="str">
        <f>VLOOKUP(A506,'BASE REGISTRO MAYO'!$A$1:$U$884,16,FALSE)</f>
        <v>contacto@tdesperanza.cl</v>
      </c>
      <c r="Q506" s="18">
        <f>VLOOKUP(A506,'BASE REGISTRO MAYO'!$A$1:$U$884,17,FALSE)</f>
        <v>0</v>
      </c>
      <c r="R506" s="18" t="str">
        <f>VLOOKUP(A506,'BASE REGISTRO MAYO'!$A$1:$U$884,18,FALSE)</f>
        <v>93401.</v>
      </c>
      <c r="S506" s="18" t="str">
        <f>VLOOKUP(A506,'BASE REGISTRO MAYO'!$A$1:$U$884,19,FALSE)</f>
        <v xml:space="preserve">Certificado de antecedentes financieros, correspondientes al año 2019, APROBADOS por Subdepartamento de Supervisión Financiera Nacional para su actualización.
</v>
      </c>
      <c r="T506" s="148">
        <f>VLOOKUP(A506,'BASE REGISTRO MAYO'!$A$1:$U$884,20,FALSE)</f>
        <v>37970</v>
      </c>
      <c r="U506" s="125">
        <v>6979</v>
      </c>
      <c r="V506" s="126">
        <v>24530796</v>
      </c>
      <c r="W506" s="126">
        <v>76799028</v>
      </c>
      <c r="X506" s="149">
        <v>44347</v>
      </c>
      <c r="Y506" s="133" t="s">
        <v>7732</v>
      </c>
      <c r="Z506" s="133" t="s">
        <v>7733</v>
      </c>
      <c r="AA506" s="125" t="s">
        <v>75</v>
      </c>
    </row>
    <row r="507" spans="1:27" s="90" customFormat="1" ht="15.75" customHeight="1" x14ac:dyDescent="0.2">
      <c r="A507" s="125">
        <v>6979</v>
      </c>
      <c r="B507" s="18" t="str">
        <f>VLOOKUP(A507,'BASE REGISTRO MAYO'!$A$1:$U$884,2,FALSE)</f>
        <v>Fundación Tierra de Esperanza</v>
      </c>
      <c r="C507" s="18">
        <f>VLOOKUP(A507,'BASE REGISTRO MAYO'!$A$1:$U$884,3,FALSE)</f>
        <v>738689003</v>
      </c>
      <c r="D507" s="18" t="str">
        <f>VLOOKUP(A507,'BASE REGISTRO MAYO'!$A$1:$U$884,4,FALSE)</f>
        <v>Fundación de Derecho Privado.</v>
      </c>
      <c r="E507" s="18" t="str">
        <f>VLOOKUP(A507,'BASE REGISTRO MAYO'!$A$1:$U$884,5,FALSE)</f>
        <v>Otorgado por Decreto Supremo Nº 262, de fecha 2 de abril de 1997, por el Ministerio de Justicia. Publicado en el Diario Oficial con fecha 24 de abril de 1997.</v>
      </c>
      <c r="F507" s="18" t="str">
        <f>VLOOKUP(A507,'BASE REGISTRO MAYO'!$A$1:$U$884,6,FALSE)</f>
        <v>Certificado de Vigencia inscripción Nº7421 de fecha 02 de abril de 1997. Folio N° 500328926944, emitido por el Servicio de Registro Civil e Identificación, de fecha 13 de julio de 2020.</v>
      </c>
      <c r="G507" s="18" t="str">
        <f>VLOOKUP(A507,'BASE REGISTRO MAYO'!$A$1:$U$884,7,FALSE)</f>
        <v xml:space="preserve">Ayudar a la infancia desvalida sin distinción de sexo, sin distinción racial, creencia religiosa o política.
</v>
      </c>
      <c r="H507" s="18" t="str">
        <f>VLOOKUP(A507,'BASE REGISTRO MAYO'!$A$1:$U$884,8,FALSE)</f>
        <v xml:space="preserve">Presidente: Simona de la Barra Cruzat.           
Secretario: Julián Humberto Carrasco Poblete.
Tesorero: Leoncio Toro Araya.
Director Ejecutivo: Rafael Mella Gallegos.
Director: Carlos Javier Contzen Fuentes.
</v>
      </c>
      <c r="I507" s="18" t="str">
        <f>VLOOKUP(A507,'BASE REGISTRO MAYO'!$A$1:$U$884,9,FALSE)</f>
        <v>El Consejo durará tres años en sus cargos y se renovará tácita y sucesivamente cada tres años, salvo que la mayoría absoluta de los demás consejeros, resuelva su exclusión.</v>
      </c>
      <c r="J507" s="18" t="str">
        <f>VLOOKUP(A507,'BASE REGISTRO MAYO'!$A$1:$U$884,10,FALSE)</f>
        <v>10 de enero de 2017 – 10 de enero 2020</v>
      </c>
      <c r="K507" s="18" t="str">
        <f>VLOOKUP(A507,'BASE REGISTRO MAYO'!$A$1:$U$884,11,FALSE)</f>
        <v xml:space="preserve">Simona de la Barra Cruzat
Rafael Mella Gallegos.
Podrán actuar conjunta o separadamente.
</v>
      </c>
      <c r="L507" s="18" t="str">
        <f>VLOOKUP(A507,'BASE REGISTRO MAYO'!$A$1:$U$884,12,FALSE)</f>
        <v>Exeter Nº 540-D, Concepción.</v>
      </c>
      <c r="M507" s="18" t="str">
        <f>VLOOKUP(A507,'BASE REGISTRO MAYO'!$A$1:$U$884,13,FALSE)</f>
        <v>VIII</v>
      </c>
      <c r="N507" s="18" t="str">
        <f>VLOOKUP(A507,'BASE REGISTRO MAYO'!$A$1:$U$884,14,FALSE)</f>
        <v>Concepción.</v>
      </c>
      <c r="O507" s="18" t="str">
        <f>VLOOKUP(A507,'BASE REGISTRO MAYO'!$A$1:$U$884,15,FALSE)</f>
        <v xml:space="preserve"> 41-2106-850
</v>
      </c>
      <c r="P507" s="18" t="str">
        <f>VLOOKUP(A507,'BASE REGISTRO MAYO'!$A$1:$U$884,16,FALSE)</f>
        <v>contacto@tdesperanza.cl</v>
      </c>
      <c r="Q507" s="18">
        <f>VLOOKUP(A507,'BASE REGISTRO MAYO'!$A$1:$U$884,17,FALSE)</f>
        <v>0</v>
      </c>
      <c r="R507" s="18" t="str">
        <f>VLOOKUP(A507,'BASE REGISTRO MAYO'!$A$1:$U$884,18,FALSE)</f>
        <v>93401.</v>
      </c>
      <c r="S507" s="18" t="str">
        <f>VLOOKUP(A507,'BASE REGISTRO MAYO'!$A$1:$U$884,19,FALSE)</f>
        <v xml:space="preserve">Certificado de antecedentes financieros, correspondientes al año 2019, APROBADOS por Subdepartamento de Supervisión Financiera Nacional para su actualización.
</v>
      </c>
      <c r="T507" s="148">
        <f>VLOOKUP(A507,'BASE REGISTRO MAYO'!$A$1:$U$884,20,FALSE)</f>
        <v>37970</v>
      </c>
      <c r="U507" s="125">
        <v>6979</v>
      </c>
      <c r="V507" s="126">
        <v>7214940</v>
      </c>
      <c r="W507" s="126">
        <v>39281340</v>
      </c>
      <c r="X507" s="149">
        <v>44347</v>
      </c>
      <c r="Y507" s="133" t="s">
        <v>7732</v>
      </c>
      <c r="Z507" s="133" t="s">
        <v>7733</v>
      </c>
      <c r="AA507" s="125" t="s">
        <v>7779</v>
      </c>
    </row>
    <row r="508" spans="1:27" s="90" customFormat="1" ht="15.75" customHeight="1" x14ac:dyDescent="0.2">
      <c r="A508" s="125">
        <v>6979</v>
      </c>
      <c r="B508" s="18" t="str">
        <f>VLOOKUP(A508,'BASE REGISTRO MAYO'!$A$1:$U$884,2,FALSE)</f>
        <v>Fundación Tierra de Esperanza</v>
      </c>
      <c r="C508" s="18">
        <f>VLOOKUP(A508,'BASE REGISTRO MAYO'!$A$1:$U$884,3,FALSE)</f>
        <v>738689003</v>
      </c>
      <c r="D508" s="18" t="str">
        <f>VLOOKUP(A508,'BASE REGISTRO MAYO'!$A$1:$U$884,4,FALSE)</f>
        <v>Fundación de Derecho Privado.</v>
      </c>
      <c r="E508" s="18" t="str">
        <f>VLOOKUP(A508,'BASE REGISTRO MAYO'!$A$1:$U$884,5,FALSE)</f>
        <v>Otorgado por Decreto Supremo Nº 262, de fecha 2 de abril de 1997, por el Ministerio de Justicia. Publicado en el Diario Oficial con fecha 24 de abril de 1997.</v>
      </c>
      <c r="F508" s="18" t="str">
        <f>VLOOKUP(A508,'BASE REGISTRO MAYO'!$A$1:$U$884,6,FALSE)</f>
        <v>Certificado de Vigencia inscripción Nº7421 de fecha 02 de abril de 1997. Folio N° 500328926944, emitido por el Servicio de Registro Civil e Identificación, de fecha 13 de julio de 2020.</v>
      </c>
      <c r="G508" s="18" t="str">
        <f>VLOOKUP(A508,'BASE REGISTRO MAYO'!$A$1:$U$884,7,FALSE)</f>
        <v xml:space="preserve">Ayudar a la infancia desvalida sin distinción de sexo, sin distinción racial, creencia religiosa o política.
</v>
      </c>
      <c r="H508" s="18" t="str">
        <f>VLOOKUP(A508,'BASE REGISTRO MAYO'!$A$1:$U$884,8,FALSE)</f>
        <v xml:space="preserve">Presidente: Simona de la Barra Cruzat.           
Secretario: Julián Humberto Carrasco Poblete.
Tesorero: Leoncio Toro Araya.
Director Ejecutivo: Rafael Mella Gallegos.
Director: Carlos Javier Contzen Fuentes.
</v>
      </c>
      <c r="I508" s="18" t="str">
        <f>VLOOKUP(A508,'BASE REGISTRO MAYO'!$A$1:$U$884,9,FALSE)</f>
        <v>El Consejo durará tres años en sus cargos y se renovará tácita y sucesivamente cada tres años, salvo que la mayoría absoluta de los demás consejeros, resuelva su exclusión.</v>
      </c>
      <c r="J508" s="18" t="str">
        <f>VLOOKUP(A508,'BASE REGISTRO MAYO'!$A$1:$U$884,10,FALSE)</f>
        <v>10 de enero de 2017 – 10 de enero 2020</v>
      </c>
      <c r="K508" s="18" t="str">
        <f>VLOOKUP(A508,'BASE REGISTRO MAYO'!$A$1:$U$884,11,FALSE)</f>
        <v xml:space="preserve">Simona de la Barra Cruzat
Rafael Mella Gallegos.
Podrán actuar conjunta o separadamente.
</v>
      </c>
      <c r="L508" s="18" t="str">
        <f>VLOOKUP(A508,'BASE REGISTRO MAYO'!$A$1:$U$884,12,FALSE)</f>
        <v>Exeter Nº 540-D, Concepción.</v>
      </c>
      <c r="M508" s="18" t="str">
        <f>VLOOKUP(A508,'BASE REGISTRO MAYO'!$A$1:$U$884,13,FALSE)</f>
        <v>VIII</v>
      </c>
      <c r="N508" s="18" t="str">
        <f>VLOOKUP(A508,'BASE REGISTRO MAYO'!$A$1:$U$884,14,FALSE)</f>
        <v>Concepción.</v>
      </c>
      <c r="O508" s="18" t="str">
        <f>VLOOKUP(A508,'BASE REGISTRO MAYO'!$A$1:$U$884,15,FALSE)</f>
        <v xml:space="preserve"> 41-2106-850
</v>
      </c>
      <c r="P508" s="18" t="str">
        <f>VLOOKUP(A508,'BASE REGISTRO MAYO'!$A$1:$U$884,16,FALSE)</f>
        <v>contacto@tdesperanza.cl</v>
      </c>
      <c r="Q508" s="18">
        <f>VLOOKUP(A508,'BASE REGISTRO MAYO'!$A$1:$U$884,17,FALSE)</f>
        <v>0</v>
      </c>
      <c r="R508" s="18" t="str">
        <f>VLOOKUP(A508,'BASE REGISTRO MAYO'!$A$1:$U$884,18,FALSE)</f>
        <v>93401.</v>
      </c>
      <c r="S508" s="18" t="str">
        <f>VLOOKUP(A508,'BASE REGISTRO MAYO'!$A$1:$U$884,19,FALSE)</f>
        <v xml:space="preserve">Certificado de antecedentes financieros, correspondientes al año 2019, APROBADOS por Subdepartamento de Supervisión Financiera Nacional para su actualización.
</v>
      </c>
      <c r="T508" s="148">
        <f>VLOOKUP(A508,'BASE REGISTRO MAYO'!$A$1:$U$884,20,FALSE)</f>
        <v>37970</v>
      </c>
      <c r="U508" s="125">
        <v>6979</v>
      </c>
      <c r="V508" s="126">
        <v>4868000</v>
      </c>
      <c r="W508" s="126">
        <v>22612645</v>
      </c>
      <c r="X508" s="149">
        <v>44347</v>
      </c>
      <c r="Y508" s="133" t="s">
        <v>7732</v>
      </c>
      <c r="Z508" s="133" t="s">
        <v>7733</v>
      </c>
      <c r="AA508" s="125" t="s">
        <v>7781</v>
      </c>
    </row>
    <row r="509" spans="1:27" s="90" customFormat="1" ht="15.75" customHeight="1" x14ac:dyDescent="0.2">
      <c r="A509" s="125">
        <v>6979</v>
      </c>
      <c r="B509" s="18" t="str">
        <f>VLOOKUP(A509,'BASE REGISTRO MAYO'!$A$1:$U$884,2,FALSE)</f>
        <v>Fundación Tierra de Esperanza</v>
      </c>
      <c r="C509" s="18">
        <f>VLOOKUP(A509,'BASE REGISTRO MAYO'!$A$1:$U$884,3,FALSE)</f>
        <v>738689003</v>
      </c>
      <c r="D509" s="18" t="str">
        <f>VLOOKUP(A509,'BASE REGISTRO MAYO'!$A$1:$U$884,4,FALSE)</f>
        <v>Fundación de Derecho Privado.</v>
      </c>
      <c r="E509" s="18" t="str">
        <f>VLOOKUP(A509,'BASE REGISTRO MAYO'!$A$1:$U$884,5,FALSE)</f>
        <v>Otorgado por Decreto Supremo Nº 262, de fecha 2 de abril de 1997, por el Ministerio de Justicia. Publicado en el Diario Oficial con fecha 24 de abril de 1997.</v>
      </c>
      <c r="F509" s="18" t="str">
        <f>VLOOKUP(A509,'BASE REGISTRO MAYO'!$A$1:$U$884,6,FALSE)</f>
        <v>Certificado de Vigencia inscripción Nº7421 de fecha 02 de abril de 1997. Folio N° 500328926944, emitido por el Servicio de Registro Civil e Identificación, de fecha 13 de julio de 2020.</v>
      </c>
      <c r="G509" s="18" t="str">
        <f>VLOOKUP(A509,'BASE REGISTRO MAYO'!$A$1:$U$884,7,FALSE)</f>
        <v xml:space="preserve">Ayudar a la infancia desvalida sin distinción de sexo, sin distinción racial, creencia religiosa o política.
</v>
      </c>
      <c r="H509" s="18" t="str">
        <f>VLOOKUP(A509,'BASE REGISTRO MAYO'!$A$1:$U$884,8,FALSE)</f>
        <v xml:space="preserve">Presidente: Simona de la Barra Cruzat.           
Secretario: Julián Humberto Carrasco Poblete.
Tesorero: Leoncio Toro Araya.
Director Ejecutivo: Rafael Mella Gallegos.
Director: Carlos Javier Contzen Fuentes.
</v>
      </c>
      <c r="I509" s="18" t="str">
        <f>VLOOKUP(A509,'BASE REGISTRO MAYO'!$A$1:$U$884,9,FALSE)</f>
        <v>El Consejo durará tres años en sus cargos y se renovará tácita y sucesivamente cada tres años, salvo que la mayoría absoluta de los demás consejeros, resuelva su exclusión.</v>
      </c>
      <c r="J509" s="18" t="str">
        <f>VLOOKUP(A509,'BASE REGISTRO MAYO'!$A$1:$U$884,10,FALSE)</f>
        <v>10 de enero de 2017 – 10 de enero 2020</v>
      </c>
      <c r="K509" s="18" t="str">
        <f>VLOOKUP(A509,'BASE REGISTRO MAYO'!$A$1:$U$884,11,FALSE)</f>
        <v xml:space="preserve">Simona de la Barra Cruzat
Rafael Mella Gallegos.
Podrán actuar conjunta o separadamente.
</v>
      </c>
      <c r="L509" s="18" t="str">
        <f>VLOOKUP(A509,'BASE REGISTRO MAYO'!$A$1:$U$884,12,FALSE)</f>
        <v>Exeter Nº 540-D, Concepción.</v>
      </c>
      <c r="M509" s="18" t="str">
        <f>VLOOKUP(A509,'BASE REGISTRO MAYO'!$A$1:$U$884,13,FALSE)</f>
        <v>VIII</v>
      </c>
      <c r="N509" s="18" t="str">
        <f>VLOOKUP(A509,'BASE REGISTRO MAYO'!$A$1:$U$884,14,FALSE)</f>
        <v>Concepción.</v>
      </c>
      <c r="O509" s="18" t="str">
        <f>VLOOKUP(A509,'BASE REGISTRO MAYO'!$A$1:$U$884,15,FALSE)</f>
        <v xml:space="preserve"> 41-2106-850
</v>
      </c>
      <c r="P509" s="18" t="str">
        <f>VLOOKUP(A509,'BASE REGISTRO MAYO'!$A$1:$U$884,16,FALSE)</f>
        <v>contacto@tdesperanza.cl</v>
      </c>
      <c r="Q509" s="18">
        <f>VLOOKUP(A509,'BASE REGISTRO MAYO'!$A$1:$U$884,17,FALSE)</f>
        <v>0</v>
      </c>
      <c r="R509" s="18" t="str">
        <f>VLOOKUP(A509,'BASE REGISTRO MAYO'!$A$1:$U$884,18,FALSE)</f>
        <v>93401.</v>
      </c>
      <c r="S509" s="18" t="str">
        <f>VLOOKUP(A509,'BASE REGISTRO MAYO'!$A$1:$U$884,19,FALSE)</f>
        <v xml:space="preserve">Certificado de antecedentes financieros, correspondientes al año 2019, APROBADOS por Subdepartamento de Supervisión Financiera Nacional para su actualización.
</v>
      </c>
      <c r="T509" s="148">
        <f>VLOOKUP(A509,'BASE REGISTRO MAYO'!$A$1:$U$884,20,FALSE)</f>
        <v>37970</v>
      </c>
      <c r="U509" s="125">
        <v>6979</v>
      </c>
      <c r="V509" s="126">
        <v>17315856</v>
      </c>
      <c r="W509" s="126">
        <v>83654779</v>
      </c>
      <c r="X509" s="149">
        <v>44347</v>
      </c>
      <c r="Y509" s="133" t="s">
        <v>7732</v>
      </c>
      <c r="Z509" s="133" t="s">
        <v>7733</v>
      </c>
      <c r="AA509" s="125" t="s">
        <v>7820</v>
      </c>
    </row>
    <row r="510" spans="1:27" s="90" customFormat="1" ht="15.75" customHeight="1" x14ac:dyDescent="0.2">
      <c r="A510" s="125">
        <v>6979</v>
      </c>
      <c r="B510" s="18" t="str">
        <f>VLOOKUP(A510,'BASE REGISTRO MAYO'!$A$1:$U$884,2,FALSE)</f>
        <v>Fundación Tierra de Esperanza</v>
      </c>
      <c r="C510" s="18">
        <f>VLOOKUP(A510,'BASE REGISTRO MAYO'!$A$1:$U$884,3,FALSE)</f>
        <v>738689003</v>
      </c>
      <c r="D510" s="18" t="str">
        <f>VLOOKUP(A510,'BASE REGISTRO MAYO'!$A$1:$U$884,4,FALSE)</f>
        <v>Fundación de Derecho Privado.</v>
      </c>
      <c r="E510" s="18" t="str">
        <f>VLOOKUP(A510,'BASE REGISTRO MAYO'!$A$1:$U$884,5,FALSE)</f>
        <v>Otorgado por Decreto Supremo Nº 262, de fecha 2 de abril de 1997, por el Ministerio de Justicia. Publicado en el Diario Oficial con fecha 24 de abril de 1997.</v>
      </c>
      <c r="F510" s="18" t="str">
        <f>VLOOKUP(A510,'BASE REGISTRO MAYO'!$A$1:$U$884,6,FALSE)</f>
        <v>Certificado de Vigencia inscripción Nº7421 de fecha 02 de abril de 1997. Folio N° 500328926944, emitido por el Servicio de Registro Civil e Identificación, de fecha 13 de julio de 2020.</v>
      </c>
      <c r="G510" s="18" t="str">
        <f>VLOOKUP(A510,'BASE REGISTRO MAYO'!$A$1:$U$884,7,FALSE)</f>
        <v xml:space="preserve">Ayudar a la infancia desvalida sin distinción de sexo, sin distinción racial, creencia religiosa o política.
</v>
      </c>
      <c r="H510" s="18" t="str">
        <f>VLOOKUP(A510,'BASE REGISTRO MAYO'!$A$1:$U$884,8,FALSE)</f>
        <v xml:space="preserve">Presidente: Simona de la Barra Cruzat.           
Secretario: Julián Humberto Carrasco Poblete.
Tesorero: Leoncio Toro Araya.
Director Ejecutivo: Rafael Mella Gallegos.
Director: Carlos Javier Contzen Fuentes.
</v>
      </c>
      <c r="I510" s="18" t="str">
        <f>VLOOKUP(A510,'BASE REGISTRO MAYO'!$A$1:$U$884,9,FALSE)</f>
        <v>El Consejo durará tres años en sus cargos y se renovará tácita y sucesivamente cada tres años, salvo que la mayoría absoluta de los demás consejeros, resuelva su exclusión.</v>
      </c>
      <c r="J510" s="18" t="str">
        <f>VLOOKUP(A510,'BASE REGISTRO MAYO'!$A$1:$U$884,10,FALSE)</f>
        <v>10 de enero de 2017 – 10 de enero 2020</v>
      </c>
      <c r="K510" s="18" t="str">
        <f>VLOOKUP(A510,'BASE REGISTRO MAYO'!$A$1:$U$884,11,FALSE)</f>
        <v xml:space="preserve">Simona de la Barra Cruzat
Rafael Mella Gallegos.
Podrán actuar conjunta o separadamente.
</v>
      </c>
      <c r="L510" s="18" t="str">
        <f>VLOOKUP(A510,'BASE REGISTRO MAYO'!$A$1:$U$884,12,FALSE)</f>
        <v>Exeter Nº 540-D, Concepción.</v>
      </c>
      <c r="M510" s="18" t="str">
        <f>VLOOKUP(A510,'BASE REGISTRO MAYO'!$A$1:$U$884,13,FALSE)</f>
        <v>VIII</v>
      </c>
      <c r="N510" s="18" t="str">
        <f>VLOOKUP(A510,'BASE REGISTRO MAYO'!$A$1:$U$884,14,FALSE)</f>
        <v>Concepción.</v>
      </c>
      <c r="O510" s="18" t="str">
        <f>VLOOKUP(A510,'BASE REGISTRO MAYO'!$A$1:$U$884,15,FALSE)</f>
        <v xml:space="preserve"> 41-2106-850
</v>
      </c>
      <c r="P510" s="18" t="str">
        <f>VLOOKUP(A510,'BASE REGISTRO MAYO'!$A$1:$U$884,16,FALSE)</f>
        <v>contacto@tdesperanza.cl</v>
      </c>
      <c r="Q510" s="18">
        <f>VLOOKUP(A510,'BASE REGISTRO MAYO'!$A$1:$U$884,17,FALSE)</f>
        <v>0</v>
      </c>
      <c r="R510" s="18" t="str">
        <f>VLOOKUP(A510,'BASE REGISTRO MAYO'!$A$1:$U$884,18,FALSE)</f>
        <v>93401.</v>
      </c>
      <c r="S510" s="18" t="str">
        <f>VLOOKUP(A510,'BASE REGISTRO MAYO'!$A$1:$U$884,19,FALSE)</f>
        <v xml:space="preserve">Certificado de antecedentes financieros, correspondientes al año 2019, APROBADOS por Subdepartamento de Supervisión Financiera Nacional para su actualización.
</v>
      </c>
      <c r="T510" s="148">
        <f>VLOOKUP(A510,'BASE REGISTRO MAYO'!$A$1:$U$884,20,FALSE)</f>
        <v>37970</v>
      </c>
      <c r="U510" s="125">
        <v>6979</v>
      </c>
      <c r="V510" s="126">
        <v>18044936</v>
      </c>
      <c r="W510" s="126">
        <v>90913416</v>
      </c>
      <c r="X510" s="149">
        <v>44347</v>
      </c>
      <c r="Y510" s="133" t="s">
        <v>7732</v>
      </c>
      <c r="Z510" s="133" t="s">
        <v>7733</v>
      </c>
      <c r="AA510" s="125" t="s">
        <v>7801</v>
      </c>
    </row>
    <row r="511" spans="1:27" s="90" customFormat="1" ht="15.75" customHeight="1" x14ac:dyDescent="0.2">
      <c r="A511" s="125">
        <v>6979</v>
      </c>
      <c r="B511" s="18" t="str">
        <f>VLOOKUP(A511,'BASE REGISTRO MAYO'!$A$1:$U$884,2,FALSE)</f>
        <v>Fundación Tierra de Esperanza</v>
      </c>
      <c r="C511" s="18">
        <f>VLOOKUP(A511,'BASE REGISTRO MAYO'!$A$1:$U$884,3,FALSE)</f>
        <v>738689003</v>
      </c>
      <c r="D511" s="18" t="str">
        <f>VLOOKUP(A511,'BASE REGISTRO MAYO'!$A$1:$U$884,4,FALSE)</f>
        <v>Fundación de Derecho Privado.</v>
      </c>
      <c r="E511" s="18" t="str">
        <f>VLOOKUP(A511,'BASE REGISTRO MAYO'!$A$1:$U$884,5,FALSE)</f>
        <v>Otorgado por Decreto Supremo Nº 262, de fecha 2 de abril de 1997, por el Ministerio de Justicia. Publicado en el Diario Oficial con fecha 24 de abril de 1997.</v>
      </c>
      <c r="F511" s="18" t="str">
        <f>VLOOKUP(A511,'BASE REGISTRO MAYO'!$A$1:$U$884,6,FALSE)</f>
        <v>Certificado de Vigencia inscripción Nº7421 de fecha 02 de abril de 1997. Folio N° 500328926944, emitido por el Servicio de Registro Civil e Identificación, de fecha 13 de julio de 2020.</v>
      </c>
      <c r="G511" s="18" t="str">
        <f>VLOOKUP(A511,'BASE REGISTRO MAYO'!$A$1:$U$884,7,FALSE)</f>
        <v xml:space="preserve">Ayudar a la infancia desvalida sin distinción de sexo, sin distinción racial, creencia religiosa o política.
</v>
      </c>
      <c r="H511" s="18" t="str">
        <f>VLOOKUP(A511,'BASE REGISTRO MAYO'!$A$1:$U$884,8,FALSE)</f>
        <v xml:space="preserve">Presidente: Simona de la Barra Cruzat.           
Secretario: Julián Humberto Carrasco Poblete.
Tesorero: Leoncio Toro Araya.
Director Ejecutivo: Rafael Mella Gallegos.
Director: Carlos Javier Contzen Fuentes.
</v>
      </c>
      <c r="I511" s="18" t="str">
        <f>VLOOKUP(A511,'BASE REGISTRO MAYO'!$A$1:$U$884,9,FALSE)</f>
        <v>El Consejo durará tres años en sus cargos y se renovará tácita y sucesivamente cada tres años, salvo que la mayoría absoluta de los demás consejeros, resuelva su exclusión.</v>
      </c>
      <c r="J511" s="18" t="str">
        <f>VLOOKUP(A511,'BASE REGISTRO MAYO'!$A$1:$U$884,10,FALSE)</f>
        <v>10 de enero de 2017 – 10 de enero 2020</v>
      </c>
      <c r="K511" s="18" t="str">
        <f>VLOOKUP(A511,'BASE REGISTRO MAYO'!$A$1:$U$884,11,FALSE)</f>
        <v xml:space="preserve">Simona de la Barra Cruzat
Rafael Mella Gallegos.
Podrán actuar conjunta o separadamente.
</v>
      </c>
      <c r="L511" s="18" t="str">
        <f>VLOOKUP(A511,'BASE REGISTRO MAYO'!$A$1:$U$884,12,FALSE)</f>
        <v>Exeter Nº 540-D, Concepción.</v>
      </c>
      <c r="M511" s="18" t="str">
        <f>VLOOKUP(A511,'BASE REGISTRO MAYO'!$A$1:$U$884,13,FALSE)</f>
        <v>VIII</v>
      </c>
      <c r="N511" s="18" t="str">
        <f>VLOOKUP(A511,'BASE REGISTRO MAYO'!$A$1:$U$884,14,FALSE)</f>
        <v>Concepción.</v>
      </c>
      <c r="O511" s="18" t="str">
        <f>VLOOKUP(A511,'BASE REGISTRO MAYO'!$A$1:$U$884,15,FALSE)</f>
        <v xml:space="preserve"> 41-2106-850
</v>
      </c>
      <c r="P511" s="18" t="str">
        <f>VLOOKUP(A511,'BASE REGISTRO MAYO'!$A$1:$U$884,16,FALSE)</f>
        <v>contacto@tdesperanza.cl</v>
      </c>
      <c r="Q511" s="18">
        <f>VLOOKUP(A511,'BASE REGISTRO MAYO'!$A$1:$U$884,17,FALSE)</f>
        <v>0</v>
      </c>
      <c r="R511" s="18" t="str">
        <f>VLOOKUP(A511,'BASE REGISTRO MAYO'!$A$1:$U$884,18,FALSE)</f>
        <v>93401.</v>
      </c>
      <c r="S511" s="18" t="str">
        <f>VLOOKUP(A511,'BASE REGISTRO MAYO'!$A$1:$U$884,19,FALSE)</f>
        <v xml:space="preserve">Certificado de antecedentes financieros, correspondientes al año 2019, APROBADOS por Subdepartamento de Supervisión Financiera Nacional para su actualización.
</v>
      </c>
      <c r="T511" s="148">
        <f>VLOOKUP(A511,'BASE REGISTRO MAYO'!$A$1:$U$884,20,FALSE)</f>
        <v>37970</v>
      </c>
      <c r="U511" s="125">
        <v>6979</v>
      </c>
      <c r="V511" s="126">
        <v>17874432</v>
      </c>
      <c r="W511" s="126">
        <v>84372160</v>
      </c>
      <c r="X511" s="149">
        <v>44347</v>
      </c>
      <c r="Y511" s="133" t="s">
        <v>7732</v>
      </c>
      <c r="Z511" s="133" t="s">
        <v>7733</v>
      </c>
      <c r="AA511" s="125" t="s">
        <v>7853</v>
      </c>
    </row>
    <row r="512" spans="1:27" s="90" customFormat="1" ht="15.75" customHeight="1" x14ac:dyDescent="0.2">
      <c r="A512" s="125">
        <v>6979</v>
      </c>
      <c r="B512" s="18" t="str">
        <f>VLOOKUP(A512,'BASE REGISTRO MAYO'!$A$1:$U$884,2,FALSE)</f>
        <v>Fundación Tierra de Esperanza</v>
      </c>
      <c r="C512" s="18">
        <f>VLOOKUP(A512,'BASE REGISTRO MAYO'!$A$1:$U$884,3,FALSE)</f>
        <v>738689003</v>
      </c>
      <c r="D512" s="18" t="str">
        <f>VLOOKUP(A512,'BASE REGISTRO MAYO'!$A$1:$U$884,4,FALSE)</f>
        <v>Fundación de Derecho Privado.</v>
      </c>
      <c r="E512" s="18" t="str">
        <f>VLOOKUP(A512,'BASE REGISTRO MAYO'!$A$1:$U$884,5,FALSE)</f>
        <v>Otorgado por Decreto Supremo Nº 262, de fecha 2 de abril de 1997, por el Ministerio de Justicia. Publicado en el Diario Oficial con fecha 24 de abril de 1997.</v>
      </c>
      <c r="F512" s="18" t="str">
        <f>VLOOKUP(A512,'BASE REGISTRO MAYO'!$A$1:$U$884,6,FALSE)</f>
        <v>Certificado de Vigencia inscripción Nº7421 de fecha 02 de abril de 1997. Folio N° 500328926944, emitido por el Servicio de Registro Civil e Identificación, de fecha 13 de julio de 2020.</v>
      </c>
      <c r="G512" s="18" t="str">
        <f>VLOOKUP(A512,'BASE REGISTRO MAYO'!$A$1:$U$884,7,FALSE)</f>
        <v xml:space="preserve">Ayudar a la infancia desvalida sin distinción de sexo, sin distinción racial, creencia religiosa o política.
</v>
      </c>
      <c r="H512" s="18" t="str">
        <f>VLOOKUP(A512,'BASE REGISTRO MAYO'!$A$1:$U$884,8,FALSE)</f>
        <v xml:space="preserve">Presidente: Simona de la Barra Cruzat.           
Secretario: Julián Humberto Carrasco Poblete.
Tesorero: Leoncio Toro Araya.
Director Ejecutivo: Rafael Mella Gallegos.
Director: Carlos Javier Contzen Fuentes.
</v>
      </c>
      <c r="I512" s="18" t="str">
        <f>VLOOKUP(A512,'BASE REGISTRO MAYO'!$A$1:$U$884,9,FALSE)</f>
        <v>El Consejo durará tres años en sus cargos y se renovará tácita y sucesivamente cada tres años, salvo que la mayoría absoluta de los demás consejeros, resuelva su exclusión.</v>
      </c>
      <c r="J512" s="18" t="str">
        <f>VLOOKUP(A512,'BASE REGISTRO MAYO'!$A$1:$U$884,10,FALSE)</f>
        <v>10 de enero de 2017 – 10 de enero 2020</v>
      </c>
      <c r="K512" s="18" t="str">
        <f>VLOOKUP(A512,'BASE REGISTRO MAYO'!$A$1:$U$884,11,FALSE)</f>
        <v xml:space="preserve">Simona de la Barra Cruzat
Rafael Mella Gallegos.
Podrán actuar conjunta o separadamente.
</v>
      </c>
      <c r="L512" s="18" t="str">
        <f>VLOOKUP(A512,'BASE REGISTRO MAYO'!$A$1:$U$884,12,FALSE)</f>
        <v>Exeter Nº 540-D, Concepción.</v>
      </c>
      <c r="M512" s="18" t="str">
        <f>VLOOKUP(A512,'BASE REGISTRO MAYO'!$A$1:$U$884,13,FALSE)</f>
        <v>VIII</v>
      </c>
      <c r="N512" s="18" t="str">
        <f>VLOOKUP(A512,'BASE REGISTRO MAYO'!$A$1:$U$884,14,FALSE)</f>
        <v>Concepción.</v>
      </c>
      <c r="O512" s="18" t="str">
        <f>VLOOKUP(A512,'BASE REGISTRO MAYO'!$A$1:$U$884,15,FALSE)</f>
        <v xml:space="preserve"> 41-2106-850
</v>
      </c>
      <c r="P512" s="18" t="str">
        <f>VLOOKUP(A512,'BASE REGISTRO MAYO'!$A$1:$U$884,16,FALSE)</f>
        <v>contacto@tdesperanza.cl</v>
      </c>
      <c r="Q512" s="18">
        <f>VLOOKUP(A512,'BASE REGISTRO MAYO'!$A$1:$U$884,17,FALSE)</f>
        <v>0</v>
      </c>
      <c r="R512" s="18" t="str">
        <f>VLOOKUP(A512,'BASE REGISTRO MAYO'!$A$1:$U$884,18,FALSE)</f>
        <v>93401.</v>
      </c>
      <c r="S512" s="18" t="str">
        <f>VLOOKUP(A512,'BASE REGISTRO MAYO'!$A$1:$U$884,19,FALSE)</f>
        <v xml:space="preserve">Certificado de antecedentes financieros, correspondientes al año 2019, APROBADOS por Subdepartamento de Supervisión Financiera Nacional para su actualización.
</v>
      </c>
      <c r="T512" s="148">
        <f>VLOOKUP(A512,'BASE REGISTRO MAYO'!$A$1:$U$884,20,FALSE)</f>
        <v>37970</v>
      </c>
      <c r="U512" s="125">
        <v>6979</v>
      </c>
      <c r="V512" s="126">
        <v>28267773</v>
      </c>
      <c r="W512" s="126">
        <v>315094964</v>
      </c>
      <c r="X512" s="149">
        <v>44347</v>
      </c>
      <c r="Y512" s="133" t="s">
        <v>7732</v>
      </c>
      <c r="Z512" s="133" t="s">
        <v>7733</v>
      </c>
      <c r="AA512" s="125" t="s">
        <v>195</v>
      </c>
    </row>
    <row r="513" spans="1:27" s="90" customFormat="1" ht="15.75" customHeight="1" x14ac:dyDescent="0.2">
      <c r="A513" s="125">
        <v>6979</v>
      </c>
      <c r="B513" s="18" t="str">
        <f>VLOOKUP(A513,'BASE REGISTRO MAYO'!$A$1:$U$884,2,FALSE)</f>
        <v>Fundación Tierra de Esperanza</v>
      </c>
      <c r="C513" s="18">
        <f>VLOOKUP(A513,'BASE REGISTRO MAYO'!$A$1:$U$884,3,FALSE)</f>
        <v>738689003</v>
      </c>
      <c r="D513" s="18" t="str">
        <f>VLOOKUP(A513,'BASE REGISTRO MAYO'!$A$1:$U$884,4,FALSE)</f>
        <v>Fundación de Derecho Privado.</v>
      </c>
      <c r="E513" s="18" t="str">
        <f>VLOOKUP(A513,'BASE REGISTRO MAYO'!$A$1:$U$884,5,FALSE)</f>
        <v>Otorgado por Decreto Supremo Nº 262, de fecha 2 de abril de 1997, por el Ministerio de Justicia. Publicado en el Diario Oficial con fecha 24 de abril de 1997.</v>
      </c>
      <c r="F513" s="18" t="str">
        <f>VLOOKUP(A513,'BASE REGISTRO MAYO'!$A$1:$U$884,6,FALSE)</f>
        <v>Certificado de Vigencia inscripción Nº7421 de fecha 02 de abril de 1997. Folio N° 500328926944, emitido por el Servicio de Registro Civil e Identificación, de fecha 13 de julio de 2020.</v>
      </c>
      <c r="G513" s="18" t="str">
        <f>VLOOKUP(A513,'BASE REGISTRO MAYO'!$A$1:$U$884,7,FALSE)</f>
        <v xml:space="preserve">Ayudar a la infancia desvalida sin distinción de sexo, sin distinción racial, creencia religiosa o política.
</v>
      </c>
      <c r="H513" s="18" t="str">
        <f>VLOOKUP(A513,'BASE REGISTRO MAYO'!$A$1:$U$884,8,FALSE)</f>
        <v xml:space="preserve">Presidente: Simona de la Barra Cruzat.           
Secretario: Julián Humberto Carrasco Poblete.
Tesorero: Leoncio Toro Araya.
Director Ejecutivo: Rafael Mella Gallegos.
Director: Carlos Javier Contzen Fuentes.
</v>
      </c>
      <c r="I513" s="18" t="str">
        <f>VLOOKUP(A513,'BASE REGISTRO MAYO'!$A$1:$U$884,9,FALSE)</f>
        <v>El Consejo durará tres años en sus cargos y se renovará tácita y sucesivamente cada tres años, salvo que la mayoría absoluta de los demás consejeros, resuelva su exclusión.</v>
      </c>
      <c r="J513" s="18" t="str">
        <f>VLOOKUP(A513,'BASE REGISTRO MAYO'!$A$1:$U$884,10,FALSE)</f>
        <v>10 de enero de 2017 – 10 de enero 2020</v>
      </c>
      <c r="K513" s="18" t="str">
        <f>VLOOKUP(A513,'BASE REGISTRO MAYO'!$A$1:$U$884,11,FALSE)</f>
        <v xml:space="preserve">Simona de la Barra Cruzat
Rafael Mella Gallegos.
Podrán actuar conjunta o separadamente.
</v>
      </c>
      <c r="L513" s="18" t="str">
        <f>VLOOKUP(A513,'BASE REGISTRO MAYO'!$A$1:$U$884,12,FALSE)</f>
        <v>Exeter Nº 540-D, Concepción.</v>
      </c>
      <c r="M513" s="18" t="str">
        <f>VLOOKUP(A513,'BASE REGISTRO MAYO'!$A$1:$U$884,13,FALSE)</f>
        <v>VIII</v>
      </c>
      <c r="N513" s="18" t="str">
        <f>VLOOKUP(A513,'BASE REGISTRO MAYO'!$A$1:$U$884,14,FALSE)</f>
        <v>Concepción.</v>
      </c>
      <c r="O513" s="18" t="str">
        <f>VLOOKUP(A513,'BASE REGISTRO MAYO'!$A$1:$U$884,15,FALSE)</f>
        <v xml:space="preserve"> 41-2106-850
</v>
      </c>
      <c r="P513" s="18" t="str">
        <f>VLOOKUP(A513,'BASE REGISTRO MAYO'!$A$1:$U$884,16,FALSE)</f>
        <v>contacto@tdesperanza.cl</v>
      </c>
      <c r="Q513" s="18">
        <f>VLOOKUP(A513,'BASE REGISTRO MAYO'!$A$1:$U$884,17,FALSE)</f>
        <v>0</v>
      </c>
      <c r="R513" s="18" t="str">
        <f>VLOOKUP(A513,'BASE REGISTRO MAYO'!$A$1:$U$884,18,FALSE)</f>
        <v>93401.</v>
      </c>
      <c r="S513" s="18" t="str">
        <f>VLOOKUP(A513,'BASE REGISTRO MAYO'!$A$1:$U$884,19,FALSE)</f>
        <v xml:space="preserve">Certificado de antecedentes financieros, correspondientes al año 2019, APROBADOS por Subdepartamento de Supervisión Financiera Nacional para su actualización.
</v>
      </c>
      <c r="T513" s="148">
        <f>VLOOKUP(A513,'BASE REGISTRO MAYO'!$A$1:$U$884,20,FALSE)</f>
        <v>37970</v>
      </c>
      <c r="U513" s="125">
        <v>6979</v>
      </c>
      <c r="V513" s="126">
        <v>49607848</v>
      </c>
      <c r="W513" s="126">
        <v>270888708</v>
      </c>
      <c r="X513" s="149">
        <v>44347</v>
      </c>
      <c r="Y513" s="133" t="s">
        <v>7732</v>
      </c>
      <c r="Z513" s="133" t="s">
        <v>7733</v>
      </c>
      <c r="AA513" s="125" t="s">
        <v>7791</v>
      </c>
    </row>
    <row r="514" spans="1:27" s="90" customFormat="1" ht="15.75" customHeight="1" x14ac:dyDescent="0.2">
      <c r="A514" s="125">
        <v>6979</v>
      </c>
      <c r="B514" s="18" t="str">
        <f>VLOOKUP(A514,'BASE REGISTRO MAYO'!$A$1:$U$884,2,FALSE)</f>
        <v>Fundación Tierra de Esperanza</v>
      </c>
      <c r="C514" s="18">
        <f>VLOOKUP(A514,'BASE REGISTRO MAYO'!$A$1:$U$884,3,FALSE)</f>
        <v>738689003</v>
      </c>
      <c r="D514" s="18" t="str">
        <f>VLOOKUP(A514,'BASE REGISTRO MAYO'!$A$1:$U$884,4,FALSE)</f>
        <v>Fundación de Derecho Privado.</v>
      </c>
      <c r="E514" s="18" t="str">
        <f>VLOOKUP(A514,'BASE REGISTRO MAYO'!$A$1:$U$884,5,FALSE)</f>
        <v>Otorgado por Decreto Supremo Nº 262, de fecha 2 de abril de 1997, por el Ministerio de Justicia. Publicado en el Diario Oficial con fecha 24 de abril de 1997.</v>
      </c>
      <c r="F514" s="18" t="str">
        <f>VLOOKUP(A514,'BASE REGISTRO MAYO'!$A$1:$U$884,6,FALSE)</f>
        <v>Certificado de Vigencia inscripción Nº7421 de fecha 02 de abril de 1997. Folio N° 500328926944, emitido por el Servicio de Registro Civil e Identificación, de fecha 13 de julio de 2020.</v>
      </c>
      <c r="G514" s="18" t="str">
        <f>VLOOKUP(A514,'BASE REGISTRO MAYO'!$A$1:$U$884,7,FALSE)</f>
        <v xml:space="preserve">Ayudar a la infancia desvalida sin distinción de sexo, sin distinción racial, creencia religiosa o política.
</v>
      </c>
      <c r="H514" s="18" t="str">
        <f>VLOOKUP(A514,'BASE REGISTRO MAYO'!$A$1:$U$884,8,FALSE)</f>
        <v xml:space="preserve">Presidente: Simona de la Barra Cruzat.           
Secretario: Julián Humberto Carrasco Poblete.
Tesorero: Leoncio Toro Araya.
Director Ejecutivo: Rafael Mella Gallegos.
Director: Carlos Javier Contzen Fuentes.
</v>
      </c>
      <c r="I514" s="18" t="str">
        <f>VLOOKUP(A514,'BASE REGISTRO MAYO'!$A$1:$U$884,9,FALSE)</f>
        <v>El Consejo durará tres años en sus cargos y se renovará tácita y sucesivamente cada tres años, salvo que la mayoría absoluta de los demás consejeros, resuelva su exclusión.</v>
      </c>
      <c r="J514" s="18" t="str">
        <f>VLOOKUP(A514,'BASE REGISTRO MAYO'!$A$1:$U$884,10,FALSE)</f>
        <v>10 de enero de 2017 – 10 de enero 2020</v>
      </c>
      <c r="K514" s="18" t="str">
        <f>VLOOKUP(A514,'BASE REGISTRO MAYO'!$A$1:$U$884,11,FALSE)</f>
        <v xml:space="preserve">Simona de la Barra Cruzat
Rafael Mella Gallegos.
Podrán actuar conjunta o separadamente.
</v>
      </c>
      <c r="L514" s="18" t="str">
        <f>VLOOKUP(A514,'BASE REGISTRO MAYO'!$A$1:$U$884,12,FALSE)</f>
        <v>Exeter Nº 540-D, Concepción.</v>
      </c>
      <c r="M514" s="18" t="str">
        <f>VLOOKUP(A514,'BASE REGISTRO MAYO'!$A$1:$U$884,13,FALSE)</f>
        <v>VIII</v>
      </c>
      <c r="N514" s="18" t="str">
        <f>VLOOKUP(A514,'BASE REGISTRO MAYO'!$A$1:$U$884,14,FALSE)</f>
        <v>Concepción.</v>
      </c>
      <c r="O514" s="18" t="str">
        <f>VLOOKUP(A514,'BASE REGISTRO MAYO'!$A$1:$U$884,15,FALSE)</f>
        <v xml:space="preserve"> 41-2106-850
</v>
      </c>
      <c r="P514" s="18" t="str">
        <f>VLOOKUP(A514,'BASE REGISTRO MAYO'!$A$1:$U$884,16,FALSE)</f>
        <v>contacto@tdesperanza.cl</v>
      </c>
      <c r="Q514" s="18">
        <f>VLOOKUP(A514,'BASE REGISTRO MAYO'!$A$1:$U$884,17,FALSE)</f>
        <v>0</v>
      </c>
      <c r="R514" s="18" t="str">
        <f>VLOOKUP(A514,'BASE REGISTRO MAYO'!$A$1:$U$884,18,FALSE)</f>
        <v>93401.</v>
      </c>
      <c r="S514" s="18" t="str">
        <f>VLOOKUP(A514,'BASE REGISTRO MAYO'!$A$1:$U$884,19,FALSE)</f>
        <v xml:space="preserve">Certificado de antecedentes financieros, correspondientes al año 2019, APROBADOS por Subdepartamento de Supervisión Financiera Nacional para su actualización.
</v>
      </c>
      <c r="T514" s="148">
        <f>VLOOKUP(A514,'BASE REGISTRO MAYO'!$A$1:$U$884,20,FALSE)</f>
        <v>37970</v>
      </c>
      <c r="U514" s="125">
        <v>6979</v>
      </c>
      <c r="V514" s="126">
        <v>0</v>
      </c>
      <c r="W514" s="126">
        <v>4382408</v>
      </c>
      <c r="X514" s="149">
        <v>44347</v>
      </c>
      <c r="Y514" s="133" t="s">
        <v>7732</v>
      </c>
      <c r="Z514" s="133" t="s">
        <v>7733</v>
      </c>
      <c r="AA514" s="125" t="s">
        <v>7741</v>
      </c>
    </row>
    <row r="515" spans="1:27" s="90" customFormat="1" ht="15.75" customHeight="1" x14ac:dyDescent="0.2">
      <c r="A515" s="125">
        <v>6979</v>
      </c>
      <c r="B515" s="18" t="str">
        <f>VLOOKUP(A515,'BASE REGISTRO MAYO'!$A$1:$U$884,2,FALSE)</f>
        <v>Fundación Tierra de Esperanza</v>
      </c>
      <c r="C515" s="18">
        <f>VLOOKUP(A515,'BASE REGISTRO MAYO'!$A$1:$U$884,3,FALSE)</f>
        <v>738689003</v>
      </c>
      <c r="D515" s="18" t="str">
        <f>VLOOKUP(A515,'BASE REGISTRO MAYO'!$A$1:$U$884,4,FALSE)</f>
        <v>Fundación de Derecho Privado.</v>
      </c>
      <c r="E515" s="18" t="str">
        <f>VLOOKUP(A515,'BASE REGISTRO MAYO'!$A$1:$U$884,5,FALSE)</f>
        <v>Otorgado por Decreto Supremo Nº 262, de fecha 2 de abril de 1997, por el Ministerio de Justicia. Publicado en el Diario Oficial con fecha 24 de abril de 1997.</v>
      </c>
      <c r="F515" s="18" t="str">
        <f>VLOOKUP(A515,'BASE REGISTRO MAYO'!$A$1:$U$884,6,FALSE)</f>
        <v>Certificado de Vigencia inscripción Nº7421 de fecha 02 de abril de 1997. Folio N° 500328926944, emitido por el Servicio de Registro Civil e Identificación, de fecha 13 de julio de 2020.</v>
      </c>
      <c r="G515" s="18" t="str">
        <f>VLOOKUP(A515,'BASE REGISTRO MAYO'!$A$1:$U$884,7,FALSE)</f>
        <v xml:space="preserve">Ayudar a la infancia desvalida sin distinción de sexo, sin distinción racial, creencia religiosa o política.
</v>
      </c>
      <c r="H515" s="18" t="str">
        <f>VLOOKUP(A515,'BASE REGISTRO MAYO'!$A$1:$U$884,8,FALSE)</f>
        <v xml:space="preserve">Presidente: Simona de la Barra Cruzat.           
Secretario: Julián Humberto Carrasco Poblete.
Tesorero: Leoncio Toro Araya.
Director Ejecutivo: Rafael Mella Gallegos.
Director: Carlos Javier Contzen Fuentes.
</v>
      </c>
      <c r="I515" s="18" t="str">
        <f>VLOOKUP(A515,'BASE REGISTRO MAYO'!$A$1:$U$884,9,FALSE)</f>
        <v>El Consejo durará tres años en sus cargos y se renovará tácita y sucesivamente cada tres años, salvo que la mayoría absoluta de los demás consejeros, resuelva su exclusión.</v>
      </c>
      <c r="J515" s="18" t="str">
        <f>VLOOKUP(A515,'BASE REGISTRO MAYO'!$A$1:$U$884,10,FALSE)</f>
        <v>10 de enero de 2017 – 10 de enero 2020</v>
      </c>
      <c r="K515" s="18" t="str">
        <f>VLOOKUP(A515,'BASE REGISTRO MAYO'!$A$1:$U$884,11,FALSE)</f>
        <v xml:space="preserve">Simona de la Barra Cruzat
Rafael Mella Gallegos.
Podrán actuar conjunta o separadamente.
</v>
      </c>
      <c r="L515" s="18" t="str">
        <f>VLOOKUP(A515,'BASE REGISTRO MAYO'!$A$1:$U$884,12,FALSE)</f>
        <v>Exeter Nº 540-D, Concepción.</v>
      </c>
      <c r="M515" s="18" t="str">
        <f>VLOOKUP(A515,'BASE REGISTRO MAYO'!$A$1:$U$884,13,FALSE)</f>
        <v>VIII</v>
      </c>
      <c r="N515" s="18" t="str">
        <f>VLOOKUP(A515,'BASE REGISTRO MAYO'!$A$1:$U$884,14,FALSE)</f>
        <v>Concepción.</v>
      </c>
      <c r="O515" s="18" t="str">
        <f>VLOOKUP(A515,'BASE REGISTRO MAYO'!$A$1:$U$884,15,FALSE)</f>
        <v xml:space="preserve"> 41-2106-850
</v>
      </c>
      <c r="P515" s="18" t="str">
        <f>VLOOKUP(A515,'BASE REGISTRO MAYO'!$A$1:$U$884,16,FALSE)</f>
        <v>contacto@tdesperanza.cl</v>
      </c>
      <c r="Q515" s="18">
        <f>VLOOKUP(A515,'BASE REGISTRO MAYO'!$A$1:$U$884,17,FALSE)</f>
        <v>0</v>
      </c>
      <c r="R515" s="18" t="str">
        <f>VLOOKUP(A515,'BASE REGISTRO MAYO'!$A$1:$U$884,18,FALSE)</f>
        <v>93401.</v>
      </c>
      <c r="S515" s="18" t="str">
        <f>VLOOKUP(A515,'BASE REGISTRO MAYO'!$A$1:$U$884,19,FALSE)</f>
        <v xml:space="preserve">Certificado de antecedentes financieros, correspondientes al año 2019, APROBADOS por Subdepartamento de Supervisión Financiera Nacional para su actualización.
</v>
      </c>
      <c r="T515" s="148">
        <f>VLOOKUP(A515,'BASE REGISTRO MAYO'!$A$1:$U$884,20,FALSE)</f>
        <v>37970</v>
      </c>
      <c r="U515" s="125">
        <v>6979</v>
      </c>
      <c r="V515" s="126">
        <v>3903136</v>
      </c>
      <c r="W515" s="126">
        <v>22415622</v>
      </c>
      <c r="X515" s="149">
        <v>44347</v>
      </c>
      <c r="Y515" s="133" t="s">
        <v>7732</v>
      </c>
      <c r="Z515" s="133" t="s">
        <v>7733</v>
      </c>
      <c r="AA515" s="125" t="s">
        <v>7792</v>
      </c>
    </row>
    <row r="516" spans="1:27" s="90" customFormat="1" ht="15.75" customHeight="1" x14ac:dyDescent="0.2">
      <c r="A516" s="125">
        <v>6979</v>
      </c>
      <c r="B516" s="18" t="str">
        <f>VLOOKUP(A516,'BASE REGISTRO MAYO'!$A$1:$U$884,2,FALSE)</f>
        <v>Fundación Tierra de Esperanza</v>
      </c>
      <c r="C516" s="18">
        <f>VLOOKUP(A516,'BASE REGISTRO MAYO'!$A$1:$U$884,3,FALSE)</f>
        <v>738689003</v>
      </c>
      <c r="D516" s="18" t="str">
        <f>VLOOKUP(A516,'BASE REGISTRO MAYO'!$A$1:$U$884,4,FALSE)</f>
        <v>Fundación de Derecho Privado.</v>
      </c>
      <c r="E516" s="18" t="str">
        <f>VLOOKUP(A516,'BASE REGISTRO MAYO'!$A$1:$U$884,5,FALSE)</f>
        <v>Otorgado por Decreto Supremo Nº 262, de fecha 2 de abril de 1997, por el Ministerio de Justicia. Publicado en el Diario Oficial con fecha 24 de abril de 1997.</v>
      </c>
      <c r="F516" s="18" t="str">
        <f>VLOOKUP(A516,'BASE REGISTRO MAYO'!$A$1:$U$884,6,FALSE)</f>
        <v>Certificado de Vigencia inscripción Nº7421 de fecha 02 de abril de 1997. Folio N° 500328926944, emitido por el Servicio de Registro Civil e Identificación, de fecha 13 de julio de 2020.</v>
      </c>
      <c r="G516" s="18" t="str">
        <f>VLOOKUP(A516,'BASE REGISTRO MAYO'!$A$1:$U$884,7,FALSE)</f>
        <v xml:space="preserve">Ayudar a la infancia desvalida sin distinción de sexo, sin distinción racial, creencia religiosa o política.
</v>
      </c>
      <c r="H516" s="18" t="str">
        <f>VLOOKUP(A516,'BASE REGISTRO MAYO'!$A$1:$U$884,8,FALSE)</f>
        <v xml:space="preserve">Presidente: Simona de la Barra Cruzat.           
Secretario: Julián Humberto Carrasco Poblete.
Tesorero: Leoncio Toro Araya.
Director Ejecutivo: Rafael Mella Gallegos.
Director: Carlos Javier Contzen Fuentes.
</v>
      </c>
      <c r="I516" s="18" t="str">
        <f>VLOOKUP(A516,'BASE REGISTRO MAYO'!$A$1:$U$884,9,FALSE)</f>
        <v>El Consejo durará tres años en sus cargos y se renovará tácita y sucesivamente cada tres años, salvo que la mayoría absoluta de los demás consejeros, resuelva su exclusión.</v>
      </c>
      <c r="J516" s="18" t="str">
        <f>VLOOKUP(A516,'BASE REGISTRO MAYO'!$A$1:$U$884,10,FALSE)</f>
        <v>10 de enero de 2017 – 10 de enero 2020</v>
      </c>
      <c r="K516" s="18" t="str">
        <f>VLOOKUP(A516,'BASE REGISTRO MAYO'!$A$1:$U$884,11,FALSE)</f>
        <v xml:space="preserve">Simona de la Barra Cruzat
Rafael Mella Gallegos.
Podrán actuar conjunta o separadamente.
</v>
      </c>
      <c r="L516" s="18" t="str">
        <f>VLOOKUP(A516,'BASE REGISTRO MAYO'!$A$1:$U$884,12,FALSE)</f>
        <v>Exeter Nº 540-D, Concepción.</v>
      </c>
      <c r="M516" s="18" t="str">
        <f>VLOOKUP(A516,'BASE REGISTRO MAYO'!$A$1:$U$884,13,FALSE)</f>
        <v>VIII</v>
      </c>
      <c r="N516" s="18" t="str">
        <f>VLOOKUP(A516,'BASE REGISTRO MAYO'!$A$1:$U$884,14,FALSE)</f>
        <v>Concepción.</v>
      </c>
      <c r="O516" s="18" t="str">
        <f>VLOOKUP(A516,'BASE REGISTRO MAYO'!$A$1:$U$884,15,FALSE)</f>
        <v xml:space="preserve"> 41-2106-850
</v>
      </c>
      <c r="P516" s="18" t="str">
        <f>VLOOKUP(A516,'BASE REGISTRO MAYO'!$A$1:$U$884,16,FALSE)</f>
        <v>contacto@tdesperanza.cl</v>
      </c>
      <c r="Q516" s="18">
        <f>VLOOKUP(A516,'BASE REGISTRO MAYO'!$A$1:$U$884,17,FALSE)</f>
        <v>0</v>
      </c>
      <c r="R516" s="18" t="str">
        <f>VLOOKUP(A516,'BASE REGISTRO MAYO'!$A$1:$U$884,18,FALSE)</f>
        <v>93401.</v>
      </c>
      <c r="S516" s="18" t="str">
        <f>VLOOKUP(A516,'BASE REGISTRO MAYO'!$A$1:$U$884,19,FALSE)</f>
        <v xml:space="preserve">Certificado de antecedentes financieros, correspondientes al año 2019, APROBADOS por Subdepartamento de Supervisión Financiera Nacional para su actualización.
</v>
      </c>
      <c r="T516" s="148">
        <f>VLOOKUP(A516,'BASE REGISTRO MAYO'!$A$1:$U$884,20,FALSE)</f>
        <v>37970</v>
      </c>
      <c r="U516" s="125">
        <v>6979</v>
      </c>
      <c r="V516" s="126">
        <v>8136821</v>
      </c>
      <c r="W516" s="126">
        <v>48458538</v>
      </c>
      <c r="X516" s="149">
        <v>44347</v>
      </c>
      <c r="Y516" s="133" t="s">
        <v>7732</v>
      </c>
      <c r="Z516" s="133" t="s">
        <v>7733</v>
      </c>
      <c r="AA516" s="125" t="s">
        <v>7742</v>
      </c>
    </row>
    <row r="517" spans="1:27" s="90" customFormat="1" ht="15.75" customHeight="1" x14ac:dyDescent="0.2">
      <c r="A517" s="125">
        <v>6982</v>
      </c>
      <c r="B517" s="18" t="str">
        <f>VLOOKUP(A517,'BASE REGISTRO MAYO'!$A$1:$U$884,2,FALSE)</f>
        <v xml:space="preserve">
I. Municipalidad de Quellón  
</v>
      </c>
      <c r="C517" s="18">
        <f>VLOOKUP(A517,'BASE REGISTRO MAYO'!$A$1:$U$884,3,FALSE)</f>
        <v>692307003</v>
      </c>
      <c r="D517" s="18" t="str">
        <f>VLOOKUP(A517,'BASE REGISTRO MAYO'!$A$1:$U$884,4,FALSE)</f>
        <v>Municipalidad</v>
      </c>
      <c r="E517" s="18" t="str">
        <f>VLOOKUP(A517,'BASE REGISTRO MAYO'!$A$1:$U$884,5,FALSE)</f>
        <v>Constitución Política de la República, art. 107.</v>
      </c>
      <c r="F517" s="18" t="str">
        <f>VLOOKUP(A517,'BASE REGISTRO MAYO'!$A$1:$U$884,6,FALSE)</f>
        <v>Indefinida.</v>
      </c>
      <c r="G517" s="18" t="str">
        <f>VLOOKUP(A517,'BASE REGISTRO MAYO'!$A$1:$U$884,7,FALSE)</f>
        <v>Según Ley Orgánica Nº 18.695, arts. 1º al 4º.</v>
      </c>
      <c r="H517" s="18" t="str">
        <f>VLOOKUP(A517,'BASE REGISTRO MAYO'!$A$1:$U$884,8,FALSE)</f>
        <v>no tiene</v>
      </c>
      <c r="I517" s="18">
        <f>VLOOKUP(A517,'BASE REGISTRO MAYO'!$A$1:$U$884,9,FALSE)</f>
        <v>0</v>
      </c>
      <c r="J517" s="18">
        <f>VLOOKUP(A517,'BASE REGISTRO MAYO'!$A$1:$U$884,10,FALSE)</f>
        <v>0</v>
      </c>
      <c r="K517" s="18" t="str">
        <f>VLOOKUP(A517,'BASE REGISTRO MAYO'!$A$1:$U$884,11,FALSE)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517" s="18" t="str">
        <f>VLOOKUP(A517,'BASE REGISTRO MAYO'!$A$1:$U$884,12,FALSE)</f>
        <v>22 de Mayo Nº 351, Quellón, Décima Región.</v>
      </c>
      <c r="M517" s="18" t="str">
        <f>VLOOKUP(A517,'BASE REGISTRO MAYO'!$A$1:$U$884,13,FALSE)</f>
        <v>X</v>
      </c>
      <c r="N517" s="18" t="str">
        <f>VLOOKUP(A517,'BASE REGISTRO MAYO'!$A$1:$U$884,14,FALSE)</f>
        <v>Quellón</v>
      </c>
      <c r="O517" s="18" t="str">
        <f>VLOOKUP(A517,'BASE REGISTRO MAYO'!$A$1:$U$884,15,FALSE)</f>
        <v>652-686801</v>
      </c>
      <c r="P517" s="18" t="str">
        <f>VLOOKUP(A517,'BASE REGISTRO MAYO'!$A$1:$U$884,16,FALSE)</f>
        <v>info@muniquellon.cl</v>
      </c>
      <c r="Q517" s="18">
        <f>VLOOKUP(A517,'BASE REGISTRO MAYO'!$A$1:$U$884,17,FALSE)</f>
        <v>0</v>
      </c>
      <c r="R517" s="18">
        <f>VLOOKUP(A517,'BASE REGISTRO MAYO'!$A$1:$U$884,18,FALSE)</f>
        <v>91001</v>
      </c>
      <c r="S517" s="18" t="str">
        <f>VLOOKUP(A517,'BASE REGISTRO MAYO'!$A$1:$U$884,19,FALSE)</f>
        <v xml:space="preserve">No se acompañan. Aplica Informe Jurídico Nº 09, de  fecha 14 de marzo de 2011 del Departamento Jurídico y Dictamen Nº 070791, de 2009, de la Contraloría General de la República.  
</v>
      </c>
      <c r="T517" s="148">
        <f>VLOOKUP(A517,'BASE REGISTRO MAYO'!$A$1:$U$884,20,FALSE)</f>
        <v>37970</v>
      </c>
      <c r="U517" s="125">
        <v>6982</v>
      </c>
      <c r="V517" s="126">
        <v>5494733</v>
      </c>
      <c r="W517" s="126">
        <v>22138292</v>
      </c>
      <c r="X517" s="149">
        <v>44347</v>
      </c>
      <c r="Y517" s="133" t="s">
        <v>7732</v>
      </c>
      <c r="Z517" s="133" t="s">
        <v>7733</v>
      </c>
      <c r="AA517" s="125" t="s">
        <v>7782</v>
      </c>
    </row>
    <row r="518" spans="1:27" s="90" customFormat="1" ht="15.75" customHeight="1" x14ac:dyDescent="0.2">
      <c r="A518" s="125">
        <v>6983</v>
      </c>
      <c r="B518" s="18" t="str">
        <f>VLOOKUP(A518,'BASE REGISTRO MAYO'!$A$1:$U$884,2,FALSE)</f>
        <v>Fundación Instituto de Educación Popular IEP</v>
      </c>
      <c r="C518" s="18">
        <f>VLOOKUP(A518,'BASE REGISTRO MAYO'!$A$1:$U$884,3,FALSE)</f>
        <v>759917405</v>
      </c>
      <c r="D518" s="18" t="str">
        <f>VLOOKUP(A518,'BASE REGISTRO MAYO'!$A$1:$U$884,4,FALSE)</f>
        <v>Fundación de derecho público</v>
      </c>
      <c r="E518" s="18" t="str">
        <f>VLOOKUP(A518,'BASE REGISTRO MAYO'!$A$1:$U$884,5,FALSE)</f>
        <v>Decreto Eclesiástico del Obispado de Copiapó Nº 003/01, de 9 de marzo de 2001.</v>
      </c>
      <c r="F518" s="18" t="str">
        <f>VLOOKUP(A518,'BASE REGISTRO MAYO'!$A$1:$U$884,6,FALSE)</f>
        <v xml:space="preserve">Certificado de Vigencia SOC/148/20, de fecha 27 de agosto de 2020, del Obispado de Copiapó.
</v>
      </c>
      <c r="G518" s="18" t="str">
        <f>VLOOKUP(A518,'BASE REGISTRO MAYO'!$A$1:$U$884,7,FALSE)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8" s="18" t="str">
        <f>VLOOKUP(A518,'BASE REGISTRO MAYO'!$A$1:$U$884,8,FALSE)</f>
        <v xml:space="preserve">Presidente: Jorge Alfaro Colmans
Vicepresidenta: María Eugenia Cavada
Secretaria: Ximena Cáceres Maturana
Directora: Nélida Carmona Rojas
Directora: Alicia Gutiérrez Tapia
Director: Iván Farah Maffei
Directora Ejecutiva: Carla Brown Prato
</v>
      </c>
      <c r="I518" s="18" t="str">
        <f>VLOOKUP(A518,'BASE REGISTRO MAYO'!$A$1:$U$884,9,FALSE)</f>
        <v xml:space="preserve">Según los Estatutos, los miembros del Directorio deben durar dos años en sus cargos, sin perjuicio de la posibilidad de confirmación sucesiva por parte del Obispo.  </v>
      </c>
      <c r="J518" s="18" t="str">
        <f>VLOOKUP(A518,'BASE REGISTRO MAYO'!$A$1:$U$884,10,FALSE)</f>
        <v>19 de diciembre de 2018 al 19 de diciembre de 2019</v>
      </c>
      <c r="K518" s="18" t="str">
        <f>VLOOKUP(A518,'BASE REGISTRO MAYO'!$A$1:$U$884,11,FALSE)</f>
        <v xml:space="preserve">Presidente: Jorge Alfaro Colmans
Directora Ejecutiva: Carla Brown Prato
</v>
      </c>
      <c r="L518" s="18" t="str">
        <f>VLOOKUP(A518,'BASE REGISTRO MAYO'!$A$1:$U$884,12,FALSE)</f>
        <v xml:space="preserve">Calle O’Higgins Nº 555, piso 3, comuna de Copiapó, Región de Atacama
</v>
      </c>
      <c r="M518" s="18" t="str">
        <f>VLOOKUP(A518,'BASE REGISTRO MAYO'!$A$1:$U$884,13,FALSE)</f>
        <v>III</v>
      </c>
      <c r="N518" s="18" t="str">
        <f>VLOOKUP(A518,'BASE REGISTRO MAYO'!$A$1:$U$884,14,FALSE)</f>
        <v>Copiapó</v>
      </c>
      <c r="O518" s="18" t="str">
        <f>VLOOKUP(A518,'BASE REGISTRO MAYO'!$A$1:$U$884,15,FALSE)</f>
        <v xml:space="preserve">Fono fijo: 52-2247556
Fono celular: 9-68328551
</v>
      </c>
      <c r="P518" s="18" t="str">
        <f>VLOOKUP(A518,'BASE REGISTRO MAYO'!$A$1:$U$884,16,FALSE)</f>
        <v>svallejos@fundiep.cl</v>
      </c>
      <c r="Q518" s="18">
        <f>VLOOKUP(A518,'BASE REGISTRO MAYO'!$A$1:$U$884,17,FALSE)</f>
        <v>0</v>
      </c>
      <c r="R518" s="18">
        <f>VLOOKUP(A518,'BASE REGISTRO MAYO'!$A$1:$U$884,18,FALSE)</f>
        <v>93401</v>
      </c>
      <c r="S518" s="18" t="str">
        <f>VLOOKUP(A518,'BASE REGISTRO MAYO'!$A$1:$U$884,19,FALSE)</f>
        <v>Se acompaña certificado financiero correspondiente al 2019 aprobado por el Subdepartamento de Supervisión Financiera</v>
      </c>
      <c r="T518" s="148">
        <f>VLOOKUP(A518,'BASE REGISTRO MAYO'!$A$1:$U$884,20,FALSE)</f>
        <v>37970</v>
      </c>
      <c r="U518" s="125">
        <v>6983</v>
      </c>
      <c r="V518" s="126">
        <v>26196284</v>
      </c>
      <c r="W518" s="126">
        <v>127768053</v>
      </c>
      <c r="X518" s="149">
        <v>44347</v>
      </c>
      <c r="Y518" s="133" t="s">
        <v>7732</v>
      </c>
      <c r="Z518" s="133" t="s">
        <v>7733</v>
      </c>
      <c r="AA518" s="125" t="s">
        <v>7890</v>
      </c>
    </row>
    <row r="519" spans="1:27" s="90" customFormat="1" ht="15.75" customHeight="1" x14ac:dyDescent="0.2">
      <c r="A519" s="125">
        <v>6983</v>
      </c>
      <c r="B519" s="18" t="str">
        <f>VLOOKUP(A519,'BASE REGISTRO MAYO'!$A$1:$U$884,2,FALSE)</f>
        <v>Fundación Instituto de Educación Popular IEP</v>
      </c>
      <c r="C519" s="18">
        <f>VLOOKUP(A519,'BASE REGISTRO MAYO'!$A$1:$U$884,3,FALSE)</f>
        <v>759917405</v>
      </c>
      <c r="D519" s="18" t="str">
        <f>VLOOKUP(A519,'BASE REGISTRO MAYO'!$A$1:$U$884,4,FALSE)</f>
        <v>Fundación de derecho público</v>
      </c>
      <c r="E519" s="18" t="str">
        <f>VLOOKUP(A519,'BASE REGISTRO MAYO'!$A$1:$U$884,5,FALSE)</f>
        <v>Decreto Eclesiástico del Obispado de Copiapó Nº 003/01, de 9 de marzo de 2001.</v>
      </c>
      <c r="F519" s="18" t="str">
        <f>VLOOKUP(A519,'BASE REGISTRO MAYO'!$A$1:$U$884,6,FALSE)</f>
        <v xml:space="preserve">Certificado de Vigencia SOC/148/20, de fecha 27 de agosto de 2020, del Obispado de Copiapó.
</v>
      </c>
      <c r="G519" s="18" t="str">
        <f>VLOOKUP(A519,'BASE REGISTRO MAYO'!$A$1:$U$884,7,FALSE)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9" s="18" t="str">
        <f>VLOOKUP(A519,'BASE REGISTRO MAYO'!$A$1:$U$884,8,FALSE)</f>
        <v xml:space="preserve">Presidente: Jorge Alfaro Colmans
Vicepresidenta: María Eugenia Cavada
Secretaria: Ximena Cáceres Maturana
Directora: Nélida Carmona Rojas
Directora: Alicia Gutiérrez Tapia
Director: Iván Farah Maffei
Directora Ejecutiva: Carla Brown Prato
</v>
      </c>
      <c r="I519" s="18" t="str">
        <f>VLOOKUP(A519,'BASE REGISTRO MAYO'!$A$1:$U$884,9,FALSE)</f>
        <v xml:space="preserve">Según los Estatutos, los miembros del Directorio deben durar dos años en sus cargos, sin perjuicio de la posibilidad de confirmación sucesiva por parte del Obispo.  </v>
      </c>
      <c r="J519" s="18" t="str">
        <f>VLOOKUP(A519,'BASE REGISTRO MAYO'!$A$1:$U$884,10,FALSE)</f>
        <v>19 de diciembre de 2018 al 19 de diciembre de 2019</v>
      </c>
      <c r="K519" s="18" t="str">
        <f>VLOOKUP(A519,'BASE REGISTRO MAYO'!$A$1:$U$884,11,FALSE)</f>
        <v xml:space="preserve">Presidente: Jorge Alfaro Colmans
Directora Ejecutiva: Carla Brown Prato
</v>
      </c>
      <c r="L519" s="18" t="str">
        <f>VLOOKUP(A519,'BASE REGISTRO MAYO'!$A$1:$U$884,12,FALSE)</f>
        <v xml:space="preserve">Calle O’Higgins Nº 555, piso 3, comuna de Copiapó, Región de Atacama
</v>
      </c>
      <c r="M519" s="18" t="str">
        <f>VLOOKUP(A519,'BASE REGISTRO MAYO'!$A$1:$U$884,13,FALSE)</f>
        <v>III</v>
      </c>
      <c r="N519" s="18" t="str">
        <f>VLOOKUP(A519,'BASE REGISTRO MAYO'!$A$1:$U$884,14,FALSE)</f>
        <v>Copiapó</v>
      </c>
      <c r="O519" s="18" t="str">
        <f>VLOOKUP(A519,'BASE REGISTRO MAYO'!$A$1:$U$884,15,FALSE)</f>
        <v xml:space="preserve">Fono fijo: 52-2247556
Fono celular: 9-68328551
</v>
      </c>
      <c r="P519" s="18" t="str">
        <f>VLOOKUP(A519,'BASE REGISTRO MAYO'!$A$1:$U$884,16,FALSE)</f>
        <v>svallejos@fundiep.cl</v>
      </c>
      <c r="Q519" s="18">
        <f>VLOOKUP(A519,'BASE REGISTRO MAYO'!$A$1:$U$884,17,FALSE)</f>
        <v>0</v>
      </c>
      <c r="R519" s="18">
        <f>VLOOKUP(A519,'BASE REGISTRO MAYO'!$A$1:$U$884,18,FALSE)</f>
        <v>93401</v>
      </c>
      <c r="S519" s="18" t="str">
        <f>VLOOKUP(A519,'BASE REGISTRO MAYO'!$A$1:$U$884,19,FALSE)</f>
        <v>Se acompaña certificado financiero correspondiente al 2019 aprobado por el Subdepartamento de Supervisión Financiera</v>
      </c>
      <c r="T519" s="148">
        <f>VLOOKUP(A519,'BASE REGISTRO MAYO'!$A$1:$U$884,20,FALSE)</f>
        <v>37970</v>
      </c>
      <c r="U519" s="125">
        <v>6983</v>
      </c>
      <c r="V519" s="126">
        <v>143877462</v>
      </c>
      <c r="W519" s="126">
        <v>607226329</v>
      </c>
      <c r="X519" s="149">
        <v>44347</v>
      </c>
      <c r="Y519" s="133" t="s">
        <v>7732</v>
      </c>
      <c r="Z519" s="133" t="s">
        <v>7733</v>
      </c>
      <c r="AA519" s="125" t="s">
        <v>7807</v>
      </c>
    </row>
    <row r="520" spans="1:27" s="90" customFormat="1" ht="15.75" customHeight="1" x14ac:dyDescent="0.2">
      <c r="A520" s="125">
        <v>6983</v>
      </c>
      <c r="B520" s="18" t="str">
        <f>VLOOKUP(A520,'BASE REGISTRO MAYO'!$A$1:$U$884,2,FALSE)</f>
        <v>Fundación Instituto de Educación Popular IEP</v>
      </c>
      <c r="C520" s="18">
        <f>VLOOKUP(A520,'BASE REGISTRO MAYO'!$A$1:$U$884,3,FALSE)</f>
        <v>759917405</v>
      </c>
      <c r="D520" s="18" t="str">
        <f>VLOOKUP(A520,'BASE REGISTRO MAYO'!$A$1:$U$884,4,FALSE)</f>
        <v>Fundación de derecho público</v>
      </c>
      <c r="E520" s="18" t="str">
        <f>VLOOKUP(A520,'BASE REGISTRO MAYO'!$A$1:$U$884,5,FALSE)</f>
        <v>Decreto Eclesiástico del Obispado de Copiapó Nº 003/01, de 9 de marzo de 2001.</v>
      </c>
      <c r="F520" s="18" t="str">
        <f>VLOOKUP(A520,'BASE REGISTRO MAYO'!$A$1:$U$884,6,FALSE)</f>
        <v xml:space="preserve">Certificado de Vigencia SOC/148/20, de fecha 27 de agosto de 2020, del Obispado de Copiapó.
</v>
      </c>
      <c r="G520" s="18" t="str">
        <f>VLOOKUP(A520,'BASE REGISTRO MAYO'!$A$1:$U$884,7,FALSE)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20" s="18" t="str">
        <f>VLOOKUP(A520,'BASE REGISTRO MAYO'!$A$1:$U$884,8,FALSE)</f>
        <v xml:space="preserve">Presidente: Jorge Alfaro Colmans
Vicepresidenta: María Eugenia Cavada
Secretaria: Ximena Cáceres Maturana
Directora: Nélida Carmona Rojas
Directora: Alicia Gutiérrez Tapia
Director: Iván Farah Maffei
Directora Ejecutiva: Carla Brown Prato
</v>
      </c>
      <c r="I520" s="18" t="str">
        <f>VLOOKUP(A520,'BASE REGISTRO MAYO'!$A$1:$U$884,9,FALSE)</f>
        <v xml:space="preserve">Según los Estatutos, los miembros del Directorio deben durar dos años en sus cargos, sin perjuicio de la posibilidad de confirmación sucesiva por parte del Obispo.  </v>
      </c>
      <c r="J520" s="18" t="str">
        <f>VLOOKUP(A520,'BASE REGISTRO MAYO'!$A$1:$U$884,10,FALSE)</f>
        <v>19 de diciembre de 2018 al 19 de diciembre de 2019</v>
      </c>
      <c r="K520" s="18" t="str">
        <f>VLOOKUP(A520,'BASE REGISTRO MAYO'!$A$1:$U$884,11,FALSE)</f>
        <v xml:space="preserve">Presidente: Jorge Alfaro Colmans
Directora Ejecutiva: Carla Brown Prato
</v>
      </c>
      <c r="L520" s="18" t="str">
        <f>VLOOKUP(A520,'BASE REGISTRO MAYO'!$A$1:$U$884,12,FALSE)</f>
        <v xml:space="preserve">Calle O’Higgins Nº 555, piso 3, comuna de Copiapó, Región de Atacama
</v>
      </c>
      <c r="M520" s="18" t="str">
        <f>VLOOKUP(A520,'BASE REGISTRO MAYO'!$A$1:$U$884,13,FALSE)</f>
        <v>III</v>
      </c>
      <c r="N520" s="18" t="str">
        <f>VLOOKUP(A520,'BASE REGISTRO MAYO'!$A$1:$U$884,14,FALSE)</f>
        <v>Copiapó</v>
      </c>
      <c r="O520" s="18" t="str">
        <f>VLOOKUP(A520,'BASE REGISTRO MAYO'!$A$1:$U$884,15,FALSE)</f>
        <v xml:space="preserve">Fono fijo: 52-2247556
Fono celular: 9-68328551
</v>
      </c>
      <c r="P520" s="18" t="str">
        <f>VLOOKUP(A520,'BASE REGISTRO MAYO'!$A$1:$U$884,16,FALSE)</f>
        <v>svallejos@fundiep.cl</v>
      </c>
      <c r="Q520" s="18">
        <f>VLOOKUP(A520,'BASE REGISTRO MAYO'!$A$1:$U$884,17,FALSE)</f>
        <v>0</v>
      </c>
      <c r="R520" s="18">
        <f>VLOOKUP(A520,'BASE REGISTRO MAYO'!$A$1:$U$884,18,FALSE)</f>
        <v>93401</v>
      </c>
      <c r="S520" s="18" t="str">
        <f>VLOOKUP(A520,'BASE REGISTRO MAYO'!$A$1:$U$884,19,FALSE)</f>
        <v>Se acompaña certificado financiero correspondiente al 2019 aprobado por el Subdepartamento de Supervisión Financiera</v>
      </c>
      <c r="T520" s="148">
        <f>VLOOKUP(A520,'BASE REGISTRO MAYO'!$A$1:$U$884,20,FALSE)</f>
        <v>37970</v>
      </c>
      <c r="U520" s="125">
        <v>6983</v>
      </c>
      <c r="V520" s="126">
        <v>6986855</v>
      </c>
      <c r="W520" s="126">
        <v>36349334</v>
      </c>
      <c r="X520" s="149">
        <v>44347</v>
      </c>
      <c r="Y520" s="133" t="s">
        <v>7732</v>
      </c>
      <c r="Z520" s="133" t="s">
        <v>7733</v>
      </c>
      <c r="AA520" s="125" t="s">
        <v>7904</v>
      </c>
    </row>
    <row r="521" spans="1:27" s="90" customFormat="1" ht="15.75" customHeight="1" x14ac:dyDescent="0.2">
      <c r="A521" s="125">
        <v>6984</v>
      </c>
      <c r="B521" s="18" t="str">
        <f>VLOOKUP(A521,'BASE REGISTRO MAYO'!$A$1:$U$884,2,FALSE)</f>
        <v>I. Municipalidad de Puerto Varas</v>
      </c>
      <c r="C521" s="18">
        <f>VLOOKUP(A521,'BASE REGISTRO MAYO'!$A$1:$U$884,3,FALSE)</f>
        <v>692202007</v>
      </c>
      <c r="D521" s="18" t="str">
        <f>VLOOKUP(A521,'BASE REGISTRO MAYO'!$A$1:$U$884,4,FALSE)</f>
        <v>Municipalidad</v>
      </c>
      <c r="E521" s="18" t="str">
        <f>VLOOKUP(A521,'BASE REGISTRO MAYO'!$A$1:$U$884,5,FALSE)</f>
        <v>Constitución Política de la República, artículo 107</v>
      </c>
      <c r="F521" s="18" t="str">
        <f>VLOOKUP(A521,'BASE REGISTRO MAYO'!$A$1:$U$884,6,FALSE)</f>
        <v>Indefinida</v>
      </c>
      <c r="G521" s="18" t="str">
        <f>VLOOKUP(A521,'BASE REGISTRO MAYO'!$A$1:$U$884,7,FALSE)</f>
        <v>Según ley Orgánica N° 18.695, artículos 1° al 4°</v>
      </c>
      <c r="H521" s="18" t="str">
        <f>VLOOKUP(A521,'BASE REGISTRO MAYO'!$A$1:$U$884,8,FALSE)</f>
        <v>no tiene</v>
      </c>
      <c r="I521" s="18">
        <f>VLOOKUP(A521,'BASE REGISTRO MAYO'!$A$1:$U$884,9,FALSE)</f>
        <v>0</v>
      </c>
      <c r="J521" s="18">
        <f>VLOOKUP(A521,'BASE REGISTRO MAYO'!$A$1:$U$884,10,FALSE)</f>
        <v>0</v>
      </c>
      <c r="K521" s="18" t="str">
        <f>VLOOKUP(A521,'BASE REGISTRO MAYO'!$A$1:$U$884,11,FALSE)</f>
        <v xml:space="preserve">Álvaro Gonzalo Berger Schmidt,
</v>
      </c>
      <c r="L521" s="18" t="str">
        <f>VLOOKUP(A521,'BASE REGISTRO MAYO'!$A$1:$U$884,12,FALSE)</f>
        <v xml:space="preserve">San Francisco N° 413, comuna de Puerto Varas, Décima Región
</v>
      </c>
      <c r="M521" s="18" t="str">
        <f>VLOOKUP(A521,'BASE REGISTRO MAYO'!$A$1:$U$884,13,FALSE)</f>
        <v>X</v>
      </c>
      <c r="N521" s="18" t="str">
        <f>VLOOKUP(A521,'BASE REGISTRO MAYO'!$A$1:$U$884,14,FALSE)</f>
        <v>Puerto Varas</v>
      </c>
      <c r="O521" s="18" t="str">
        <f>VLOOKUP(A521,'BASE REGISTRO MAYO'!$A$1:$U$884,15,FALSE)</f>
        <v>Fonos: (56-65) 2361100 – 2361336 - 2361218</v>
      </c>
      <c r="P521" s="18" t="str">
        <f>VLOOKUP(A521,'BASE REGISTRO MAYO'!$A$1:$U$884,16,FALSE)</f>
        <v>Página web: www.ptovaras.cl</v>
      </c>
      <c r="Q521" s="18">
        <f>VLOOKUP(A521,'BASE REGISTRO MAYO'!$A$1:$U$884,17,FALSE)</f>
        <v>0</v>
      </c>
      <c r="R521" s="18">
        <f>VLOOKUP(A521,'BASE REGISTRO MAYO'!$A$1:$U$884,18,FALSE)</f>
        <v>91001</v>
      </c>
      <c r="S521" s="18" t="str">
        <f>VLOOKUP(A521,'BASE REGISTRO MAYO'!$A$1:$U$884,19,FALSE)</f>
        <v>No se acompañan. Aplica Informe Jurídico Nº 09, de fecha 14 de marzo de 2011 del Departamento Jurídico y Dictamen Nº 070791, de 2009, de la Contraloría General de la República.</v>
      </c>
      <c r="T521" s="148">
        <f>VLOOKUP(A521,'BASE REGISTRO MAYO'!$A$1:$U$884,20,FALSE)</f>
        <v>37970</v>
      </c>
      <c r="U521" s="125">
        <v>6984</v>
      </c>
      <c r="V521" s="126">
        <v>5709371</v>
      </c>
      <c r="W521" s="126">
        <v>28546855</v>
      </c>
      <c r="X521" s="149">
        <v>44347</v>
      </c>
      <c r="Y521" s="133" t="s">
        <v>7732</v>
      </c>
      <c r="Z521" s="133" t="s">
        <v>7733</v>
      </c>
      <c r="AA521" s="125" t="s">
        <v>7872</v>
      </c>
    </row>
    <row r="522" spans="1:27" s="90" customFormat="1" ht="15.75" customHeight="1" x14ac:dyDescent="0.2">
      <c r="A522" s="125">
        <v>6997</v>
      </c>
      <c r="B522" s="18" t="str">
        <f>VLOOKUP(A522,'BASE REGISTRO MAYO'!$A$1:$U$884,2,FALSE)</f>
        <v xml:space="preserve">
I. Municipalidad de La Granja
</v>
      </c>
      <c r="C522" s="18">
        <f>VLOOKUP(A522,'BASE REGISTRO MAYO'!$A$1:$U$884,3,FALSE)</f>
        <v>690724006</v>
      </c>
      <c r="D522" s="18" t="str">
        <f>VLOOKUP(A522,'BASE REGISTRO MAYO'!$A$1:$U$884,4,FALSE)</f>
        <v>Municipalidad</v>
      </c>
      <c r="E522" s="18" t="str">
        <f>VLOOKUP(A522,'BASE REGISTRO MAYO'!$A$1:$U$884,5,FALSE)</f>
        <v>Constitución Política de la República, art. 107.</v>
      </c>
      <c r="F522" s="18" t="str">
        <f>VLOOKUP(A522,'BASE REGISTRO MAYO'!$A$1:$U$884,6,FALSE)</f>
        <v>Indefinida.</v>
      </c>
      <c r="G522" s="18" t="str">
        <f>VLOOKUP(A522,'BASE REGISTRO MAYO'!$A$1:$U$884,7,FALSE)</f>
        <v>Según Ley Orgánica Nº 18.695, arts. 1º al 4º.</v>
      </c>
      <c r="H522" s="18" t="str">
        <f>VLOOKUP(A522,'BASE REGISTRO MAYO'!$A$1:$U$884,8,FALSE)</f>
        <v>no tiene</v>
      </c>
      <c r="I522" s="18">
        <f>VLOOKUP(A522,'BASE REGISTRO MAYO'!$A$1:$U$884,9,FALSE)</f>
        <v>0</v>
      </c>
      <c r="J522" s="18">
        <f>VLOOKUP(A522,'BASE REGISTRO MAYO'!$A$1:$U$884,10,FALSE)</f>
        <v>0</v>
      </c>
      <c r="K522" s="18" t="str">
        <f>VLOOKUP(A522,'BASE REGISTRO MAYO'!$A$1:$U$884,11,FALSE)</f>
        <v xml:space="preserve">Luis Felipe Delpin Aguilar 
</v>
      </c>
      <c r="L522" s="18" t="str">
        <f>VLOOKUP(A522,'BASE REGISTRO MAYO'!$A$1:$U$884,12,FALSE)</f>
        <v xml:space="preserve">Avenida Américo Vespucio 002, paradero 25, comuna de La Granja, Región Metropolitana.
</v>
      </c>
      <c r="M522" s="18" t="str">
        <f>VLOOKUP(A522,'BASE REGISTRO MAYO'!$A$1:$U$884,13,FALSE)</f>
        <v>XIII</v>
      </c>
      <c r="N522" s="18" t="str">
        <f>VLOOKUP(A522,'BASE REGISTRO MAYO'!$A$1:$U$884,14,FALSE)</f>
        <v>La Granja</v>
      </c>
      <c r="O522" s="18" t="str">
        <f>VLOOKUP(A522,'BASE REGISTRO MAYO'!$A$1:$U$884,15,FALSE)</f>
        <v>Fono 5503700</v>
      </c>
      <c r="P522" s="18">
        <f>VLOOKUP(A522,'BASE REGISTRO MAYO'!$A$1:$U$884,16,FALSE)</f>
        <v>0</v>
      </c>
      <c r="Q522" s="18">
        <f>VLOOKUP(A522,'BASE REGISTRO MAYO'!$A$1:$U$884,17,FALSE)</f>
        <v>0</v>
      </c>
      <c r="R522" s="18">
        <f>VLOOKUP(A522,'BASE REGISTRO MAYO'!$A$1:$U$884,18,FALSE)</f>
        <v>91001</v>
      </c>
      <c r="S522" s="18" t="str">
        <f>VLOOKUP(A522,'BASE REGISTRO MAYO'!$A$1:$U$884,19,FALSE)</f>
        <v xml:space="preserve">No se acompañan. Aplica Informe Jurídico Nº 09, de  fecha 14 de marzo de 2011 del Departamento Jurídico y Dictamen Nº 070791, de 2009, de la Contraloría General de la República.  
</v>
      </c>
      <c r="T522" s="148">
        <f>VLOOKUP(A522,'BASE REGISTRO MAYO'!$A$1:$U$884,20,FALSE)</f>
        <v>37970</v>
      </c>
      <c r="U522" s="125">
        <v>6997</v>
      </c>
      <c r="V522" s="126">
        <v>25888137</v>
      </c>
      <c r="W522" s="126">
        <v>118855221</v>
      </c>
      <c r="X522" s="149">
        <v>44347</v>
      </c>
      <c r="Y522" s="133" t="s">
        <v>7732</v>
      </c>
      <c r="Z522" s="133" t="s">
        <v>7733</v>
      </c>
      <c r="AA522" s="125" t="s">
        <v>7830</v>
      </c>
    </row>
    <row r="523" spans="1:27" s="90" customFormat="1" ht="15.75" customHeight="1" x14ac:dyDescent="0.2">
      <c r="A523" s="125">
        <v>6998</v>
      </c>
      <c r="B523" s="18" t="str">
        <f>VLOOKUP(A523,'BASE REGISTRO MAYO'!$A$1:$U$884,2,FALSE)</f>
        <v xml:space="preserve">
I. Municipalidad de Estación Central
</v>
      </c>
      <c r="C523" s="18">
        <f>VLOOKUP(A523,'BASE REGISTRO MAYO'!$A$1:$U$884,3,FALSE)</f>
        <v>692543009</v>
      </c>
      <c r="D523" s="18" t="str">
        <f>VLOOKUP(A523,'BASE REGISTRO MAYO'!$A$1:$U$884,4,FALSE)</f>
        <v>Municipalidad</v>
      </c>
      <c r="E523" s="18" t="str">
        <f>VLOOKUP(A523,'BASE REGISTRO MAYO'!$A$1:$U$884,5,FALSE)</f>
        <v>Constitución Política de la República, art. 107.</v>
      </c>
      <c r="F523" s="18" t="str">
        <f>VLOOKUP(A523,'BASE REGISTRO MAYO'!$A$1:$U$884,6,FALSE)</f>
        <v>Indefinida.</v>
      </c>
      <c r="G523" s="18" t="str">
        <f>VLOOKUP(A523,'BASE REGISTRO MAYO'!$A$1:$U$884,7,FALSE)</f>
        <v>Según Ley Orgánica Nº 18.695, arts. 1º al 4º.</v>
      </c>
      <c r="H523" s="18" t="str">
        <f>VLOOKUP(A523,'BASE REGISTRO MAYO'!$A$1:$U$884,8,FALSE)</f>
        <v>no tiene</v>
      </c>
      <c r="I523" s="18">
        <f>VLOOKUP(A523,'BASE REGISTRO MAYO'!$A$1:$U$884,9,FALSE)</f>
        <v>0</v>
      </c>
      <c r="J523" s="18">
        <f>VLOOKUP(A523,'BASE REGISTRO MAYO'!$A$1:$U$884,10,FALSE)</f>
        <v>0</v>
      </c>
      <c r="K523" s="18" t="str">
        <f>VLOOKUP(A523,'BASE REGISTRO MAYO'!$A$1:$U$884,11,FALSE)</f>
        <v>Miguel Abdó Ara</v>
      </c>
      <c r="L523" s="18" t="str">
        <f>VLOOKUP(A523,'BASE REGISTRO MAYO'!$A$1:$U$884,12,FALSE)</f>
        <v>Av. Libertador Bernardo O¨Higgins Nº3920, Estación Central, Región Metropolitana.</v>
      </c>
      <c r="M523" s="18" t="str">
        <f>VLOOKUP(A523,'BASE REGISTRO MAYO'!$A$1:$U$884,13,FALSE)</f>
        <v>XIII</v>
      </c>
      <c r="N523" s="18" t="str">
        <f>VLOOKUP(A523,'BASE REGISTRO MAYO'!$A$1:$U$884,14,FALSE)</f>
        <v>Estación Central</v>
      </c>
      <c r="O523" s="18">
        <f>VLOOKUP(A523,'BASE REGISTRO MAYO'!$A$1:$U$884,15,FALSE)</f>
        <v>0</v>
      </c>
      <c r="P523" s="18">
        <f>VLOOKUP(A523,'BASE REGISTRO MAYO'!$A$1:$U$884,16,FALSE)</f>
        <v>0</v>
      </c>
      <c r="Q523" s="18">
        <f>VLOOKUP(A523,'BASE REGISTRO MAYO'!$A$1:$U$884,17,FALSE)</f>
        <v>0</v>
      </c>
      <c r="R523" s="18">
        <f>VLOOKUP(A523,'BASE REGISTRO MAYO'!$A$1:$U$884,18,FALSE)</f>
        <v>91001</v>
      </c>
      <c r="S523" s="18" t="str">
        <f>VLOOKUP(A523,'BASE REGISTRO MAYO'!$A$1:$U$884,19,FALSE)</f>
        <v xml:space="preserve">No se acompañan. Aplica Informe Jurídico Nº 09, de  fecha 14 de marzo de 2011 del Departamento Jurídico y Dictamen Nº 070791, de 2009, de la Contraloría General de la República.  
</v>
      </c>
      <c r="T523" s="148">
        <f>VLOOKUP(A523,'BASE REGISTRO MAYO'!$A$1:$U$884,20,FALSE)</f>
        <v>37970</v>
      </c>
      <c r="U523" s="125">
        <v>6998</v>
      </c>
      <c r="V523" s="126">
        <v>9014796</v>
      </c>
      <c r="W523" s="126">
        <v>36320634</v>
      </c>
      <c r="X523" s="149">
        <v>44347</v>
      </c>
      <c r="Y523" s="133" t="s">
        <v>7732</v>
      </c>
      <c r="Z523" s="133" t="s">
        <v>7733</v>
      </c>
      <c r="AA523" s="125" t="s">
        <v>7819</v>
      </c>
    </row>
    <row r="524" spans="1:27" s="90" customFormat="1" ht="15.75" customHeight="1" x14ac:dyDescent="0.2">
      <c r="A524" s="125">
        <v>6999</v>
      </c>
      <c r="B524" s="18" t="str">
        <f>VLOOKUP(A524,'BASE REGISTRO MAYO'!$A$1:$U$884,2,FALSE)</f>
        <v>Organización No Gubernamental de Desarrollo Humano ONG Proyecta</v>
      </c>
      <c r="C524" s="18">
        <f>VLOOKUP(A524,'BASE REGISTRO MAYO'!$A$1:$U$884,3,FALSE)</f>
        <v>741504006</v>
      </c>
      <c r="D524" s="18" t="str">
        <f>VLOOKUP(A524,'BASE REGISTRO MAYO'!$A$1:$U$884,4,FALSE)</f>
        <v>Corporación de Derecho Privado.</v>
      </c>
      <c r="E524" s="18" t="str">
        <f>VLOOKUP(A524,'BASE REGISTRO MAYO'!$A$1:$U$884,5,FALSE)</f>
        <v>Otorgado por Decreto Supremo Nº 241, de fecha 31 de marzo de 1997, del Ministerio de Justicia.</v>
      </c>
      <c r="F524" s="18" t="str">
        <f>VLOOKUP(A524,'BASE REGISTRO MAYO'!$A$1:$U$884,6,FALSE)</f>
        <v>Certificado de Vigencia  de personas jurídicas sin fines de lucro folio Nº 500325129654, del 17 de junio de 2020, emitido por SRCeI.</v>
      </c>
      <c r="G524" s="18" t="str">
        <f>VLOOKUP(A524,'BASE REGISTRO MAYO'!$A$1:$U$884,7,FALSE)</f>
        <v>93401: Institución de Asistencia Social</v>
      </c>
      <c r="H524" s="18" t="str">
        <f>VLOOKUP(A524,'BASE REGISTRO MAYO'!$A$1:$U$884,8,FALSE)</f>
        <v xml:space="preserve">Presidenta: Magdalena Toro Montecino x
Vice presidente: Pablo Ríos Toro          
Secretaria: Marcela Yañez Ruiz            
Tesorera: Carla Ríos Toro                    
Directoras:
Ximena  Ferrada Blank                        
Berta Blank Oyaneder                         
</v>
      </c>
      <c r="I524" s="18" t="str">
        <f>VLOOKUP(A524,'BASE REGISTRO MAYO'!$A$1:$U$884,9,FALSE)</f>
        <v xml:space="preserve">Durarán dos años en sus cargos.
</v>
      </c>
      <c r="J524" s="18" t="str">
        <f>VLOOKUP(A524,'BASE REGISTRO MAYO'!$A$1:$U$884,10,FALSE)</f>
        <v>De 23 de mayo de 2020 al 23 de mayo de 2022.</v>
      </c>
      <c r="K524" s="18" t="str">
        <f>VLOOKUP(A524,'BASE REGISTRO MAYO'!$A$1:$U$884,11,FALSE)</f>
        <v xml:space="preserve">Presidenta:  Magdalena Toro Montecino 
Representante de la Presidenta y el Directorio: María Alejandra Paulina Ríos Toro, (Coordinadora Institucional)
En la región de Los Lagos: Carlos Eduardo Vargas Rodríguez, 
</v>
      </c>
      <c r="L524" s="18" t="str">
        <f>VLOOKUP(A524,'BASE REGISTRO MAYO'!$A$1:$U$884,12,FALSE)</f>
        <v xml:space="preserve">Puren Nº 541, comuna de Angol, IX Región de La Araucanía.
</v>
      </c>
      <c r="M524" s="18" t="str">
        <f>VLOOKUP(A524,'BASE REGISTRO MAYO'!$A$1:$U$884,13,FALSE)</f>
        <v>IX</v>
      </c>
      <c r="N524" s="18" t="str">
        <f>VLOOKUP(A524,'BASE REGISTRO MAYO'!$A$1:$U$884,14,FALSE)</f>
        <v xml:space="preserve"> Angol</v>
      </c>
      <c r="O524" s="18">
        <f>VLOOKUP(A524,'BASE REGISTRO MAYO'!$A$1:$U$884,15,FALSE)</f>
        <v>0</v>
      </c>
      <c r="P524" s="18" t="str">
        <f>VLOOKUP(A524,'BASE REGISTRO MAYO'!$A$1:$U$884,16,FALSE)</f>
        <v xml:space="preserve"> ongproyecta@yahoo.es</v>
      </c>
      <c r="Q524" s="18">
        <f>VLOOKUP(A524,'BASE REGISTRO MAYO'!$A$1:$U$884,17,FALSE)</f>
        <v>0</v>
      </c>
      <c r="R524" s="18" t="str">
        <f>VLOOKUP(A524,'BASE REGISTRO MAYO'!$A$1:$U$884,18,FALSE)</f>
        <v>93401: Institución de Asistencia Social</v>
      </c>
      <c r="S524" s="18" t="str">
        <f>VLOOKUP(A524,'BASE REGISTRO MAYO'!$A$1:$U$884,19,FALSE)</f>
        <v>Recepción de antecedentes financieros del año 2019, aprobados por elSubdepartamento de Supervisión Financiera Nacional.</v>
      </c>
      <c r="T524" s="148">
        <f>VLOOKUP(A524,'BASE REGISTRO MAYO'!$A$1:$U$884,20,FALSE)</f>
        <v>37970</v>
      </c>
      <c r="U524" s="125">
        <v>6999</v>
      </c>
      <c r="V524" s="126">
        <v>14398848</v>
      </c>
      <c r="W524" s="126">
        <v>64447257</v>
      </c>
      <c r="X524" s="149">
        <v>44347</v>
      </c>
      <c r="Y524" s="133" t="s">
        <v>7732</v>
      </c>
      <c r="Z524" s="133" t="s">
        <v>7733</v>
      </c>
      <c r="AA524" s="125" t="s">
        <v>7760</v>
      </c>
    </row>
    <row r="525" spans="1:27" s="90" customFormat="1" ht="15.75" customHeight="1" x14ac:dyDescent="0.2">
      <c r="A525" s="125">
        <v>6999</v>
      </c>
      <c r="B525" s="18" t="str">
        <f>VLOOKUP(A525,'BASE REGISTRO MAYO'!$A$1:$U$884,2,FALSE)</f>
        <v>Organización No Gubernamental de Desarrollo Humano ONG Proyecta</v>
      </c>
      <c r="C525" s="18">
        <f>VLOOKUP(A525,'BASE REGISTRO MAYO'!$A$1:$U$884,3,FALSE)</f>
        <v>741504006</v>
      </c>
      <c r="D525" s="18" t="str">
        <f>VLOOKUP(A525,'BASE REGISTRO MAYO'!$A$1:$U$884,4,FALSE)</f>
        <v>Corporación de Derecho Privado.</v>
      </c>
      <c r="E525" s="18" t="str">
        <f>VLOOKUP(A525,'BASE REGISTRO MAYO'!$A$1:$U$884,5,FALSE)</f>
        <v>Otorgado por Decreto Supremo Nº 241, de fecha 31 de marzo de 1997, del Ministerio de Justicia.</v>
      </c>
      <c r="F525" s="18" t="str">
        <f>VLOOKUP(A525,'BASE REGISTRO MAYO'!$A$1:$U$884,6,FALSE)</f>
        <v>Certificado de Vigencia  de personas jurídicas sin fines de lucro folio Nº 500325129654, del 17 de junio de 2020, emitido por SRCeI.</v>
      </c>
      <c r="G525" s="18" t="str">
        <f>VLOOKUP(A525,'BASE REGISTRO MAYO'!$A$1:$U$884,7,FALSE)</f>
        <v>93401: Institución de Asistencia Social</v>
      </c>
      <c r="H525" s="18" t="str">
        <f>VLOOKUP(A525,'BASE REGISTRO MAYO'!$A$1:$U$884,8,FALSE)</f>
        <v xml:space="preserve">Presidenta: Magdalena Toro Montecino x
Vice presidente: Pablo Ríos Toro          
Secretaria: Marcela Yañez Ruiz            
Tesorera: Carla Ríos Toro                    
Directoras:
Ximena  Ferrada Blank                        
Berta Blank Oyaneder                         
</v>
      </c>
      <c r="I525" s="18" t="str">
        <f>VLOOKUP(A525,'BASE REGISTRO MAYO'!$A$1:$U$884,9,FALSE)</f>
        <v xml:space="preserve">Durarán dos años en sus cargos.
</v>
      </c>
      <c r="J525" s="18" t="str">
        <f>VLOOKUP(A525,'BASE REGISTRO MAYO'!$A$1:$U$884,10,FALSE)</f>
        <v>De 23 de mayo de 2020 al 23 de mayo de 2022.</v>
      </c>
      <c r="K525" s="18" t="str">
        <f>VLOOKUP(A525,'BASE REGISTRO MAYO'!$A$1:$U$884,11,FALSE)</f>
        <v xml:space="preserve">Presidenta:  Magdalena Toro Montecino 
Representante de la Presidenta y el Directorio: María Alejandra Paulina Ríos Toro, (Coordinadora Institucional)
En la región de Los Lagos: Carlos Eduardo Vargas Rodríguez, 
</v>
      </c>
      <c r="L525" s="18" t="str">
        <f>VLOOKUP(A525,'BASE REGISTRO MAYO'!$A$1:$U$884,12,FALSE)</f>
        <v xml:space="preserve">Puren Nº 541, comuna de Angol, IX Región de La Araucanía.
</v>
      </c>
      <c r="M525" s="18" t="str">
        <f>VLOOKUP(A525,'BASE REGISTRO MAYO'!$A$1:$U$884,13,FALSE)</f>
        <v>IX</v>
      </c>
      <c r="N525" s="18" t="str">
        <f>VLOOKUP(A525,'BASE REGISTRO MAYO'!$A$1:$U$884,14,FALSE)</f>
        <v xml:space="preserve"> Angol</v>
      </c>
      <c r="O525" s="18">
        <f>VLOOKUP(A525,'BASE REGISTRO MAYO'!$A$1:$U$884,15,FALSE)</f>
        <v>0</v>
      </c>
      <c r="P525" s="18" t="str">
        <f>VLOOKUP(A525,'BASE REGISTRO MAYO'!$A$1:$U$884,16,FALSE)</f>
        <v xml:space="preserve"> ongproyecta@yahoo.es</v>
      </c>
      <c r="Q525" s="18">
        <f>VLOOKUP(A525,'BASE REGISTRO MAYO'!$A$1:$U$884,17,FALSE)</f>
        <v>0</v>
      </c>
      <c r="R525" s="18" t="str">
        <f>VLOOKUP(A525,'BASE REGISTRO MAYO'!$A$1:$U$884,18,FALSE)</f>
        <v>93401: Institución de Asistencia Social</v>
      </c>
      <c r="S525" s="18" t="str">
        <f>VLOOKUP(A525,'BASE REGISTRO MAYO'!$A$1:$U$884,19,FALSE)</f>
        <v>Recepción de antecedentes financieros del año 2019, aprobados por elSubdepartamento de Supervisión Financiera Nacional.</v>
      </c>
      <c r="T525" s="148">
        <f>VLOOKUP(A525,'BASE REGISTRO MAYO'!$A$1:$U$884,20,FALSE)</f>
        <v>37970</v>
      </c>
      <c r="U525" s="125">
        <v>6999</v>
      </c>
      <c r="V525" s="126">
        <v>4167611</v>
      </c>
      <c r="W525" s="126">
        <v>21534275</v>
      </c>
      <c r="X525" s="149">
        <v>44347</v>
      </c>
      <c r="Y525" s="133" t="s">
        <v>7732</v>
      </c>
      <c r="Z525" s="133" t="s">
        <v>7733</v>
      </c>
      <c r="AA525" s="125" t="s">
        <v>7761</v>
      </c>
    </row>
    <row r="526" spans="1:27" s="90" customFormat="1" ht="15.75" customHeight="1" x14ac:dyDescent="0.2">
      <c r="A526" s="125">
        <v>6999</v>
      </c>
      <c r="B526" s="18" t="str">
        <f>VLOOKUP(A526,'BASE REGISTRO MAYO'!$A$1:$U$884,2,FALSE)</f>
        <v>Organización No Gubernamental de Desarrollo Humano ONG Proyecta</v>
      </c>
      <c r="C526" s="18">
        <f>VLOOKUP(A526,'BASE REGISTRO MAYO'!$A$1:$U$884,3,FALSE)</f>
        <v>741504006</v>
      </c>
      <c r="D526" s="18" t="str">
        <f>VLOOKUP(A526,'BASE REGISTRO MAYO'!$A$1:$U$884,4,FALSE)</f>
        <v>Corporación de Derecho Privado.</v>
      </c>
      <c r="E526" s="18" t="str">
        <f>VLOOKUP(A526,'BASE REGISTRO MAYO'!$A$1:$U$884,5,FALSE)</f>
        <v>Otorgado por Decreto Supremo Nº 241, de fecha 31 de marzo de 1997, del Ministerio de Justicia.</v>
      </c>
      <c r="F526" s="18" t="str">
        <f>VLOOKUP(A526,'BASE REGISTRO MAYO'!$A$1:$U$884,6,FALSE)</f>
        <v>Certificado de Vigencia  de personas jurídicas sin fines de lucro folio Nº 500325129654, del 17 de junio de 2020, emitido por SRCeI.</v>
      </c>
      <c r="G526" s="18" t="str">
        <f>VLOOKUP(A526,'BASE REGISTRO MAYO'!$A$1:$U$884,7,FALSE)</f>
        <v>93401: Institución de Asistencia Social</v>
      </c>
      <c r="H526" s="18" t="str">
        <f>VLOOKUP(A526,'BASE REGISTRO MAYO'!$A$1:$U$884,8,FALSE)</f>
        <v xml:space="preserve">Presidenta: Magdalena Toro Montecino x
Vice presidente: Pablo Ríos Toro          
Secretaria: Marcela Yañez Ruiz            
Tesorera: Carla Ríos Toro                    
Directoras:
Ximena  Ferrada Blank                        
Berta Blank Oyaneder                         
</v>
      </c>
      <c r="I526" s="18" t="str">
        <f>VLOOKUP(A526,'BASE REGISTRO MAYO'!$A$1:$U$884,9,FALSE)</f>
        <v xml:space="preserve">Durarán dos años en sus cargos.
</v>
      </c>
      <c r="J526" s="18" t="str">
        <f>VLOOKUP(A526,'BASE REGISTRO MAYO'!$A$1:$U$884,10,FALSE)</f>
        <v>De 23 de mayo de 2020 al 23 de mayo de 2022.</v>
      </c>
      <c r="K526" s="18" t="str">
        <f>VLOOKUP(A526,'BASE REGISTRO MAYO'!$A$1:$U$884,11,FALSE)</f>
        <v xml:space="preserve">Presidenta:  Magdalena Toro Montecino 
Representante de la Presidenta y el Directorio: María Alejandra Paulina Ríos Toro, (Coordinadora Institucional)
En la región de Los Lagos: Carlos Eduardo Vargas Rodríguez, 
</v>
      </c>
      <c r="L526" s="18" t="str">
        <f>VLOOKUP(A526,'BASE REGISTRO MAYO'!$A$1:$U$884,12,FALSE)</f>
        <v xml:space="preserve">Puren Nº 541, comuna de Angol, IX Región de La Araucanía.
</v>
      </c>
      <c r="M526" s="18" t="str">
        <f>VLOOKUP(A526,'BASE REGISTRO MAYO'!$A$1:$U$884,13,FALSE)</f>
        <v>IX</v>
      </c>
      <c r="N526" s="18" t="str">
        <f>VLOOKUP(A526,'BASE REGISTRO MAYO'!$A$1:$U$884,14,FALSE)</f>
        <v xml:space="preserve"> Angol</v>
      </c>
      <c r="O526" s="18">
        <f>VLOOKUP(A526,'BASE REGISTRO MAYO'!$A$1:$U$884,15,FALSE)</f>
        <v>0</v>
      </c>
      <c r="P526" s="18" t="str">
        <f>VLOOKUP(A526,'BASE REGISTRO MAYO'!$A$1:$U$884,16,FALSE)</f>
        <v xml:space="preserve"> ongproyecta@yahoo.es</v>
      </c>
      <c r="Q526" s="18">
        <f>VLOOKUP(A526,'BASE REGISTRO MAYO'!$A$1:$U$884,17,FALSE)</f>
        <v>0</v>
      </c>
      <c r="R526" s="18" t="str">
        <f>VLOOKUP(A526,'BASE REGISTRO MAYO'!$A$1:$U$884,18,FALSE)</f>
        <v>93401: Institución de Asistencia Social</v>
      </c>
      <c r="S526" s="18" t="str">
        <f>VLOOKUP(A526,'BASE REGISTRO MAYO'!$A$1:$U$884,19,FALSE)</f>
        <v>Recepción de antecedentes financieros del año 2019, aprobados por elSubdepartamento de Supervisión Financiera Nacional.</v>
      </c>
      <c r="T526" s="148">
        <f>VLOOKUP(A526,'BASE REGISTRO MAYO'!$A$1:$U$884,20,FALSE)</f>
        <v>37970</v>
      </c>
      <c r="U526" s="125">
        <v>6999</v>
      </c>
      <c r="V526" s="126">
        <v>9296153</v>
      </c>
      <c r="W526" s="126">
        <v>55612798</v>
      </c>
      <c r="X526" s="149">
        <v>44347</v>
      </c>
      <c r="Y526" s="133" t="s">
        <v>7732</v>
      </c>
      <c r="Z526" s="133" t="s">
        <v>7733</v>
      </c>
      <c r="AA526" s="125" t="s">
        <v>7776</v>
      </c>
    </row>
    <row r="527" spans="1:27" s="90" customFormat="1" ht="15.75" customHeight="1" x14ac:dyDescent="0.2">
      <c r="A527" s="125">
        <v>6999</v>
      </c>
      <c r="B527" s="18" t="str">
        <f>VLOOKUP(A527,'BASE REGISTRO MAYO'!$A$1:$U$884,2,FALSE)</f>
        <v>Organización No Gubernamental de Desarrollo Humano ONG Proyecta</v>
      </c>
      <c r="C527" s="18">
        <f>VLOOKUP(A527,'BASE REGISTRO MAYO'!$A$1:$U$884,3,FALSE)</f>
        <v>741504006</v>
      </c>
      <c r="D527" s="18" t="str">
        <f>VLOOKUP(A527,'BASE REGISTRO MAYO'!$A$1:$U$884,4,FALSE)</f>
        <v>Corporación de Derecho Privado.</v>
      </c>
      <c r="E527" s="18" t="str">
        <f>VLOOKUP(A527,'BASE REGISTRO MAYO'!$A$1:$U$884,5,FALSE)</f>
        <v>Otorgado por Decreto Supremo Nº 241, de fecha 31 de marzo de 1997, del Ministerio de Justicia.</v>
      </c>
      <c r="F527" s="18" t="str">
        <f>VLOOKUP(A527,'BASE REGISTRO MAYO'!$A$1:$U$884,6,FALSE)</f>
        <v>Certificado de Vigencia  de personas jurídicas sin fines de lucro folio Nº 500325129654, del 17 de junio de 2020, emitido por SRCeI.</v>
      </c>
      <c r="G527" s="18" t="str">
        <f>VLOOKUP(A527,'BASE REGISTRO MAYO'!$A$1:$U$884,7,FALSE)</f>
        <v>93401: Institución de Asistencia Social</v>
      </c>
      <c r="H527" s="18" t="str">
        <f>VLOOKUP(A527,'BASE REGISTRO MAYO'!$A$1:$U$884,8,FALSE)</f>
        <v xml:space="preserve">Presidenta: Magdalena Toro Montecino x
Vice presidente: Pablo Ríos Toro          
Secretaria: Marcela Yañez Ruiz            
Tesorera: Carla Ríos Toro                    
Directoras:
Ximena  Ferrada Blank                        
Berta Blank Oyaneder                         
</v>
      </c>
      <c r="I527" s="18" t="str">
        <f>VLOOKUP(A527,'BASE REGISTRO MAYO'!$A$1:$U$884,9,FALSE)</f>
        <v xml:space="preserve">Durarán dos años en sus cargos.
</v>
      </c>
      <c r="J527" s="18" t="str">
        <f>VLOOKUP(A527,'BASE REGISTRO MAYO'!$A$1:$U$884,10,FALSE)</f>
        <v>De 23 de mayo de 2020 al 23 de mayo de 2022.</v>
      </c>
      <c r="K527" s="18" t="str">
        <f>VLOOKUP(A527,'BASE REGISTRO MAYO'!$A$1:$U$884,11,FALSE)</f>
        <v xml:space="preserve">Presidenta:  Magdalena Toro Montecino 
Representante de la Presidenta y el Directorio: María Alejandra Paulina Ríos Toro, (Coordinadora Institucional)
En la región de Los Lagos: Carlos Eduardo Vargas Rodríguez, 
</v>
      </c>
      <c r="L527" s="18" t="str">
        <f>VLOOKUP(A527,'BASE REGISTRO MAYO'!$A$1:$U$884,12,FALSE)</f>
        <v xml:space="preserve">Puren Nº 541, comuna de Angol, IX Región de La Araucanía.
</v>
      </c>
      <c r="M527" s="18" t="str">
        <f>VLOOKUP(A527,'BASE REGISTRO MAYO'!$A$1:$U$884,13,FALSE)</f>
        <v>IX</v>
      </c>
      <c r="N527" s="18" t="str">
        <f>VLOOKUP(A527,'BASE REGISTRO MAYO'!$A$1:$U$884,14,FALSE)</f>
        <v xml:space="preserve"> Angol</v>
      </c>
      <c r="O527" s="18">
        <f>VLOOKUP(A527,'BASE REGISTRO MAYO'!$A$1:$U$884,15,FALSE)</f>
        <v>0</v>
      </c>
      <c r="P527" s="18" t="str">
        <f>VLOOKUP(A527,'BASE REGISTRO MAYO'!$A$1:$U$884,16,FALSE)</f>
        <v xml:space="preserve"> ongproyecta@yahoo.es</v>
      </c>
      <c r="Q527" s="18">
        <f>VLOOKUP(A527,'BASE REGISTRO MAYO'!$A$1:$U$884,17,FALSE)</f>
        <v>0</v>
      </c>
      <c r="R527" s="18" t="str">
        <f>VLOOKUP(A527,'BASE REGISTRO MAYO'!$A$1:$U$884,18,FALSE)</f>
        <v>93401: Institución de Asistencia Social</v>
      </c>
      <c r="S527" s="18" t="str">
        <f>VLOOKUP(A527,'BASE REGISTRO MAYO'!$A$1:$U$884,19,FALSE)</f>
        <v>Recepción de antecedentes financieros del año 2019, aprobados por elSubdepartamento de Supervisión Financiera Nacional.</v>
      </c>
      <c r="T527" s="148">
        <f>VLOOKUP(A527,'BASE REGISTRO MAYO'!$A$1:$U$884,20,FALSE)</f>
        <v>37970</v>
      </c>
      <c r="U527" s="125">
        <v>6999</v>
      </c>
      <c r="V527" s="126">
        <v>222629567</v>
      </c>
      <c r="W527" s="126">
        <v>1042125681</v>
      </c>
      <c r="X527" s="149">
        <v>44347</v>
      </c>
      <c r="Y527" s="133" t="s">
        <v>7732</v>
      </c>
      <c r="Z527" s="133" t="s">
        <v>7733</v>
      </c>
      <c r="AA527" s="125" t="s">
        <v>7781</v>
      </c>
    </row>
    <row r="528" spans="1:27" s="90" customFormat="1" ht="15.75" customHeight="1" x14ac:dyDescent="0.2">
      <c r="A528" s="125">
        <v>6999</v>
      </c>
      <c r="B528" s="18" t="str">
        <f>VLOOKUP(A528,'BASE REGISTRO MAYO'!$A$1:$U$884,2,FALSE)</f>
        <v>Organización No Gubernamental de Desarrollo Humano ONG Proyecta</v>
      </c>
      <c r="C528" s="18">
        <f>VLOOKUP(A528,'BASE REGISTRO MAYO'!$A$1:$U$884,3,FALSE)</f>
        <v>741504006</v>
      </c>
      <c r="D528" s="18" t="str">
        <f>VLOOKUP(A528,'BASE REGISTRO MAYO'!$A$1:$U$884,4,FALSE)</f>
        <v>Corporación de Derecho Privado.</v>
      </c>
      <c r="E528" s="18" t="str">
        <f>VLOOKUP(A528,'BASE REGISTRO MAYO'!$A$1:$U$884,5,FALSE)</f>
        <v>Otorgado por Decreto Supremo Nº 241, de fecha 31 de marzo de 1997, del Ministerio de Justicia.</v>
      </c>
      <c r="F528" s="18" t="str">
        <f>VLOOKUP(A528,'BASE REGISTRO MAYO'!$A$1:$U$884,6,FALSE)</f>
        <v>Certificado de Vigencia  de personas jurídicas sin fines de lucro folio Nº 500325129654, del 17 de junio de 2020, emitido por SRCeI.</v>
      </c>
      <c r="G528" s="18" t="str">
        <f>VLOOKUP(A528,'BASE REGISTRO MAYO'!$A$1:$U$884,7,FALSE)</f>
        <v>93401: Institución de Asistencia Social</v>
      </c>
      <c r="H528" s="18" t="str">
        <f>VLOOKUP(A528,'BASE REGISTRO MAYO'!$A$1:$U$884,8,FALSE)</f>
        <v xml:space="preserve">Presidenta: Magdalena Toro Montecino x
Vice presidente: Pablo Ríos Toro          
Secretaria: Marcela Yañez Ruiz            
Tesorera: Carla Ríos Toro                    
Directoras:
Ximena  Ferrada Blank                        
Berta Blank Oyaneder                         
</v>
      </c>
      <c r="I528" s="18" t="str">
        <f>VLOOKUP(A528,'BASE REGISTRO MAYO'!$A$1:$U$884,9,FALSE)</f>
        <v xml:space="preserve">Durarán dos años en sus cargos.
</v>
      </c>
      <c r="J528" s="18" t="str">
        <f>VLOOKUP(A528,'BASE REGISTRO MAYO'!$A$1:$U$884,10,FALSE)</f>
        <v>De 23 de mayo de 2020 al 23 de mayo de 2022.</v>
      </c>
      <c r="K528" s="18" t="str">
        <f>VLOOKUP(A528,'BASE REGISTRO MAYO'!$A$1:$U$884,11,FALSE)</f>
        <v xml:space="preserve">Presidenta:  Magdalena Toro Montecino 
Representante de la Presidenta y el Directorio: María Alejandra Paulina Ríos Toro, (Coordinadora Institucional)
En la región de Los Lagos: Carlos Eduardo Vargas Rodríguez, 
</v>
      </c>
      <c r="L528" s="18" t="str">
        <f>VLOOKUP(A528,'BASE REGISTRO MAYO'!$A$1:$U$884,12,FALSE)</f>
        <v xml:space="preserve">Puren Nº 541, comuna de Angol, IX Región de La Araucanía.
</v>
      </c>
      <c r="M528" s="18" t="str">
        <f>VLOOKUP(A528,'BASE REGISTRO MAYO'!$A$1:$U$884,13,FALSE)</f>
        <v>IX</v>
      </c>
      <c r="N528" s="18" t="str">
        <f>VLOOKUP(A528,'BASE REGISTRO MAYO'!$A$1:$U$884,14,FALSE)</f>
        <v xml:space="preserve"> Angol</v>
      </c>
      <c r="O528" s="18">
        <f>VLOOKUP(A528,'BASE REGISTRO MAYO'!$A$1:$U$884,15,FALSE)</f>
        <v>0</v>
      </c>
      <c r="P528" s="18" t="str">
        <f>VLOOKUP(A528,'BASE REGISTRO MAYO'!$A$1:$U$884,16,FALSE)</f>
        <v xml:space="preserve"> ongproyecta@yahoo.es</v>
      </c>
      <c r="Q528" s="18">
        <f>VLOOKUP(A528,'BASE REGISTRO MAYO'!$A$1:$U$884,17,FALSE)</f>
        <v>0</v>
      </c>
      <c r="R528" s="18" t="str">
        <f>VLOOKUP(A528,'BASE REGISTRO MAYO'!$A$1:$U$884,18,FALSE)</f>
        <v>93401: Institución de Asistencia Social</v>
      </c>
      <c r="S528" s="18" t="str">
        <f>VLOOKUP(A528,'BASE REGISTRO MAYO'!$A$1:$U$884,19,FALSE)</f>
        <v>Recepción de antecedentes financieros del año 2019, aprobados por elSubdepartamento de Supervisión Financiera Nacional.</v>
      </c>
      <c r="T528" s="148">
        <f>VLOOKUP(A528,'BASE REGISTRO MAYO'!$A$1:$U$884,20,FALSE)</f>
        <v>37970</v>
      </c>
      <c r="U528" s="125">
        <v>6999</v>
      </c>
      <c r="V528" s="126">
        <v>9157888</v>
      </c>
      <c r="W528" s="126">
        <v>64705664</v>
      </c>
      <c r="X528" s="149">
        <v>44347</v>
      </c>
      <c r="Y528" s="133" t="s">
        <v>7732</v>
      </c>
      <c r="Z528" s="133" t="s">
        <v>7733</v>
      </c>
      <c r="AA528" s="125" t="s">
        <v>7752</v>
      </c>
    </row>
    <row r="529" spans="1:27" s="90" customFormat="1" ht="15.75" customHeight="1" x14ac:dyDescent="0.2">
      <c r="A529" s="125">
        <v>6999</v>
      </c>
      <c r="B529" s="18" t="str">
        <f>VLOOKUP(A529,'BASE REGISTRO MAYO'!$A$1:$U$884,2,FALSE)</f>
        <v>Organización No Gubernamental de Desarrollo Humano ONG Proyecta</v>
      </c>
      <c r="C529" s="18">
        <f>VLOOKUP(A529,'BASE REGISTRO MAYO'!$A$1:$U$884,3,FALSE)</f>
        <v>741504006</v>
      </c>
      <c r="D529" s="18" t="str">
        <f>VLOOKUP(A529,'BASE REGISTRO MAYO'!$A$1:$U$884,4,FALSE)</f>
        <v>Corporación de Derecho Privado.</v>
      </c>
      <c r="E529" s="18" t="str">
        <f>VLOOKUP(A529,'BASE REGISTRO MAYO'!$A$1:$U$884,5,FALSE)</f>
        <v>Otorgado por Decreto Supremo Nº 241, de fecha 31 de marzo de 1997, del Ministerio de Justicia.</v>
      </c>
      <c r="F529" s="18" t="str">
        <f>VLOOKUP(A529,'BASE REGISTRO MAYO'!$A$1:$U$884,6,FALSE)</f>
        <v>Certificado de Vigencia  de personas jurídicas sin fines de lucro folio Nº 500325129654, del 17 de junio de 2020, emitido por SRCeI.</v>
      </c>
      <c r="G529" s="18" t="str">
        <f>VLOOKUP(A529,'BASE REGISTRO MAYO'!$A$1:$U$884,7,FALSE)</f>
        <v>93401: Institución de Asistencia Social</v>
      </c>
      <c r="H529" s="18" t="str">
        <f>VLOOKUP(A529,'BASE REGISTRO MAYO'!$A$1:$U$884,8,FALSE)</f>
        <v xml:space="preserve">Presidenta: Magdalena Toro Montecino x
Vice presidente: Pablo Ríos Toro          
Secretaria: Marcela Yañez Ruiz            
Tesorera: Carla Ríos Toro                    
Directoras:
Ximena  Ferrada Blank                        
Berta Blank Oyaneder                         
</v>
      </c>
      <c r="I529" s="18" t="str">
        <f>VLOOKUP(A529,'BASE REGISTRO MAYO'!$A$1:$U$884,9,FALSE)</f>
        <v xml:space="preserve">Durarán dos años en sus cargos.
</v>
      </c>
      <c r="J529" s="18" t="str">
        <f>VLOOKUP(A529,'BASE REGISTRO MAYO'!$A$1:$U$884,10,FALSE)</f>
        <v>De 23 de mayo de 2020 al 23 de mayo de 2022.</v>
      </c>
      <c r="K529" s="18" t="str">
        <f>VLOOKUP(A529,'BASE REGISTRO MAYO'!$A$1:$U$884,11,FALSE)</f>
        <v xml:space="preserve">Presidenta:  Magdalena Toro Montecino 
Representante de la Presidenta y el Directorio: María Alejandra Paulina Ríos Toro, (Coordinadora Institucional)
En la región de Los Lagos: Carlos Eduardo Vargas Rodríguez, 
</v>
      </c>
      <c r="L529" s="18" t="str">
        <f>VLOOKUP(A529,'BASE REGISTRO MAYO'!$A$1:$U$884,12,FALSE)</f>
        <v xml:space="preserve">Puren Nº 541, comuna de Angol, IX Región de La Araucanía.
</v>
      </c>
      <c r="M529" s="18" t="str">
        <f>VLOOKUP(A529,'BASE REGISTRO MAYO'!$A$1:$U$884,13,FALSE)</f>
        <v>IX</v>
      </c>
      <c r="N529" s="18" t="str">
        <f>VLOOKUP(A529,'BASE REGISTRO MAYO'!$A$1:$U$884,14,FALSE)</f>
        <v xml:space="preserve"> Angol</v>
      </c>
      <c r="O529" s="18">
        <f>VLOOKUP(A529,'BASE REGISTRO MAYO'!$A$1:$U$884,15,FALSE)</f>
        <v>0</v>
      </c>
      <c r="P529" s="18" t="str">
        <f>VLOOKUP(A529,'BASE REGISTRO MAYO'!$A$1:$U$884,16,FALSE)</f>
        <v xml:space="preserve"> ongproyecta@yahoo.es</v>
      </c>
      <c r="Q529" s="18">
        <f>VLOOKUP(A529,'BASE REGISTRO MAYO'!$A$1:$U$884,17,FALSE)</f>
        <v>0</v>
      </c>
      <c r="R529" s="18" t="str">
        <f>VLOOKUP(A529,'BASE REGISTRO MAYO'!$A$1:$U$884,18,FALSE)</f>
        <v>93401: Institución de Asistencia Social</v>
      </c>
      <c r="S529" s="18" t="str">
        <f>VLOOKUP(A529,'BASE REGISTRO MAYO'!$A$1:$U$884,19,FALSE)</f>
        <v>Recepción de antecedentes financieros del año 2019, aprobados por elSubdepartamento de Supervisión Financiera Nacional.</v>
      </c>
      <c r="T529" s="148">
        <f>VLOOKUP(A529,'BASE REGISTRO MAYO'!$A$1:$U$884,20,FALSE)</f>
        <v>37970</v>
      </c>
      <c r="U529" s="125">
        <v>6999</v>
      </c>
      <c r="V529" s="126">
        <v>39620417</v>
      </c>
      <c r="W529" s="126">
        <v>124228701</v>
      </c>
      <c r="X529" s="149">
        <v>44347</v>
      </c>
      <c r="Y529" s="133" t="s">
        <v>7732</v>
      </c>
      <c r="Z529" s="133" t="s">
        <v>7733</v>
      </c>
      <c r="AA529" s="125" t="s">
        <v>7791</v>
      </c>
    </row>
    <row r="530" spans="1:27" s="90" customFormat="1" ht="15.75" customHeight="1" x14ac:dyDescent="0.2">
      <c r="A530" s="125">
        <v>7003</v>
      </c>
      <c r="B530" s="18" t="str">
        <f>VLOOKUP(A530,'BASE REGISTRO MAYO'!$A$1:$U$884,2,FALSE)</f>
        <v>Corporación Asociación Chilena Pro derechos de los Niños y Jóvenes PRODENI.</v>
      </c>
      <c r="C530" s="18">
        <f>VLOOKUP(A530,'BASE REGISTRO MAYO'!$A$1:$U$884,3,FALSE)</f>
        <v>731013004</v>
      </c>
      <c r="D530" s="18" t="str">
        <f>VLOOKUP(A530,'BASE REGISTRO MAYO'!$A$1:$U$884,4,FALSE)</f>
        <v>Corporación de Derecho Privado.</v>
      </c>
      <c r="E530" s="18" t="str">
        <f>VLOOKUP(A530,'BASE REGISTRO MAYO'!$A$1:$U$884,5,FALSE)</f>
        <v>Otorgada por Decreto Supremo Nº 1187, de fecha 19 de agosto de 1994, del Ministerio de Justicia, publicado en el Diario Oficial el día 13 de septiembre de 1994.</v>
      </c>
      <c r="F530" s="18" t="str">
        <f>VLOOKUP(A530,'BASE REGISTRO MAYO'!$A$1:$U$884,6,FALSE)</f>
        <v xml:space="preserve">Certificado de vigencia de Persona Jurídica sin fines de lucro, Folio N° 500355394253, de 10 de noviembre de 2020, del Servicio de Registro Civil e Identificación.  
</v>
      </c>
      <c r="G530" s="18" t="str">
        <f>VLOOKUP(A530,'BASE REGISTRO MAYO'!$A$1:$U$884,7,FALSE)</f>
        <v xml:space="preserve">Desarrollar actividades por el reconocimiento y respeto de los derechos humanos de los niños, niñas y jóvenes, de la mujer y de las minorías étnicas, promoviendo los valores de un desarrollo democrático en un medio ambiente protegido.  </v>
      </c>
      <c r="H530" s="18" t="str">
        <f>VLOOKUP(A530,'BASE REGISTRO MAYO'!$A$1:$U$884,8,FALSE)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0" s="18" t="str">
        <f>VLOOKUP(A530,'BASE REGISTRO MAYO'!$A$1:$U$884,9,FALSE)</f>
        <v>Durarán 02 años en sus cargos</v>
      </c>
      <c r="J530" s="18" t="str">
        <f>VLOOKUP(A530,'BASE REGISTRO MAYO'!$A$1:$U$884,10,FALSE)</f>
        <v>De 28 de agosto de 2017 al 28 de agosto de 2019.</v>
      </c>
      <c r="K530" s="18" t="str">
        <f>VLOOKUP(A530,'BASE REGISTRO MAYO'!$A$1:$U$884,11,FALSE)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0" s="18" t="str">
        <f>VLOOKUP(A530,'BASE REGISTRO MAYO'!$A$1:$U$884,12,FALSE)</f>
        <v xml:space="preserve">Providencia 835, oficina 17, comuna de Providencia.
</v>
      </c>
      <c r="M530" s="18" t="str">
        <f>VLOOKUP(A530,'BASE REGISTRO MAYO'!$A$1:$U$884,13,FALSE)</f>
        <v>XIII</v>
      </c>
      <c r="N530" s="18" t="str">
        <f>VLOOKUP(A530,'BASE REGISTRO MAYO'!$A$1:$U$884,14,FALSE)</f>
        <v>Providencia</v>
      </c>
      <c r="O530" s="18">
        <f>VLOOKUP(A530,'BASE REGISTRO MAYO'!$A$1:$U$884,15,FALSE)</f>
        <v>223414941</v>
      </c>
      <c r="P530" s="18" t="str">
        <f>VLOOKUP(A530,'BASE REGISTRO MAYO'!$A$1:$U$884,16,FALSE)</f>
        <v>achnu@achnu.cl 
franscisvalverde@achnu.cl</v>
      </c>
      <c r="Q530" s="18">
        <f>VLOOKUP(A530,'BASE REGISTRO MAYO'!$A$1:$U$884,17,FALSE)</f>
        <v>0</v>
      </c>
      <c r="R530" s="18" t="str">
        <f>VLOOKUP(A530,'BASE REGISTRO MAYO'!$A$1:$U$884,18,FALSE)</f>
        <v>fonos (02)- 2743150</v>
      </c>
      <c r="S530" s="18" t="str">
        <f>VLOOKUP(A530,'BASE REGISTRO MAYO'!$A$1:$U$884,19,FALSE)</f>
        <v xml:space="preserve">Se acompaña certificado financiero, correspondiente al año 2019, aprobado por el Subdepartamento de Supervisión Financiera Nacional. </v>
      </c>
      <c r="T530" s="148">
        <f>VLOOKUP(A530,'BASE REGISTRO MAYO'!$A$1:$U$884,20,FALSE)</f>
        <v>37970</v>
      </c>
      <c r="U530" s="125">
        <v>7003</v>
      </c>
      <c r="V530" s="126">
        <v>23838520</v>
      </c>
      <c r="W530" s="126">
        <v>85597982</v>
      </c>
      <c r="X530" s="149">
        <v>44347</v>
      </c>
      <c r="Y530" s="133" t="s">
        <v>7732</v>
      </c>
      <c r="Z530" s="133" t="s">
        <v>7733</v>
      </c>
      <c r="AA530" s="125" t="s">
        <v>159</v>
      </c>
    </row>
    <row r="531" spans="1:27" s="90" customFormat="1" ht="15.75" customHeight="1" x14ac:dyDescent="0.2">
      <c r="A531" s="125">
        <v>7003</v>
      </c>
      <c r="B531" s="18" t="str">
        <f>VLOOKUP(A531,'BASE REGISTRO MAYO'!$A$1:$U$884,2,FALSE)</f>
        <v>Corporación Asociación Chilena Pro derechos de los Niños y Jóvenes PRODENI.</v>
      </c>
      <c r="C531" s="18">
        <f>VLOOKUP(A531,'BASE REGISTRO MAYO'!$A$1:$U$884,3,FALSE)</f>
        <v>731013004</v>
      </c>
      <c r="D531" s="18" t="str">
        <f>VLOOKUP(A531,'BASE REGISTRO MAYO'!$A$1:$U$884,4,FALSE)</f>
        <v>Corporación de Derecho Privado.</v>
      </c>
      <c r="E531" s="18" t="str">
        <f>VLOOKUP(A531,'BASE REGISTRO MAYO'!$A$1:$U$884,5,FALSE)</f>
        <v>Otorgada por Decreto Supremo Nº 1187, de fecha 19 de agosto de 1994, del Ministerio de Justicia, publicado en el Diario Oficial el día 13 de septiembre de 1994.</v>
      </c>
      <c r="F531" s="18" t="str">
        <f>VLOOKUP(A531,'BASE REGISTRO MAYO'!$A$1:$U$884,6,FALSE)</f>
        <v xml:space="preserve">Certificado de vigencia de Persona Jurídica sin fines de lucro, Folio N° 500355394253, de 10 de noviembre de 2020, del Servicio de Registro Civil e Identificación.  
</v>
      </c>
      <c r="G531" s="18" t="str">
        <f>VLOOKUP(A531,'BASE REGISTRO MAYO'!$A$1:$U$884,7,FALSE)</f>
        <v xml:space="preserve">Desarrollar actividades por el reconocimiento y respeto de los derechos humanos de los niños, niñas y jóvenes, de la mujer y de las minorías étnicas, promoviendo los valores de un desarrollo democrático en un medio ambiente protegido.  </v>
      </c>
      <c r="H531" s="18" t="str">
        <f>VLOOKUP(A531,'BASE REGISTRO MAYO'!$A$1:$U$884,8,FALSE)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1" s="18" t="str">
        <f>VLOOKUP(A531,'BASE REGISTRO MAYO'!$A$1:$U$884,9,FALSE)</f>
        <v>Durarán 02 años en sus cargos</v>
      </c>
      <c r="J531" s="18" t="str">
        <f>VLOOKUP(A531,'BASE REGISTRO MAYO'!$A$1:$U$884,10,FALSE)</f>
        <v>De 28 de agosto de 2017 al 28 de agosto de 2019.</v>
      </c>
      <c r="K531" s="18" t="str">
        <f>VLOOKUP(A531,'BASE REGISTRO MAYO'!$A$1:$U$884,11,FALSE)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1" s="18" t="str">
        <f>VLOOKUP(A531,'BASE REGISTRO MAYO'!$A$1:$U$884,12,FALSE)</f>
        <v xml:space="preserve">Providencia 835, oficina 17, comuna de Providencia.
</v>
      </c>
      <c r="M531" s="18" t="str">
        <f>VLOOKUP(A531,'BASE REGISTRO MAYO'!$A$1:$U$884,13,FALSE)</f>
        <v>XIII</v>
      </c>
      <c r="N531" s="18" t="str">
        <f>VLOOKUP(A531,'BASE REGISTRO MAYO'!$A$1:$U$884,14,FALSE)</f>
        <v>Providencia</v>
      </c>
      <c r="O531" s="18">
        <f>VLOOKUP(A531,'BASE REGISTRO MAYO'!$A$1:$U$884,15,FALSE)</f>
        <v>223414941</v>
      </c>
      <c r="P531" s="18" t="str">
        <f>VLOOKUP(A531,'BASE REGISTRO MAYO'!$A$1:$U$884,16,FALSE)</f>
        <v>achnu@achnu.cl 
franscisvalverde@achnu.cl</v>
      </c>
      <c r="Q531" s="18">
        <f>VLOOKUP(A531,'BASE REGISTRO MAYO'!$A$1:$U$884,17,FALSE)</f>
        <v>0</v>
      </c>
      <c r="R531" s="18" t="str">
        <f>VLOOKUP(A531,'BASE REGISTRO MAYO'!$A$1:$U$884,18,FALSE)</f>
        <v>fonos (02)- 2743150</v>
      </c>
      <c r="S531" s="18" t="str">
        <f>VLOOKUP(A531,'BASE REGISTRO MAYO'!$A$1:$U$884,19,FALSE)</f>
        <v xml:space="preserve">Se acompaña certificado financiero, correspondiente al año 2019, aprobado por el Subdepartamento de Supervisión Financiera Nacional. </v>
      </c>
      <c r="T531" s="148">
        <f>VLOOKUP(A531,'BASE REGISTRO MAYO'!$A$1:$U$884,20,FALSE)</f>
        <v>37970</v>
      </c>
      <c r="U531" s="125">
        <v>7003</v>
      </c>
      <c r="V531" s="126">
        <v>2668752</v>
      </c>
      <c r="W531" s="126">
        <v>50113232</v>
      </c>
      <c r="X531" s="149">
        <v>44347</v>
      </c>
      <c r="Y531" s="133" t="s">
        <v>7732</v>
      </c>
      <c r="Z531" s="133" t="s">
        <v>7733</v>
      </c>
      <c r="AA531" s="125" t="s">
        <v>7802</v>
      </c>
    </row>
    <row r="532" spans="1:27" s="90" customFormat="1" ht="15.75" customHeight="1" x14ac:dyDescent="0.2">
      <c r="A532" s="125">
        <v>7003</v>
      </c>
      <c r="B532" s="18" t="str">
        <f>VLOOKUP(A532,'BASE REGISTRO MAYO'!$A$1:$U$884,2,FALSE)</f>
        <v>Corporación Asociación Chilena Pro derechos de los Niños y Jóvenes PRODENI.</v>
      </c>
      <c r="C532" s="18">
        <f>VLOOKUP(A532,'BASE REGISTRO MAYO'!$A$1:$U$884,3,FALSE)</f>
        <v>731013004</v>
      </c>
      <c r="D532" s="18" t="str">
        <f>VLOOKUP(A532,'BASE REGISTRO MAYO'!$A$1:$U$884,4,FALSE)</f>
        <v>Corporación de Derecho Privado.</v>
      </c>
      <c r="E532" s="18" t="str">
        <f>VLOOKUP(A532,'BASE REGISTRO MAYO'!$A$1:$U$884,5,FALSE)</f>
        <v>Otorgada por Decreto Supremo Nº 1187, de fecha 19 de agosto de 1994, del Ministerio de Justicia, publicado en el Diario Oficial el día 13 de septiembre de 1994.</v>
      </c>
      <c r="F532" s="18" t="str">
        <f>VLOOKUP(A532,'BASE REGISTRO MAYO'!$A$1:$U$884,6,FALSE)</f>
        <v xml:space="preserve">Certificado de vigencia de Persona Jurídica sin fines de lucro, Folio N° 500355394253, de 10 de noviembre de 2020, del Servicio de Registro Civil e Identificación.  
</v>
      </c>
      <c r="G532" s="18" t="str">
        <f>VLOOKUP(A532,'BASE REGISTRO MAYO'!$A$1:$U$884,7,FALSE)</f>
        <v xml:space="preserve">Desarrollar actividades por el reconocimiento y respeto de los derechos humanos de los niños, niñas y jóvenes, de la mujer y de las minorías étnicas, promoviendo los valores de un desarrollo democrático en un medio ambiente protegido.  </v>
      </c>
      <c r="H532" s="18" t="str">
        <f>VLOOKUP(A532,'BASE REGISTRO MAYO'!$A$1:$U$884,8,FALSE)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2" s="18" t="str">
        <f>VLOOKUP(A532,'BASE REGISTRO MAYO'!$A$1:$U$884,9,FALSE)</f>
        <v>Durarán 02 años en sus cargos</v>
      </c>
      <c r="J532" s="18" t="str">
        <f>VLOOKUP(A532,'BASE REGISTRO MAYO'!$A$1:$U$884,10,FALSE)</f>
        <v>De 28 de agosto de 2017 al 28 de agosto de 2019.</v>
      </c>
      <c r="K532" s="18" t="str">
        <f>VLOOKUP(A532,'BASE REGISTRO MAYO'!$A$1:$U$884,11,FALSE)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2" s="18" t="str">
        <f>VLOOKUP(A532,'BASE REGISTRO MAYO'!$A$1:$U$884,12,FALSE)</f>
        <v xml:space="preserve">Providencia 835, oficina 17, comuna de Providencia.
</v>
      </c>
      <c r="M532" s="18" t="str">
        <f>VLOOKUP(A532,'BASE REGISTRO MAYO'!$A$1:$U$884,13,FALSE)</f>
        <v>XIII</v>
      </c>
      <c r="N532" s="18" t="str">
        <f>VLOOKUP(A532,'BASE REGISTRO MAYO'!$A$1:$U$884,14,FALSE)</f>
        <v>Providencia</v>
      </c>
      <c r="O532" s="18">
        <f>VLOOKUP(A532,'BASE REGISTRO MAYO'!$A$1:$U$884,15,FALSE)</f>
        <v>223414941</v>
      </c>
      <c r="P532" s="18" t="str">
        <f>VLOOKUP(A532,'BASE REGISTRO MAYO'!$A$1:$U$884,16,FALSE)</f>
        <v>achnu@achnu.cl 
franscisvalverde@achnu.cl</v>
      </c>
      <c r="Q532" s="18">
        <f>VLOOKUP(A532,'BASE REGISTRO MAYO'!$A$1:$U$884,17,FALSE)</f>
        <v>0</v>
      </c>
      <c r="R532" s="18" t="str">
        <f>VLOOKUP(A532,'BASE REGISTRO MAYO'!$A$1:$U$884,18,FALSE)</f>
        <v>fonos (02)- 2743150</v>
      </c>
      <c r="S532" s="18" t="str">
        <f>VLOOKUP(A532,'BASE REGISTRO MAYO'!$A$1:$U$884,19,FALSE)</f>
        <v xml:space="preserve">Se acompaña certificado financiero, correspondiente al año 2019, aprobado por el Subdepartamento de Supervisión Financiera Nacional. </v>
      </c>
      <c r="T532" s="148">
        <f>VLOOKUP(A532,'BASE REGISTRO MAYO'!$A$1:$U$884,20,FALSE)</f>
        <v>37970</v>
      </c>
      <c r="U532" s="125">
        <v>7003</v>
      </c>
      <c r="V532" s="126">
        <v>8016600</v>
      </c>
      <c r="W532" s="126">
        <v>40083000</v>
      </c>
      <c r="X532" s="149">
        <v>44347</v>
      </c>
      <c r="Y532" s="133" t="s">
        <v>7732</v>
      </c>
      <c r="Z532" s="133" t="s">
        <v>7733</v>
      </c>
      <c r="AA532" s="125" t="s">
        <v>7813</v>
      </c>
    </row>
    <row r="533" spans="1:27" s="90" customFormat="1" ht="15.75" customHeight="1" x14ac:dyDescent="0.2">
      <c r="A533" s="125">
        <v>7003</v>
      </c>
      <c r="B533" s="18" t="str">
        <f>VLOOKUP(A533,'BASE REGISTRO MAYO'!$A$1:$U$884,2,FALSE)</f>
        <v>Corporación Asociación Chilena Pro derechos de los Niños y Jóvenes PRODENI.</v>
      </c>
      <c r="C533" s="18">
        <f>VLOOKUP(A533,'BASE REGISTRO MAYO'!$A$1:$U$884,3,FALSE)</f>
        <v>731013004</v>
      </c>
      <c r="D533" s="18" t="str">
        <f>VLOOKUP(A533,'BASE REGISTRO MAYO'!$A$1:$U$884,4,FALSE)</f>
        <v>Corporación de Derecho Privado.</v>
      </c>
      <c r="E533" s="18" t="str">
        <f>VLOOKUP(A533,'BASE REGISTRO MAYO'!$A$1:$U$884,5,FALSE)</f>
        <v>Otorgada por Decreto Supremo Nº 1187, de fecha 19 de agosto de 1994, del Ministerio de Justicia, publicado en el Diario Oficial el día 13 de septiembre de 1994.</v>
      </c>
      <c r="F533" s="18" t="str">
        <f>VLOOKUP(A533,'BASE REGISTRO MAYO'!$A$1:$U$884,6,FALSE)</f>
        <v xml:space="preserve">Certificado de vigencia de Persona Jurídica sin fines de lucro, Folio N° 500355394253, de 10 de noviembre de 2020, del Servicio de Registro Civil e Identificación.  
</v>
      </c>
      <c r="G533" s="18" t="str">
        <f>VLOOKUP(A533,'BASE REGISTRO MAYO'!$A$1:$U$884,7,FALSE)</f>
        <v xml:space="preserve">Desarrollar actividades por el reconocimiento y respeto de los derechos humanos de los niños, niñas y jóvenes, de la mujer y de las minorías étnicas, promoviendo los valores de un desarrollo democrático en un medio ambiente protegido.  </v>
      </c>
      <c r="H533" s="18" t="str">
        <f>VLOOKUP(A533,'BASE REGISTRO MAYO'!$A$1:$U$884,8,FALSE)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3" s="18" t="str">
        <f>VLOOKUP(A533,'BASE REGISTRO MAYO'!$A$1:$U$884,9,FALSE)</f>
        <v>Durarán 02 años en sus cargos</v>
      </c>
      <c r="J533" s="18" t="str">
        <f>VLOOKUP(A533,'BASE REGISTRO MAYO'!$A$1:$U$884,10,FALSE)</f>
        <v>De 28 de agosto de 2017 al 28 de agosto de 2019.</v>
      </c>
      <c r="K533" s="18" t="str">
        <f>VLOOKUP(A533,'BASE REGISTRO MAYO'!$A$1:$U$884,11,FALSE)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3" s="18" t="str">
        <f>VLOOKUP(A533,'BASE REGISTRO MAYO'!$A$1:$U$884,12,FALSE)</f>
        <v xml:space="preserve">Providencia 835, oficina 17, comuna de Providencia.
</v>
      </c>
      <c r="M533" s="18" t="str">
        <f>VLOOKUP(A533,'BASE REGISTRO MAYO'!$A$1:$U$884,13,FALSE)</f>
        <v>XIII</v>
      </c>
      <c r="N533" s="18" t="str">
        <f>VLOOKUP(A533,'BASE REGISTRO MAYO'!$A$1:$U$884,14,FALSE)</f>
        <v>Providencia</v>
      </c>
      <c r="O533" s="18">
        <f>VLOOKUP(A533,'BASE REGISTRO MAYO'!$A$1:$U$884,15,FALSE)</f>
        <v>223414941</v>
      </c>
      <c r="P533" s="18" t="str">
        <f>VLOOKUP(A533,'BASE REGISTRO MAYO'!$A$1:$U$884,16,FALSE)</f>
        <v>achnu@achnu.cl 
franscisvalverde@achnu.cl</v>
      </c>
      <c r="Q533" s="18">
        <f>VLOOKUP(A533,'BASE REGISTRO MAYO'!$A$1:$U$884,17,FALSE)</f>
        <v>0</v>
      </c>
      <c r="R533" s="18" t="str">
        <f>VLOOKUP(A533,'BASE REGISTRO MAYO'!$A$1:$U$884,18,FALSE)</f>
        <v>fonos (02)- 2743150</v>
      </c>
      <c r="S533" s="18" t="str">
        <f>VLOOKUP(A533,'BASE REGISTRO MAYO'!$A$1:$U$884,19,FALSE)</f>
        <v xml:space="preserve">Se acompaña certificado financiero, correspondiente al año 2019, aprobado por el Subdepartamento de Supervisión Financiera Nacional. </v>
      </c>
      <c r="T533" s="148">
        <f>VLOOKUP(A533,'BASE REGISTRO MAYO'!$A$1:$U$884,20,FALSE)</f>
        <v>37970</v>
      </c>
      <c r="U533" s="125">
        <v>7003</v>
      </c>
      <c r="V533" s="126">
        <v>296528</v>
      </c>
      <c r="W533" s="126">
        <v>36472944</v>
      </c>
      <c r="X533" s="149">
        <v>44347</v>
      </c>
      <c r="Y533" s="133" t="s">
        <v>7732</v>
      </c>
      <c r="Z533" s="133" t="s">
        <v>7733</v>
      </c>
      <c r="AA533" s="125" t="s">
        <v>7820</v>
      </c>
    </row>
    <row r="534" spans="1:27" s="90" customFormat="1" ht="15.75" customHeight="1" x14ac:dyDescent="0.2">
      <c r="A534" s="125">
        <v>7003</v>
      </c>
      <c r="B534" s="18" t="str">
        <f>VLOOKUP(A534,'BASE REGISTRO MAYO'!$A$1:$U$884,2,FALSE)</f>
        <v>Corporación Asociación Chilena Pro derechos de los Niños y Jóvenes PRODENI.</v>
      </c>
      <c r="C534" s="18">
        <f>VLOOKUP(A534,'BASE REGISTRO MAYO'!$A$1:$U$884,3,FALSE)</f>
        <v>731013004</v>
      </c>
      <c r="D534" s="18" t="str">
        <f>VLOOKUP(A534,'BASE REGISTRO MAYO'!$A$1:$U$884,4,FALSE)</f>
        <v>Corporación de Derecho Privado.</v>
      </c>
      <c r="E534" s="18" t="str">
        <f>VLOOKUP(A534,'BASE REGISTRO MAYO'!$A$1:$U$884,5,FALSE)</f>
        <v>Otorgada por Decreto Supremo Nº 1187, de fecha 19 de agosto de 1994, del Ministerio de Justicia, publicado en el Diario Oficial el día 13 de septiembre de 1994.</v>
      </c>
      <c r="F534" s="18" t="str">
        <f>VLOOKUP(A534,'BASE REGISTRO MAYO'!$A$1:$U$884,6,FALSE)</f>
        <v xml:space="preserve">Certificado de vigencia de Persona Jurídica sin fines de lucro, Folio N° 500355394253, de 10 de noviembre de 2020, del Servicio de Registro Civil e Identificación.  
</v>
      </c>
      <c r="G534" s="18" t="str">
        <f>VLOOKUP(A534,'BASE REGISTRO MAYO'!$A$1:$U$884,7,FALSE)</f>
        <v xml:space="preserve">Desarrollar actividades por el reconocimiento y respeto de los derechos humanos de los niños, niñas y jóvenes, de la mujer y de las minorías étnicas, promoviendo los valores de un desarrollo democrático en un medio ambiente protegido.  </v>
      </c>
      <c r="H534" s="18" t="str">
        <f>VLOOKUP(A534,'BASE REGISTRO MAYO'!$A$1:$U$884,8,FALSE)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4" s="18" t="str">
        <f>VLOOKUP(A534,'BASE REGISTRO MAYO'!$A$1:$U$884,9,FALSE)</f>
        <v>Durarán 02 años en sus cargos</v>
      </c>
      <c r="J534" s="18" t="str">
        <f>VLOOKUP(A534,'BASE REGISTRO MAYO'!$A$1:$U$884,10,FALSE)</f>
        <v>De 28 de agosto de 2017 al 28 de agosto de 2019.</v>
      </c>
      <c r="K534" s="18" t="str">
        <f>VLOOKUP(A534,'BASE REGISTRO MAYO'!$A$1:$U$884,11,FALSE)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4" s="18" t="str">
        <f>VLOOKUP(A534,'BASE REGISTRO MAYO'!$A$1:$U$884,12,FALSE)</f>
        <v xml:space="preserve">Providencia 835, oficina 17, comuna de Providencia.
</v>
      </c>
      <c r="M534" s="18" t="str">
        <f>VLOOKUP(A534,'BASE REGISTRO MAYO'!$A$1:$U$884,13,FALSE)</f>
        <v>XIII</v>
      </c>
      <c r="N534" s="18" t="str">
        <f>VLOOKUP(A534,'BASE REGISTRO MAYO'!$A$1:$U$884,14,FALSE)</f>
        <v>Providencia</v>
      </c>
      <c r="O534" s="18">
        <f>VLOOKUP(A534,'BASE REGISTRO MAYO'!$A$1:$U$884,15,FALSE)</f>
        <v>223414941</v>
      </c>
      <c r="P534" s="18" t="str">
        <f>VLOOKUP(A534,'BASE REGISTRO MAYO'!$A$1:$U$884,16,FALSE)</f>
        <v>achnu@achnu.cl 
franscisvalverde@achnu.cl</v>
      </c>
      <c r="Q534" s="18">
        <f>VLOOKUP(A534,'BASE REGISTRO MAYO'!$A$1:$U$884,17,FALSE)</f>
        <v>0</v>
      </c>
      <c r="R534" s="18" t="str">
        <f>VLOOKUP(A534,'BASE REGISTRO MAYO'!$A$1:$U$884,18,FALSE)</f>
        <v>fonos (02)- 2743150</v>
      </c>
      <c r="S534" s="18" t="str">
        <f>VLOOKUP(A534,'BASE REGISTRO MAYO'!$A$1:$U$884,19,FALSE)</f>
        <v xml:space="preserve">Se acompaña certificado financiero, correspondiente al año 2019, aprobado por el Subdepartamento de Supervisión Financiera Nacional. </v>
      </c>
      <c r="T534" s="148">
        <f>VLOOKUP(A534,'BASE REGISTRO MAYO'!$A$1:$U$884,20,FALSE)</f>
        <v>37970</v>
      </c>
      <c r="U534" s="125">
        <v>7003</v>
      </c>
      <c r="V534" s="126">
        <v>9504584</v>
      </c>
      <c r="W534" s="126">
        <v>44216979</v>
      </c>
      <c r="X534" s="149">
        <v>44347</v>
      </c>
      <c r="Y534" s="133" t="s">
        <v>7732</v>
      </c>
      <c r="Z534" s="133" t="s">
        <v>7733</v>
      </c>
      <c r="AA534" s="125" t="s">
        <v>7822</v>
      </c>
    </row>
    <row r="535" spans="1:27" s="90" customFormat="1" ht="15.75" customHeight="1" x14ac:dyDescent="0.2">
      <c r="A535" s="125">
        <v>7004</v>
      </c>
      <c r="B535" s="18" t="str">
        <f>VLOOKUP(A535,'BASE REGISTRO MAYO'!$A$1:$U$884,2,FALSE)</f>
        <v xml:space="preserve">Fundación Paicaví </v>
      </c>
      <c r="C535" s="18">
        <f>VLOOKUP(A535,'BASE REGISTRO MAYO'!$A$1:$U$884,3,FALSE)</f>
        <v>716904008</v>
      </c>
      <c r="D535" s="18" t="str">
        <f>VLOOKUP(A535,'BASE REGISTRO MAYO'!$A$1:$U$884,4,FALSE)</f>
        <v>Fundación de Derecho Privado</v>
      </c>
      <c r="E535" s="18" t="str">
        <f>VLOOKUP(A535,'BASE REGISTRO MAYO'!$A$1:$U$884,5,FALSE)</f>
        <v>Otorgado por Decreto Supremo Nº 742 de fecha 13 de julio de 1989, del Ministerio de Justicia.</v>
      </c>
      <c r="F535" s="18" t="str">
        <f>VLOOKUP(A535,'BASE REGISTRO MAYO'!$A$1:$U$884,6,FALSE)</f>
        <v>Certificado de Vigencia folio Nº 500356609686, emitido por el SRCeI, con fecha 17 de noviembre de 2020.</v>
      </c>
      <c r="G535" s="18" t="str">
        <f>VLOOKUP(A535,'BASE REGISTRO MAYO'!$A$1:$U$884,7,FALSE)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35" s="18" t="str">
        <f>VLOOKUP(A535,'BASE REGISTRO MAYO'!$A$1:$U$884,8,FALSE)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35" s="18" t="str">
        <f>VLOOKUP(A535,'BASE REGISTRO MAYO'!$A$1:$U$884,9,FALSE)</f>
        <v xml:space="preserve">Permanecerán en sus cargos indefinidamente y serán reemplazados en caso de impedimento o renuncia.
El Presidente, Secretario y Tesorero: duran 3 años en sus cargos.
</v>
      </c>
      <c r="J535" s="18" t="str">
        <f>VLOOKUP(A535,'BASE REGISTRO MAYO'!$A$1:$U$884,10,FALSE)</f>
        <v>02 de noviembre de 2020 al 02 de noviembre del 2023</v>
      </c>
      <c r="K535" s="18" t="str">
        <f>VLOOKUP(A535,'BASE REGISTRO MAYO'!$A$1:$U$884,11,FALSE)</f>
        <v xml:space="preserve">Presidente. Ricardo Leiva Romero, 
</v>
      </c>
      <c r="L535" s="18" t="str">
        <f>VLOOKUP(A535,'BASE REGISTRO MAYO'!$A$1:$U$884,12,FALSE)</f>
        <v xml:space="preserve">Avate Molina Nº623, Localidad de Maipo, comuna de Buin, región Metropolitana
</v>
      </c>
      <c r="M535" s="18" t="str">
        <f>VLOOKUP(A535,'BASE REGISTRO MAYO'!$A$1:$U$884,13,FALSE)</f>
        <v>XIII</v>
      </c>
      <c r="N535" s="18" t="str">
        <f>VLOOKUP(A535,'BASE REGISTRO MAYO'!$A$1:$U$884,14,FALSE)</f>
        <v>Maipo</v>
      </c>
      <c r="O535" s="18" t="str">
        <f>VLOOKUP(A535,'BASE REGISTRO MAYO'!$A$1:$U$884,15,FALSE)</f>
        <v xml:space="preserve">9855136069 Administración
992225747 REM PER Quillahua </v>
      </c>
      <c r="P535" s="18" t="str">
        <f>VLOOKUP(A535,'BASE REGISTRO MAYO'!$A$1:$U$884,16,FALSE)</f>
        <v>hogarquillahua@yahoo.es</v>
      </c>
      <c r="Q535" s="18">
        <f>VLOOKUP(A535,'BASE REGISTRO MAYO'!$A$1:$U$884,17,FALSE)</f>
        <v>0</v>
      </c>
      <c r="R535" s="18">
        <f>VLOOKUP(A535,'BASE REGISTRO MAYO'!$A$1:$U$884,18,FALSE)</f>
        <v>93401</v>
      </c>
      <c r="S535" s="18" t="str">
        <f>VLOOKUP(A535,'BASE REGISTRO MAYO'!$A$1:$U$884,19,FALSE)</f>
        <v xml:space="preserve">Certificado de Antecedentes Financieros del año 2019, aprobados por el Subdepartamento de Supervisión Nacional. </v>
      </c>
      <c r="T535" s="148">
        <f>VLOOKUP(A535,'BASE REGISTRO MAYO'!$A$1:$U$884,20,FALSE)</f>
        <v>37970</v>
      </c>
      <c r="U535" s="125">
        <v>7004</v>
      </c>
      <c r="V535" s="126">
        <v>68145237</v>
      </c>
      <c r="W535" s="126">
        <v>187084150</v>
      </c>
      <c r="X535" s="149">
        <v>44347</v>
      </c>
      <c r="Y535" s="133" t="s">
        <v>7732</v>
      </c>
      <c r="Z535" s="133" t="s">
        <v>7733</v>
      </c>
      <c r="AA535" s="125" t="s">
        <v>7748</v>
      </c>
    </row>
    <row r="536" spans="1:27" s="90" customFormat="1" ht="15.75" customHeight="1" x14ac:dyDescent="0.2">
      <c r="A536" s="125">
        <v>7010</v>
      </c>
      <c r="B536" s="18" t="str">
        <f>VLOOKUP(A536,'BASE REGISTRO MAYO'!$A$1:$U$884,2,FALSE)</f>
        <v xml:space="preserve">
Organización Comunitaria Funcional Haka Pupa o Te Nga Poki
</v>
      </c>
      <c r="C536" s="18">
        <f>VLOOKUP(A536,'BASE REGISTRO MAYO'!$A$1:$U$884,3,FALSE)</f>
        <v>747168008</v>
      </c>
      <c r="D536" s="18" t="str">
        <f>VLOOKUP(A536,'BASE REGISTRO MAYO'!$A$1:$U$884,4,FALSE)</f>
        <v xml:space="preserve">Organización comunitaria funcional.
</v>
      </c>
      <c r="E536" s="18" t="str">
        <f>VLOOKUP(A536,'BASE REGISTRO MAYO'!$A$1:$U$884,5,FALSE)</f>
        <v xml:space="preserve">Regida por Ley Nº 19.418, e inscrita en los Registros de organizaciones comunitarias territoriales y funcionales en la Secretaría Municipal de la I. Municipalidad de Isla de Pascua.
</v>
      </c>
      <c r="F536" s="18" t="str">
        <f>VLOOKUP(A536,'BASE REGISTRO MAYO'!$A$1:$U$884,6,FALSE)</f>
        <v xml:space="preserve">Certificado de vigencia de fecha 29 de octubre de 2020, emitido por el Servicio de Registro Civil e Identificación, folio N° 80182147.
</v>
      </c>
      <c r="G536" s="18" t="str">
        <f>VLOOKUP(A536,'BASE REGISTRO MAYO'!$A$1:$U$884,7,FALSE)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36" s="18" t="str">
        <f>VLOOKUP(A536,'BASE REGISTRO MAYO'!$A$1:$U$884,8,FALSE)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36" s="18" t="str">
        <f>VLOOKUP(A536,'BASE REGISTRO MAYO'!$A$1:$U$884,9,FALSE)</f>
        <v>3 AÑOS</v>
      </c>
      <c r="J536" s="18" t="str">
        <f>VLOOKUP(A536,'BASE REGISTRO MAYO'!$A$1:$U$884,10,FALSE)</f>
        <v>Del 03 de noviembre de 2020 al 03 de noviembre del 2022; de acuerdo a Acta de Sesión Extraordinaria de Asamblea de Socios de fecha 03 de noviembre de 2020. Se solicita por correo electrónico escritura pública de asamblea, con fecha 17 de diciembre de 2020.</v>
      </c>
      <c r="K536" s="18" t="str">
        <f>VLOOKUP(A536,'BASE REGISTRO MAYO'!$A$1:$U$884,11,FALSE)</f>
        <v xml:space="preserve">Irma Inés Riroroko Paoa. </v>
      </c>
      <c r="L536" s="18" t="str">
        <f>VLOOKUP(A536,'BASE REGISTRO MAYO'!$A$1:$U$884,12,FALSE)</f>
        <v xml:space="preserve">Heki’l s/n, Sector Mataveri, I. de Pascua, Región de Valparaíso.
</v>
      </c>
      <c r="M536" s="18" t="str">
        <f>VLOOKUP(A536,'BASE REGISTRO MAYO'!$A$1:$U$884,13,FALSE)</f>
        <v>V</v>
      </c>
      <c r="N536" s="18" t="str">
        <f>VLOOKUP(A536,'BASE REGISTRO MAYO'!$A$1:$U$884,14,FALSE)</f>
        <v>I. de Pascua</v>
      </c>
      <c r="O536" s="18">
        <f>VLOOKUP(A536,'BASE REGISTRO MAYO'!$A$1:$U$884,15,FALSE)</f>
        <v>0</v>
      </c>
      <c r="P536" s="18" t="str">
        <f>VLOOKUP(A536,'BASE REGISTRO MAYO'!$A$1:$U$884,16,FALSE)</f>
        <v>Programappf.isladepascua@gmail.com</v>
      </c>
      <c r="Q536" s="18">
        <f>VLOOKUP(A536,'BASE REGISTRO MAYO'!$A$1:$U$884,17,FALSE)</f>
        <v>0</v>
      </c>
      <c r="R536" s="18" t="str">
        <f>VLOOKUP(A536,'BASE REGISTRO MAYO'!$A$1:$U$884,18,FALSE)</f>
        <v>93401 Institución de Asistencia Social.</v>
      </c>
      <c r="S536" s="18" t="str">
        <f>VLOOKUP(A536,'BASE REGISTRO MAYO'!$A$1:$U$884,19,FALSE)</f>
        <v>Se acompaña certificado financiero correspondiente al año 2019, aprobado por el Subdepartamento de Supervisión Financiera Nacional.</v>
      </c>
      <c r="T536" s="148">
        <f>VLOOKUP(A536,'BASE REGISTRO MAYO'!$A$1:$U$884,20,FALSE)</f>
        <v>37970</v>
      </c>
      <c r="U536" s="125">
        <v>7010</v>
      </c>
      <c r="V536" s="126">
        <v>1861920</v>
      </c>
      <c r="W536" s="126">
        <v>23025871</v>
      </c>
      <c r="X536" s="149">
        <v>44347</v>
      </c>
      <c r="Y536" s="133" t="s">
        <v>7732</v>
      </c>
      <c r="Z536" s="133" t="s">
        <v>7733</v>
      </c>
      <c r="AA536" s="125" t="s">
        <v>7840</v>
      </c>
    </row>
    <row r="537" spans="1:27" s="90" customFormat="1" ht="15.75" customHeight="1" x14ac:dyDescent="0.2">
      <c r="A537" s="125">
        <v>7015</v>
      </c>
      <c r="B537" s="18" t="str">
        <f>VLOOKUP(A537,'BASE REGISTRO MAYO'!$A$1:$U$884,2,FALSE)</f>
        <v>Comunidad Papa Juan XXIII</v>
      </c>
      <c r="C537" s="18">
        <f>VLOOKUP(A537,'BASE REGISTRO MAYO'!$A$1:$U$884,3,FALSE)</f>
        <v>745046002</v>
      </c>
      <c r="D537" s="18" t="str">
        <f>VLOOKUP(A537,'BASE REGISTRO MAYO'!$A$1:$U$884,4,FALSE)</f>
        <v>Asociación de reconocimiento pontificio</v>
      </c>
      <c r="E537" s="18" t="str">
        <f>VLOOKUP(A537,'BASE REGISTRO MAYO'!$A$1:$U$884,5,FALSE)</f>
        <v>Erigida de acuerdo al Derecho Canónico, por decreto Nº 240, del Arzobispado de Santiago, de fecha 30 de junio de 1997.</v>
      </c>
      <c r="F537" s="18" t="str">
        <f>VLOOKUP(A537,'BASE REGISTRO MAYO'!$A$1:$U$884,6,FALSE)</f>
        <v>Indefinida.</v>
      </c>
      <c r="G537" s="18" t="str">
        <f>VLOOKUP(A537,'BASE REGISTRO MAYO'!$A$1:$U$884,7,FALSE)</f>
        <v>Participar en la misión de salvación de la iglesia, con afectuoso cuidado a todos aquellos que están afligidos a causa  de la debilidad humana.</v>
      </c>
      <c r="H537" s="18" t="str">
        <f>VLOOKUP(A537,'BASE REGISTRO MAYO'!$A$1:$U$884,8,FALSE)</f>
        <v>no tiene</v>
      </c>
      <c r="I537" s="18">
        <f>VLOOKUP(A537,'BASE REGISTRO MAYO'!$A$1:$U$884,9,FALSE)</f>
        <v>0</v>
      </c>
      <c r="J537" s="18">
        <f>VLOOKUP(A537,'BASE REGISTRO MAYO'!$A$1:$U$884,10,FALSE)</f>
        <v>0</v>
      </c>
      <c r="K537" s="18" t="str">
        <f>VLOOKUP(A537,'BASE REGISTRO MAYO'!$A$1:$U$884,11,FALSE)</f>
        <v xml:space="preserve">Silvia Andrea Quintanilla Vera
Juan Acuña Montero
</v>
      </c>
      <c r="L537" s="18" t="str">
        <f>VLOOKUP(A537,'BASE REGISTRO MAYO'!$A$1:$U$884,12,FALSE)</f>
        <v xml:space="preserve">Toesca Nº1970, Santiago.
</v>
      </c>
      <c r="M537" s="18" t="str">
        <f>VLOOKUP(A537,'BASE REGISTRO MAYO'!$A$1:$U$884,13,FALSE)</f>
        <v>XIII</v>
      </c>
      <c r="N537" s="18" t="str">
        <f>VLOOKUP(A537,'BASE REGISTRO MAYO'!$A$1:$U$884,14,FALSE)</f>
        <v>Santiago</v>
      </c>
      <c r="O537" s="18" t="str">
        <f>VLOOKUP(A537,'BASE REGISTRO MAYO'!$A$1:$U$884,15,FALSE)</f>
        <v>Fono 6960491 – 5441198</v>
      </c>
      <c r="P537" s="18" t="str">
        <f>VLOOKUP(A537,'BASE REGISTRO MAYO'!$A$1:$U$884,16,FALSE)</f>
        <v xml:space="preserve">apjxxiiisec@yahoo.es
apexxiiigianni@yahoo.es
</v>
      </c>
      <c r="Q537" s="18">
        <f>VLOOKUP(A537,'BASE REGISTRO MAYO'!$A$1:$U$884,17,FALSE)</f>
        <v>0</v>
      </c>
      <c r="R537" s="18">
        <f>VLOOKUP(A537,'BASE REGISTRO MAYO'!$A$1:$U$884,18,FALSE)</f>
        <v>93401</v>
      </c>
      <c r="S537" s="18" t="str">
        <f>VLOOKUP(A537,'BASE REGISTRO MAYO'!$A$1:$U$884,19,FALSE)</f>
        <v xml:space="preserve">Certificado de Antecedentes Financieros, correspondientes al año 2019, aprobados por el  Subdepartamento de Supervisión Financiera Nacional .  </v>
      </c>
      <c r="T537" s="148">
        <f>VLOOKUP(A537,'BASE REGISTRO MAYO'!$A$1:$U$884,20,FALSE)</f>
        <v>37970</v>
      </c>
      <c r="U537" s="125">
        <v>7015</v>
      </c>
      <c r="V537" s="126">
        <v>2456700</v>
      </c>
      <c r="W537" s="126">
        <v>27747780</v>
      </c>
      <c r="X537" s="149">
        <v>44347</v>
      </c>
      <c r="Y537" s="133" t="s">
        <v>7732</v>
      </c>
      <c r="Z537" s="133" t="s">
        <v>7733</v>
      </c>
      <c r="AA537" s="125" t="s">
        <v>7794</v>
      </c>
    </row>
    <row r="538" spans="1:27" s="90" customFormat="1" ht="15.75" customHeight="1" x14ac:dyDescent="0.2">
      <c r="A538" s="125">
        <v>7018</v>
      </c>
      <c r="B538" s="18" t="str">
        <f>VLOOKUP(A538,'BASE REGISTRO MAYO'!$A$1:$U$884,2,FALSE)</f>
        <v xml:space="preserve">
I. Municipalidad de Calbuco
</v>
      </c>
      <c r="C538" s="18">
        <f>VLOOKUP(A538,'BASE REGISTRO MAYO'!$A$1:$U$884,3,FALSE)</f>
        <v>692206002</v>
      </c>
      <c r="D538" s="18" t="str">
        <f>VLOOKUP(A538,'BASE REGISTRO MAYO'!$A$1:$U$884,4,FALSE)</f>
        <v>Municipalidad</v>
      </c>
      <c r="E538" s="18" t="str">
        <f>VLOOKUP(A538,'BASE REGISTRO MAYO'!$A$1:$U$884,5,FALSE)</f>
        <v>Constitución Política de la República, art. 107.</v>
      </c>
      <c r="F538" s="18" t="str">
        <f>VLOOKUP(A538,'BASE REGISTRO MAYO'!$A$1:$U$884,6,FALSE)</f>
        <v>Indefinida.</v>
      </c>
      <c r="G538" s="18" t="str">
        <f>VLOOKUP(A538,'BASE REGISTRO MAYO'!$A$1:$U$884,7,FALSE)</f>
        <v>Según Ley Orgánica Nº 18.695, arts. 1º al 4º.</v>
      </c>
      <c r="H538" s="18" t="str">
        <f>VLOOKUP(A538,'BASE REGISTRO MAYO'!$A$1:$U$884,8,FALSE)</f>
        <v>no tiene</v>
      </c>
      <c r="I538" s="18">
        <f>VLOOKUP(A538,'BASE REGISTRO MAYO'!$A$1:$U$884,9,FALSE)</f>
        <v>0</v>
      </c>
      <c r="J538" s="18">
        <f>VLOOKUP(A538,'BASE REGISTRO MAYO'!$A$1:$U$884,10,FALSE)</f>
        <v>0</v>
      </c>
      <c r="K538" s="18" t="str">
        <f>VLOOKUP(A538,'BASE REGISTRO MAYO'!$A$1:$U$884,11,FALSE)</f>
        <v xml:space="preserve">Rubén Rolando Cárdenas Gómez   </v>
      </c>
      <c r="L538" s="18" t="str">
        <f>VLOOKUP(A538,'BASE REGISTRO MAYO'!$A$1:$U$884,12,FALSE)</f>
        <v xml:space="preserve">Federico Errázuriz Nº 210, Calbuco, Décima Región
</v>
      </c>
      <c r="M538" s="18" t="str">
        <f>VLOOKUP(A538,'BASE REGISTRO MAYO'!$A$1:$U$884,13,FALSE)</f>
        <v>X</v>
      </c>
      <c r="N538" s="18" t="str">
        <f>VLOOKUP(A538,'BASE REGISTRO MAYO'!$A$1:$U$884,14,FALSE)</f>
        <v>Calbuco</v>
      </c>
      <c r="O538" s="18" t="str">
        <f>VLOOKUP(A538,'BASE REGISTRO MAYO'!$A$1:$U$884,15,FALSE)</f>
        <v>Fono: 065- 2460701</v>
      </c>
      <c r="P538" s="18" t="str">
        <f>VLOOKUP(A538,'BASE REGISTRO MAYO'!$A$1:$U$884,16,FALSE)</f>
        <v>Correo electrónico: didecocalbuco@entelchile.net</v>
      </c>
      <c r="Q538" s="18">
        <f>VLOOKUP(A538,'BASE REGISTRO MAYO'!$A$1:$U$884,17,FALSE)</f>
        <v>0</v>
      </c>
      <c r="R538" s="18">
        <f>VLOOKUP(A538,'BASE REGISTRO MAYO'!$A$1:$U$884,18,FALSE)</f>
        <v>91001</v>
      </c>
      <c r="S538" s="18" t="str">
        <f>VLOOKUP(A538,'BASE REGISTRO MAYO'!$A$1:$U$884,19,FALSE)</f>
        <v xml:space="preserve">No se acompañan. Aplica Informe Jurídico Nº 09, de  fecha 14 de marzo de 2011 del Departamento Jurídico y Dictamen Nº 070791, de 2009, de la Contraloría General de la República.  
</v>
      </c>
      <c r="T538" s="148">
        <f>VLOOKUP(A538,'BASE REGISTRO MAYO'!$A$1:$U$884,20,FALSE)</f>
        <v>37970</v>
      </c>
      <c r="U538" s="125">
        <v>7018</v>
      </c>
      <c r="V538" s="126">
        <v>4893746</v>
      </c>
      <c r="W538" s="126">
        <v>19716914</v>
      </c>
      <c r="X538" s="149">
        <v>44347</v>
      </c>
      <c r="Y538" s="133" t="s">
        <v>7732</v>
      </c>
      <c r="Z538" s="133" t="s">
        <v>7733</v>
      </c>
      <c r="AA538" s="125" t="s">
        <v>7824</v>
      </c>
    </row>
    <row r="539" spans="1:27" s="90" customFormat="1" ht="15.75" customHeight="1" x14ac:dyDescent="0.2">
      <c r="A539" s="125">
        <v>7021</v>
      </c>
      <c r="B539" s="18" t="str">
        <f>VLOOKUP(A539,'BASE REGISTRO MAYO'!$A$1:$U$884,2,FALSE)</f>
        <v xml:space="preserve">
I. Municipalidad de Aysén
</v>
      </c>
      <c r="C539" s="18" t="str">
        <f>VLOOKUP(A539,'BASE REGISTRO MAYO'!$A$1:$U$884,3,FALSE)</f>
        <v>69240100K</v>
      </c>
      <c r="D539" s="18" t="str">
        <f>VLOOKUP(A539,'BASE REGISTRO MAYO'!$A$1:$U$884,4,FALSE)</f>
        <v>Municipalidad</v>
      </c>
      <c r="E539" s="18" t="str">
        <f>VLOOKUP(A539,'BASE REGISTRO MAYO'!$A$1:$U$884,5,FALSE)</f>
        <v>Constitución Política de la República, art. 107.</v>
      </c>
      <c r="F539" s="18" t="str">
        <f>VLOOKUP(A539,'BASE REGISTRO MAYO'!$A$1:$U$884,6,FALSE)</f>
        <v>Indefinida.</v>
      </c>
      <c r="G539" s="18" t="str">
        <f>VLOOKUP(A539,'BASE REGISTRO MAYO'!$A$1:$U$884,7,FALSE)</f>
        <v>Según Ley Orgánica Nº 18.695, arts. 1º al 4º.</v>
      </c>
      <c r="H539" s="18" t="str">
        <f>VLOOKUP(A539,'BASE REGISTRO MAYO'!$A$1:$U$884,8,FALSE)</f>
        <v>no tiene</v>
      </c>
      <c r="I539" s="18">
        <f>VLOOKUP(A539,'BASE REGISTRO MAYO'!$A$1:$U$884,9,FALSE)</f>
        <v>0</v>
      </c>
      <c r="J539" s="18">
        <f>VLOOKUP(A539,'BASE REGISTRO MAYO'!$A$1:$U$884,10,FALSE)</f>
        <v>0</v>
      </c>
      <c r="K539" s="18" t="str">
        <f>VLOOKUP(A539,'BASE REGISTRO MAYO'!$A$1:$U$884,11,FALSE)</f>
        <v xml:space="preserve">Óscar Catalán Sánchez
</v>
      </c>
      <c r="L539" s="18" t="str">
        <f>VLOOKUP(A539,'BASE REGISTRO MAYO'!$A$1:$U$884,12,FALSE)</f>
        <v xml:space="preserve">Esmeralda Nº 607, Aysén.
</v>
      </c>
      <c r="M539" s="18" t="str">
        <f>VLOOKUP(A539,'BASE REGISTRO MAYO'!$A$1:$U$884,13,FALSE)</f>
        <v>XI</v>
      </c>
      <c r="N539" s="18" t="str">
        <f>VLOOKUP(A539,'BASE REGISTRO MAYO'!$A$1:$U$884,14,FALSE)</f>
        <v>Aysén</v>
      </c>
      <c r="O539" s="18" t="str">
        <f>VLOOKUP(A539,'BASE REGISTRO MAYO'!$A$1:$U$884,15,FALSE)</f>
        <v>Teléfono: (67) 336500 / 336509 / 336510</v>
      </c>
      <c r="P539" s="18">
        <f>VLOOKUP(A539,'BASE REGISTRO MAYO'!$A$1:$U$884,16,FALSE)</f>
        <v>0</v>
      </c>
      <c r="Q539" s="18">
        <f>VLOOKUP(A539,'BASE REGISTRO MAYO'!$A$1:$U$884,17,FALSE)</f>
        <v>0</v>
      </c>
      <c r="R539" s="18">
        <f>VLOOKUP(A539,'BASE REGISTRO MAYO'!$A$1:$U$884,18,FALSE)</f>
        <v>91001</v>
      </c>
      <c r="S539" s="18" t="str">
        <f>VLOOKUP(A539,'BASE REGISTRO MAYO'!$A$1:$U$884,19,FALSE)</f>
        <v xml:space="preserve">No se acompañan. Aplica Informe Jurídico Nº 09, de  fecha 14 de marzo de 2011 del Departamento Jurídico y Dictamen Nº 070791, de 2009, de la Contraloría General de la República.  
</v>
      </c>
      <c r="T539" s="148">
        <f>VLOOKUP(A539,'BASE REGISTRO MAYO'!$A$1:$U$884,20,FALSE)</f>
        <v>37970</v>
      </c>
      <c r="U539" s="125">
        <v>7021</v>
      </c>
      <c r="V539" s="126">
        <v>5265786</v>
      </c>
      <c r="W539" s="126">
        <v>15772044</v>
      </c>
      <c r="X539" s="149">
        <v>44347</v>
      </c>
      <c r="Y539" s="133" t="s">
        <v>7732</v>
      </c>
      <c r="Z539" s="133" t="s">
        <v>7733</v>
      </c>
      <c r="AA539" s="125" t="s">
        <v>7866</v>
      </c>
    </row>
    <row r="540" spans="1:27" s="90" customFormat="1" ht="15.75" customHeight="1" x14ac:dyDescent="0.2">
      <c r="A540" s="125">
        <v>7027</v>
      </c>
      <c r="B540" s="18" t="str">
        <f>VLOOKUP(A540,'BASE REGISTRO MAYO'!$A$1:$U$884,2,FALSE)</f>
        <v xml:space="preserve">
Organización No Gubernamental de Desarrollo Centro de Promoción y Apoyo a la Infancia - ONG. PAICABI
</v>
      </c>
      <c r="C540" s="18">
        <f>VLOOKUP(A540,'BASE REGISTRO MAYO'!$A$1:$U$884,3,FALSE)</f>
        <v>650364007</v>
      </c>
      <c r="D540" s="18" t="str">
        <f>VLOOKUP(A540,'BASE REGISTRO MAYO'!$A$1:$U$884,4,FALSE)</f>
        <v>Corporación de Derecho Privado.</v>
      </c>
      <c r="E540" s="18" t="str">
        <f>VLOOKUP(A540,'BASE REGISTRO MAYO'!$A$1:$U$884,5,FALSE)</f>
        <v>Otorgado por Decreto Supremo Nº223, de fecha 23 de febrero de 2001, del Ministerio de Justicia.</v>
      </c>
      <c r="F540" s="18" t="str">
        <f>VLOOKUP(A540,'BASE REGISTRO MAYO'!$A$1:$U$884,6,FALSE)</f>
        <v>Certificado de Vigencia de Persona Jurídica sin Fines de Lucro Nº de Folio 500340376225, de 13 de agosto de 2020, del Servicio de Registro Civil e Identificación</v>
      </c>
      <c r="G540" s="18" t="str">
        <f>VLOOKUP(A540,'BASE REGISTRO MAYO'!$A$1:$U$884,7,FALSE)</f>
        <v>Promoción del desarrollo, especialmente de las personas, familias, grupos y comunidades que viven en condiciones de pobreza y/o marginalidad.</v>
      </c>
      <c r="H540" s="18" t="str">
        <f>VLOOKUP(A540,'BASE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0" s="18" t="str">
        <f>VLOOKUP(A540,'BASE REGISTRO MAYO'!$A$1:$U$884,9,FALSE)</f>
        <v>Cada dos Años</v>
      </c>
      <c r="J540" s="18" t="str">
        <f>VLOOKUP(A540,'BASE REGISTRO MAYO'!$A$1:$U$884,10,FALSE)</f>
        <v>Inicia el 01-09-2020</v>
      </c>
      <c r="K540" s="18" t="str">
        <f>VLOOKUP(A540,'BASE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0" s="18" t="str">
        <f>VLOOKUP(A540,'BASE REGISTRO MAYO'!$A$1:$U$884,12,FALSE)</f>
        <v xml:space="preserve">11 Norte 967, Viña del Mar. Quinta Región </v>
      </c>
      <c r="M540" s="18" t="str">
        <f>VLOOKUP(A540,'BASE REGISTRO MAYO'!$A$1:$U$884,13,FALSE)</f>
        <v>V</v>
      </c>
      <c r="N540" s="18" t="str">
        <f>VLOOKUP(A540,'BASE REGISTRO MAYO'!$A$1:$U$884,14,FALSE)</f>
        <v xml:space="preserve"> Viña del Mar</v>
      </c>
      <c r="O540" s="18" t="str">
        <f>VLOOKUP(A540,'BASE REGISTRO MAYO'!$A$1:$U$884,15,FALSE)</f>
        <v>Fono: +56 (32) 2881777
Fono Director Ejecutivo Sr. Iván Zamora Zapata: 92401822
Fono Secretaria. Srta. Patricia Nanjari Valenzuela: 92541986</v>
      </c>
      <c r="P540" s="18" t="str">
        <f>VLOOKUP(A540,'BASE REGISTRO MAYO'!$A$1:$U$884,16,FALSE)</f>
        <v>paicabi@paicabi.cl</v>
      </c>
      <c r="Q540" s="18">
        <f>VLOOKUP(A540,'BASE REGISTRO MAYO'!$A$1:$U$884,17,FALSE)</f>
        <v>0</v>
      </c>
      <c r="R540" s="18" t="str">
        <f>VLOOKUP(A540,'BASE REGISTRO MAYO'!$A$1:$U$884,18,FALSE)</f>
        <v>93401: Institución de Asistencia Social</v>
      </c>
      <c r="S540" s="18" t="str">
        <f>VLOOKUP(A540,'BASE REGISTRO MAYO'!$A$1:$U$884,19,FALSE)</f>
        <v xml:space="preserve">
Se remite Certificado de antecedentes financieros del año 2019, que no esta autorizado ante notario público aprobado por el Subdepartamento de Supervisión Nacional.
</v>
      </c>
      <c r="T540" s="148">
        <f>VLOOKUP(A540,'BASE REGISTRO MAYO'!$A$1:$U$884,20,FALSE)</f>
        <v>37970</v>
      </c>
      <c r="U540" s="125">
        <v>7027</v>
      </c>
      <c r="V540" s="126">
        <v>20362164</v>
      </c>
      <c r="W540" s="126">
        <v>88823928</v>
      </c>
      <c r="X540" s="149">
        <v>44347</v>
      </c>
      <c r="Y540" s="133" t="s">
        <v>7732</v>
      </c>
      <c r="Z540" s="133" t="s">
        <v>7733</v>
      </c>
      <c r="AA540" s="125" t="s">
        <v>7737</v>
      </c>
    </row>
    <row r="541" spans="1:27" s="90" customFormat="1" ht="15.75" customHeight="1" x14ac:dyDescent="0.2">
      <c r="A541" s="125">
        <v>7027</v>
      </c>
      <c r="B541" s="18" t="str">
        <f>VLOOKUP(A541,'BASE REGISTRO MAYO'!$A$1:$U$884,2,FALSE)</f>
        <v xml:space="preserve">
Organización No Gubernamental de Desarrollo Centro de Promoción y Apoyo a la Infancia - ONG. PAICABI
</v>
      </c>
      <c r="C541" s="18">
        <f>VLOOKUP(A541,'BASE REGISTRO MAYO'!$A$1:$U$884,3,FALSE)</f>
        <v>650364007</v>
      </c>
      <c r="D541" s="18" t="str">
        <f>VLOOKUP(A541,'BASE REGISTRO MAYO'!$A$1:$U$884,4,FALSE)</f>
        <v>Corporación de Derecho Privado.</v>
      </c>
      <c r="E541" s="18" t="str">
        <f>VLOOKUP(A541,'BASE REGISTRO MAYO'!$A$1:$U$884,5,FALSE)</f>
        <v>Otorgado por Decreto Supremo Nº223, de fecha 23 de febrero de 2001, del Ministerio de Justicia.</v>
      </c>
      <c r="F541" s="18" t="str">
        <f>VLOOKUP(A541,'BASE REGISTRO MAYO'!$A$1:$U$884,6,FALSE)</f>
        <v>Certificado de Vigencia de Persona Jurídica sin Fines de Lucro Nº de Folio 500340376225, de 13 de agosto de 2020, del Servicio de Registro Civil e Identificación</v>
      </c>
      <c r="G541" s="18" t="str">
        <f>VLOOKUP(A541,'BASE REGISTRO MAYO'!$A$1:$U$884,7,FALSE)</f>
        <v>Promoción del desarrollo, especialmente de las personas, familias, grupos y comunidades que viven en condiciones de pobreza y/o marginalidad.</v>
      </c>
      <c r="H541" s="18" t="str">
        <f>VLOOKUP(A541,'BASE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1" s="18" t="str">
        <f>VLOOKUP(A541,'BASE REGISTRO MAYO'!$A$1:$U$884,9,FALSE)</f>
        <v>Cada dos Años</v>
      </c>
      <c r="J541" s="18" t="str">
        <f>VLOOKUP(A541,'BASE REGISTRO MAYO'!$A$1:$U$884,10,FALSE)</f>
        <v>Inicia el 01-09-2020</v>
      </c>
      <c r="K541" s="18" t="str">
        <f>VLOOKUP(A541,'BASE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1" s="18" t="str">
        <f>VLOOKUP(A541,'BASE REGISTRO MAYO'!$A$1:$U$884,12,FALSE)</f>
        <v xml:space="preserve">11 Norte 967, Viña del Mar. Quinta Región </v>
      </c>
      <c r="M541" s="18" t="str">
        <f>VLOOKUP(A541,'BASE REGISTRO MAYO'!$A$1:$U$884,13,FALSE)</f>
        <v>V</v>
      </c>
      <c r="N541" s="18" t="str">
        <f>VLOOKUP(A541,'BASE REGISTRO MAYO'!$A$1:$U$884,14,FALSE)</f>
        <v xml:space="preserve"> Viña del Mar</v>
      </c>
      <c r="O541" s="18" t="str">
        <f>VLOOKUP(A541,'BASE REGISTRO MAYO'!$A$1:$U$884,15,FALSE)</f>
        <v>Fono: +56 (32) 2881777
Fono Director Ejecutivo Sr. Iván Zamora Zapata: 92401822
Fono Secretaria. Srta. Patricia Nanjari Valenzuela: 92541986</v>
      </c>
      <c r="P541" s="18" t="str">
        <f>VLOOKUP(A541,'BASE REGISTRO MAYO'!$A$1:$U$884,16,FALSE)</f>
        <v>paicabi@paicabi.cl</v>
      </c>
      <c r="Q541" s="18">
        <f>VLOOKUP(A541,'BASE REGISTRO MAYO'!$A$1:$U$884,17,FALSE)</f>
        <v>0</v>
      </c>
      <c r="R541" s="18" t="str">
        <f>VLOOKUP(A541,'BASE REGISTRO MAYO'!$A$1:$U$884,18,FALSE)</f>
        <v>93401: Institución de Asistencia Social</v>
      </c>
      <c r="S541" s="18" t="str">
        <f>VLOOKUP(A541,'BASE REGISTRO MAYO'!$A$1:$U$884,19,FALSE)</f>
        <v xml:space="preserve">
Se remite Certificado de antecedentes financieros del año 2019, que no esta autorizado ante notario público aprobado por el Subdepartamento de Supervisión Nacional.
</v>
      </c>
      <c r="T541" s="148">
        <f>VLOOKUP(A541,'BASE REGISTRO MAYO'!$A$1:$U$884,20,FALSE)</f>
        <v>37970</v>
      </c>
      <c r="U541" s="125">
        <v>7027</v>
      </c>
      <c r="V541" s="126">
        <v>60676221</v>
      </c>
      <c r="W541" s="126">
        <v>237127655</v>
      </c>
      <c r="X541" s="149">
        <v>44347</v>
      </c>
      <c r="Y541" s="133" t="s">
        <v>7732</v>
      </c>
      <c r="Z541" s="133" t="s">
        <v>7733</v>
      </c>
      <c r="AA541" s="125" t="s">
        <v>7745</v>
      </c>
    </row>
    <row r="542" spans="1:27" s="90" customFormat="1" ht="15.75" customHeight="1" x14ac:dyDescent="0.2">
      <c r="A542" s="125">
        <v>7027</v>
      </c>
      <c r="B542" s="18" t="str">
        <f>VLOOKUP(A542,'BASE REGISTRO MAYO'!$A$1:$U$884,2,FALSE)</f>
        <v xml:space="preserve">
Organización No Gubernamental de Desarrollo Centro de Promoción y Apoyo a la Infancia - ONG. PAICABI
</v>
      </c>
      <c r="C542" s="18">
        <f>VLOOKUP(A542,'BASE REGISTRO MAYO'!$A$1:$U$884,3,FALSE)</f>
        <v>650364007</v>
      </c>
      <c r="D542" s="18" t="str">
        <f>VLOOKUP(A542,'BASE REGISTRO MAYO'!$A$1:$U$884,4,FALSE)</f>
        <v>Corporación de Derecho Privado.</v>
      </c>
      <c r="E542" s="18" t="str">
        <f>VLOOKUP(A542,'BASE REGISTRO MAYO'!$A$1:$U$884,5,FALSE)</f>
        <v>Otorgado por Decreto Supremo Nº223, de fecha 23 de febrero de 2001, del Ministerio de Justicia.</v>
      </c>
      <c r="F542" s="18" t="str">
        <f>VLOOKUP(A542,'BASE REGISTRO MAYO'!$A$1:$U$884,6,FALSE)</f>
        <v>Certificado de Vigencia de Persona Jurídica sin Fines de Lucro Nº de Folio 500340376225, de 13 de agosto de 2020, del Servicio de Registro Civil e Identificación</v>
      </c>
      <c r="G542" s="18" t="str">
        <f>VLOOKUP(A542,'BASE REGISTRO MAYO'!$A$1:$U$884,7,FALSE)</f>
        <v>Promoción del desarrollo, especialmente de las personas, familias, grupos y comunidades que viven en condiciones de pobreza y/o marginalidad.</v>
      </c>
      <c r="H542" s="18" t="str">
        <f>VLOOKUP(A542,'BASE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2" s="18" t="str">
        <f>VLOOKUP(A542,'BASE REGISTRO MAYO'!$A$1:$U$884,9,FALSE)</f>
        <v>Cada dos Años</v>
      </c>
      <c r="J542" s="18" t="str">
        <f>VLOOKUP(A542,'BASE REGISTRO MAYO'!$A$1:$U$884,10,FALSE)</f>
        <v>Inicia el 01-09-2020</v>
      </c>
      <c r="K542" s="18" t="str">
        <f>VLOOKUP(A542,'BASE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2" s="18" t="str">
        <f>VLOOKUP(A542,'BASE REGISTRO MAYO'!$A$1:$U$884,12,FALSE)</f>
        <v xml:space="preserve">11 Norte 967, Viña del Mar. Quinta Región </v>
      </c>
      <c r="M542" s="18" t="str">
        <f>VLOOKUP(A542,'BASE REGISTRO MAYO'!$A$1:$U$884,13,FALSE)</f>
        <v>V</v>
      </c>
      <c r="N542" s="18" t="str">
        <f>VLOOKUP(A542,'BASE REGISTRO MAYO'!$A$1:$U$884,14,FALSE)</f>
        <v xml:space="preserve"> Viña del Mar</v>
      </c>
      <c r="O542" s="18" t="str">
        <f>VLOOKUP(A542,'BASE REGISTRO MAYO'!$A$1:$U$884,15,FALSE)</f>
        <v>Fono: +56 (32) 2881777
Fono Director Ejecutivo Sr. Iván Zamora Zapata: 92401822
Fono Secretaria. Srta. Patricia Nanjari Valenzuela: 92541986</v>
      </c>
      <c r="P542" s="18" t="str">
        <f>VLOOKUP(A542,'BASE REGISTRO MAYO'!$A$1:$U$884,16,FALSE)</f>
        <v>paicabi@paicabi.cl</v>
      </c>
      <c r="Q542" s="18">
        <f>VLOOKUP(A542,'BASE REGISTRO MAYO'!$A$1:$U$884,17,FALSE)</f>
        <v>0</v>
      </c>
      <c r="R542" s="18" t="str">
        <f>VLOOKUP(A542,'BASE REGISTRO MAYO'!$A$1:$U$884,18,FALSE)</f>
        <v>93401: Institución de Asistencia Social</v>
      </c>
      <c r="S542" s="18" t="str">
        <f>VLOOKUP(A542,'BASE REGISTRO MAYO'!$A$1:$U$884,19,FALSE)</f>
        <v xml:space="preserve">
Se remite Certificado de antecedentes financieros del año 2019, que no esta autorizado ante notario público aprobado por el Subdepartamento de Supervisión Nacional.
</v>
      </c>
      <c r="T542" s="148">
        <f>VLOOKUP(A542,'BASE REGISTRO MAYO'!$A$1:$U$884,20,FALSE)</f>
        <v>37970</v>
      </c>
      <c r="U542" s="125">
        <v>7027</v>
      </c>
      <c r="V542" s="126">
        <v>12024900</v>
      </c>
      <c r="W542" s="126">
        <v>48580596</v>
      </c>
      <c r="X542" s="149">
        <v>44347</v>
      </c>
      <c r="Y542" s="133" t="s">
        <v>7732</v>
      </c>
      <c r="Z542" s="133" t="s">
        <v>7733</v>
      </c>
      <c r="AA542" s="125" t="s">
        <v>7817</v>
      </c>
    </row>
    <row r="543" spans="1:27" s="90" customFormat="1" ht="15.75" customHeight="1" x14ac:dyDescent="0.2">
      <c r="A543" s="125">
        <v>7027</v>
      </c>
      <c r="B543" s="18" t="str">
        <f>VLOOKUP(A543,'BASE REGISTRO MAYO'!$A$1:$U$884,2,FALSE)</f>
        <v xml:space="preserve">
Organización No Gubernamental de Desarrollo Centro de Promoción y Apoyo a la Infancia - ONG. PAICABI
</v>
      </c>
      <c r="C543" s="18">
        <f>VLOOKUP(A543,'BASE REGISTRO MAYO'!$A$1:$U$884,3,FALSE)</f>
        <v>650364007</v>
      </c>
      <c r="D543" s="18" t="str">
        <f>VLOOKUP(A543,'BASE REGISTRO MAYO'!$A$1:$U$884,4,FALSE)</f>
        <v>Corporación de Derecho Privado.</v>
      </c>
      <c r="E543" s="18" t="str">
        <f>VLOOKUP(A543,'BASE REGISTRO MAYO'!$A$1:$U$884,5,FALSE)</f>
        <v>Otorgado por Decreto Supremo Nº223, de fecha 23 de febrero de 2001, del Ministerio de Justicia.</v>
      </c>
      <c r="F543" s="18" t="str">
        <f>VLOOKUP(A543,'BASE REGISTRO MAYO'!$A$1:$U$884,6,FALSE)</f>
        <v>Certificado de Vigencia de Persona Jurídica sin Fines de Lucro Nº de Folio 500340376225, de 13 de agosto de 2020, del Servicio de Registro Civil e Identificación</v>
      </c>
      <c r="G543" s="18" t="str">
        <f>VLOOKUP(A543,'BASE REGISTRO MAYO'!$A$1:$U$884,7,FALSE)</f>
        <v>Promoción del desarrollo, especialmente de las personas, familias, grupos y comunidades que viven en condiciones de pobreza y/o marginalidad.</v>
      </c>
      <c r="H543" s="18" t="str">
        <f>VLOOKUP(A543,'BASE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3" s="18" t="str">
        <f>VLOOKUP(A543,'BASE REGISTRO MAYO'!$A$1:$U$884,9,FALSE)</f>
        <v>Cada dos Años</v>
      </c>
      <c r="J543" s="18" t="str">
        <f>VLOOKUP(A543,'BASE REGISTRO MAYO'!$A$1:$U$884,10,FALSE)</f>
        <v>Inicia el 01-09-2020</v>
      </c>
      <c r="K543" s="18" t="str">
        <f>VLOOKUP(A543,'BASE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3" s="18" t="str">
        <f>VLOOKUP(A543,'BASE REGISTRO MAYO'!$A$1:$U$884,12,FALSE)</f>
        <v xml:space="preserve">11 Norte 967, Viña del Mar. Quinta Región </v>
      </c>
      <c r="M543" s="18" t="str">
        <f>VLOOKUP(A543,'BASE REGISTRO MAYO'!$A$1:$U$884,13,FALSE)</f>
        <v>V</v>
      </c>
      <c r="N543" s="18" t="str">
        <f>VLOOKUP(A543,'BASE REGISTRO MAYO'!$A$1:$U$884,14,FALSE)</f>
        <v xml:space="preserve"> Viña del Mar</v>
      </c>
      <c r="O543" s="18" t="str">
        <f>VLOOKUP(A543,'BASE REGISTRO MAYO'!$A$1:$U$884,15,FALSE)</f>
        <v>Fono: +56 (32) 2881777
Fono Director Ejecutivo Sr. Iván Zamora Zapata: 92401822
Fono Secretaria. Srta. Patricia Nanjari Valenzuela: 92541986</v>
      </c>
      <c r="P543" s="18" t="str">
        <f>VLOOKUP(A543,'BASE REGISTRO MAYO'!$A$1:$U$884,16,FALSE)</f>
        <v>paicabi@paicabi.cl</v>
      </c>
      <c r="Q543" s="18">
        <f>VLOOKUP(A543,'BASE REGISTRO MAYO'!$A$1:$U$884,17,FALSE)</f>
        <v>0</v>
      </c>
      <c r="R543" s="18" t="str">
        <f>VLOOKUP(A543,'BASE REGISTRO MAYO'!$A$1:$U$884,18,FALSE)</f>
        <v>93401: Institución de Asistencia Social</v>
      </c>
      <c r="S543" s="18" t="str">
        <f>VLOOKUP(A543,'BASE REGISTRO MAYO'!$A$1:$U$884,19,FALSE)</f>
        <v xml:space="preserve">
Se remite Certificado de antecedentes financieros del año 2019, que no esta autorizado ante notario público aprobado por el Subdepartamento de Supervisión Nacional.
</v>
      </c>
      <c r="T543" s="148">
        <f>VLOOKUP(A543,'BASE REGISTRO MAYO'!$A$1:$U$884,20,FALSE)</f>
        <v>37970</v>
      </c>
      <c r="U543" s="125">
        <v>7027</v>
      </c>
      <c r="V543" s="126">
        <v>35914368</v>
      </c>
      <c r="W543" s="126">
        <v>140887746</v>
      </c>
      <c r="X543" s="149">
        <v>44347</v>
      </c>
      <c r="Y543" s="133" t="s">
        <v>7732</v>
      </c>
      <c r="Z543" s="133" t="s">
        <v>7733</v>
      </c>
      <c r="AA543" s="125" t="s">
        <v>7757</v>
      </c>
    </row>
    <row r="544" spans="1:27" s="90" customFormat="1" ht="15.75" customHeight="1" x14ac:dyDescent="0.2">
      <c r="A544" s="125">
        <v>7027</v>
      </c>
      <c r="B544" s="18" t="str">
        <f>VLOOKUP(A544,'BASE REGISTRO MAYO'!$A$1:$U$884,2,FALSE)</f>
        <v xml:space="preserve">
Organización No Gubernamental de Desarrollo Centro de Promoción y Apoyo a la Infancia - ONG. PAICABI
</v>
      </c>
      <c r="C544" s="18">
        <f>VLOOKUP(A544,'BASE REGISTRO MAYO'!$A$1:$U$884,3,FALSE)</f>
        <v>650364007</v>
      </c>
      <c r="D544" s="18" t="str">
        <f>VLOOKUP(A544,'BASE REGISTRO MAYO'!$A$1:$U$884,4,FALSE)</f>
        <v>Corporación de Derecho Privado.</v>
      </c>
      <c r="E544" s="18" t="str">
        <f>VLOOKUP(A544,'BASE REGISTRO MAYO'!$A$1:$U$884,5,FALSE)</f>
        <v>Otorgado por Decreto Supremo Nº223, de fecha 23 de febrero de 2001, del Ministerio de Justicia.</v>
      </c>
      <c r="F544" s="18" t="str">
        <f>VLOOKUP(A544,'BASE REGISTRO MAYO'!$A$1:$U$884,6,FALSE)</f>
        <v>Certificado de Vigencia de Persona Jurídica sin Fines de Lucro Nº de Folio 500340376225, de 13 de agosto de 2020, del Servicio de Registro Civil e Identificación</v>
      </c>
      <c r="G544" s="18" t="str">
        <f>VLOOKUP(A544,'BASE REGISTRO MAYO'!$A$1:$U$884,7,FALSE)</f>
        <v>Promoción del desarrollo, especialmente de las personas, familias, grupos y comunidades que viven en condiciones de pobreza y/o marginalidad.</v>
      </c>
      <c r="H544" s="18" t="str">
        <f>VLOOKUP(A544,'BASE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4" s="18" t="str">
        <f>VLOOKUP(A544,'BASE REGISTRO MAYO'!$A$1:$U$884,9,FALSE)</f>
        <v>Cada dos Años</v>
      </c>
      <c r="J544" s="18" t="str">
        <f>VLOOKUP(A544,'BASE REGISTRO MAYO'!$A$1:$U$884,10,FALSE)</f>
        <v>Inicia el 01-09-2020</v>
      </c>
      <c r="K544" s="18" t="str">
        <f>VLOOKUP(A544,'BASE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4" s="18" t="str">
        <f>VLOOKUP(A544,'BASE REGISTRO MAYO'!$A$1:$U$884,12,FALSE)</f>
        <v xml:space="preserve">11 Norte 967, Viña del Mar. Quinta Región </v>
      </c>
      <c r="M544" s="18" t="str">
        <f>VLOOKUP(A544,'BASE REGISTRO MAYO'!$A$1:$U$884,13,FALSE)</f>
        <v>V</v>
      </c>
      <c r="N544" s="18" t="str">
        <f>VLOOKUP(A544,'BASE REGISTRO MAYO'!$A$1:$U$884,14,FALSE)</f>
        <v xml:space="preserve"> Viña del Mar</v>
      </c>
      <c r="O544" s="18" t="str">
        <f>VLOOKUP(A544,'BASE REGISTRO MAYO'!$A$1:$U$884,15,FALSE)</f>
        <v>Fono: +56 (32) 2881777
Fono Director Ejecutivo Sr. Iván Zamora Zapata: 92401822
Fono Secretaria. Srta. Patricia Nanjari Valenzuela: 92541986</v>
      </c>
      <c r="P544" s="18" t="str">
        <f>VLOOKUP(A544,'BASE REGISTRO MAYO'!$A$1:$U$884,16,FALSE)</f>
        <v>paicabi@paicabi.cl</v>
      </c>
      <c r="Q544" s="18">
        <f>VLOOKUP(A544,'BASE REGISTRO MAYO'!$A$1:$U$884,17,FALSE)</f>
        <v>0</v>
      </c>
      <c r="R544" s="18" t="str">
        <f>VLOOKUP(A544,'BASE REGISTRO MAYO'!$A$1:$U$884,18,FALSE)</f>
        <v>93401: Institución de Asistencia Social</v>
      </c>
      <c r="S544" s="18" t="str">
        <f>VLOOKUP(A544,'BASE REGISTRO MAYO'!$A$1:$U$884,19,FALSE)</f>
        <v xml:space="preserve">
Se remite Certificado de antecedentes financieros del año 2019, que no esta autorizado ante notario público aprobado por el Subdepartamento de Supervisión Nacional.
</v>
      </c>
      <c r="T544" s="148">
        <f>VLOOKUP(A544,'BASE REGISTRO MAYO'!$A$1:$U$884,20,FALSE)</f>
        <v>37970</v>
      </c>
      <c r="U544" s="125">
        <v>7027</v>
      </c>
      <c r="V544" s="126">
        <v>40852210</v>
      </c>
      <c r="W544" s="126">
        <v>182796242</v>
      </c>
      <c r="X544" s="149">
        <v>44347</v>
      </c>
      <c r="Y544" s="133" t="s">
        <v>7732</v>
      </c>
      <c r="Z544" s="133" t="s">
        <v>7733</v>
      </c>
      <c r="AA544" s="125" t="s">
        <v>7770</v>
      </c>
    </row>
    <row r="545" spans="1:27" s="90" customFormat="1" ht="15.75" customHeight="1" x14ac:dyDescent="0.2">
      <c r="A545" s="125">
        <v>7027</v>
      </c>
      <c r="B545" s="18" t="str">
        <f>VLOOKUP(A545,'BASE REGISTRO MAYO'!$A$1:$U$884,2,FALSE)</f>
        <v xml:space="preserve">
Organización No Gubernamental de Desarrollo Centro de Promoción y Apoyo a la Infancia - ONG. PAICABI
</v>
      </c>
      <c r="C545" s="18">
        <f>VLOOKUP(A545,'BASE REGISTRO MAYO'!$A$1:$U$884,3,FALSE)</f>
        <v>650364007</v>
      </c>
      <c r="D545" s="18" t="str">
        <f>VLOOKUP(A545,'BASE REGISTRO MAYO'!$A$1:$U$884,4,FALSE)</f>
        <v>Corporación de Derecho Privado.</v>
      </c>
      <c r="E545" s="18" t="str">
        <f>VLOOKUP(A545,'BASE REGISTRO MAYO'!$A$1:$U$884,5,FALSE)</f>
        <v>Otorgado por Decreto Supremo Nº223, de fecha 23 de febrero de 2001, del Ministerio de Justicia.</v>
      </c>
      <c r="F545" s="18" t="str">
        <f>VLOOKUP(A545,'BASE REGISTRO MAYO'!$A$1:$U$884,6,FALSE)</f>
        <v>Certificado de Vigencia de Persona Jurídica sin Fines de Lucro Nº de Folio 500340376225, de 13 de agosto de 2020, del Servicio de Registro Civil e Identificación</v>
      </c>
      <c r="G545" s="18" t="str">
        <f>VLOOKUP(A545,'BASE REGISTRO MAYO'!$A$1:$U$884,7,FALSE)</f>
        <v>Promoción del desarrollo, especialmente de las personas, familias, grupos y comunidades que viven en condiciones de pobreza y/o marginalidad.</v>
      </c>
      <c r="H545" s="18" t="str">
        <f>VLOOKUP(A545,'BASE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5" s="18" t="str">
        <f>VLOOKUP(A545,'BASE REGISTRO MAYO'!$A$1:$U$884,9,FALSE)</f>
        <v>Cada dos Años</v>
      </c>
      <c r="J545" s="18" t="str">
        <f>VLOOKUP(A545,'BASE REGISTRO MAYO'!$A$1:$U$884,10,FALSE)</f>
        <v>Inicia el 01-09-2020</v>
      </c>
      <c r="K545" s="18" t="str">
        <f>VLOOKUP(A545,'BASE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5" s="18" t="str">
        <f>VLOOKUP(A545,'BASE REGISTRO MAYO'!$A$1:$U$884,12,FALSE)</f>
        <v xml:space="preserve">11 Norte 967, Viña del Mar. Quinta Región </v>
      </c>
      <c r="M545" s="18" t="str">
        <f>VLOOKUP(A545,'BASE REGISTRO MAYO'!$A$1:$U$884,13,FALSE)</f>
        <v>V</v>
      </c>
      <c r="N545" s="18" t="str">
        <f>VLOOKUP(A545,'BASE REGISTRO MAYO'!$A$1:$U$884,14,FALSE)</f>
        <v xml:space="preserve"> Viña del Mar</v>
      </c>
      <c r="O545" s="18" t="str">
        <f>VLOOKUP(A545,'BASE REGISTRO MAYO'!$A$1:$U$884,15,FALSE)</f>
        <v>Fono: +56 (32) 2881777
Fono Director Ejecutivo Sr. Iván Zamora Zapata: 92401822
Fono Secretaria. Srta. Patricia Nanjari Valenzuela: 92541986</v>
      </c>
      <c r="P545" s="18" t="str">
        <f>VLOOKUP(A545,'BASE REGISTRO MAYO'!$A$1:$U$884,16,FALSE)</f>
        <v>paicabi@paicabi.cl</v>
      </c>
      <c r="Q545" s="18">
        <f>VLOOKUP(A545,'BASE REGISTRO MAYO'!$A$1:$U$884,17,FALSE)</f>
        <v>0</v>
      </c>
      <c r="R545" s="18" t="str">
        <f>VLOOKUP(A545,'BASE REGISTRO MAYO'!$A$1:$U$884,18,FALSE)</f>
        <v>93401: Institución de Asistencia Social</v>
      </c>
      <c r="S545" s="18" t="str">
        <f>VLOOKUP(A545,'BASE REGISTRO MAYO'!$A$1:$U$884,19,FALSE)</f>
        <v xml:space="preserve">
Se remite Certificado de antecedentes financieros del año 2019, que no esta autorizado ante notario público aprobado por el Subdepartamento de Supervisión Nacional.
</v>
      </c>
      <c r="T545" s="148">
        <f>VLOOKUP(A545,'BASE REGISTRO MAYO'!$A$1:$U$884,20,FALSE)</f>
        <v>37970</v>
      </c>
      <c r="U545" s="125">
        <v>7027</v>
      </c>
      <c r="V545" s="126">
        <v>44251632</v>
      </c>
      <c r="W545" s="126">
        <v>184820685</v>
      </c>
      <c r="X545" s="149">
        <v>44347</v>
      </c>
      <c r="Y545" s="133" t="s">
        <v>7732</v>
      </c>
      <c r="Z545" s="133" t="s">
        <v>7733</v>
      </c>
      <c r="AA545" s="125" t="s">
        <v>7856</v>
      </c>
    </row>
    <row r="546" spans="1:27" s="90" customFormat="1" ht="15.75" customHeight="1" x14ac:dyDescent="0.2">
      <c r="A546" s="125">
        <v>7027</v>
      </c>
      <c r="B546" s="18" t="str">
        <f>VLOOKUP(A546,'BASE REGISTRO MAYO'!$A$1:$U$884,2,FALSE)</f>
        <v xml:space="preserve">
Organización No Gubernamental de Desarrollo Centro de Promoción y Apoyo a la Infancia - ONG. PAICABI
</v>
      </c>
      <c r="C546" s="18">
        <f>VLOOKUP(A546,'BASE REGISTRO MAYO'!$A$1:$U$884,3,FALSE)</f>
        <v>650364007</v>
      </c>
      <c r="D546" s="18" t="str">
        <f>VLOOKUP(A546,'BASE REGISTRO MAYO'!$A$1:$U$884,4,FALSE)</f>
        <v>Corporación de Derecho Privado.</v>
      </c>
      <c r="E546" s="18" t="str">
        <f>VLOOKUP(A546,'BASE REGISTRO MAYO'!$A$1:$U$884,5,FALSE)</f>
        <v>Otorgado por Decreto Supremo Nº223, de fecha 23 de febrero de 2001, del Ministerio de Justicia.</v>
      </c>
      <c r="F546" s="18" t="str">
        <f>VLOOKUP(A546,'BASE REGISTRO MAYO'!$A$1:$U$884,6,FALSE)</f>
        <v>Certificado de Vigencia de Persona Jurídica sin Fines de Lucro Nº de Folio 500340376225, de 13 de agosto de 2020, del Servicio de Registro Civil e Identificación</v>
      </c>
      <c r="G546" s="18" t="str">
        <f>VLOOKUP(A546,'BASE REGISTRO MAYO'!$A$1:$U$884,7,FALSE)</f>
        <v>Promoción del desarrollo, especialmente de las personas, familias, grupos y comunidades que viven en condiciones de pobreza y/o marginalidad.</v>
      </c>
      <c r="H546" s="18" t="str">
        <f>VLOOKUP(A546,'BASE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6" s="18" t="str">
        <f>VLOOKUP(A546,'BASE REGISTRO MAYO'!$A$1:$U$884,9,FALSE)</f>
        <v>Cada dos Años</v>
      </c>
      <c r="J546" s="18" t="str">
        <f>VLOOKUP(A546,'BASE REGISTRO MAYO'!$A$1:$U$884,10,FALSE)</f>
        <v>Inicia el 01-09-2020</v>
      </c>
      <c r="K546" s="18" t="str">
        <f>VLOOKUP(A546,'BASE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6" s="18" t="str">
        <f>VLOOKUP(A546,'BASE REGISTRO MAYO'!$A$1:$U$884,12,FALSE)</f>
        <v xml:space="preserve">11 Norte 967, Viña del Mar. Quinta Región </v>
      </c>
      <c r="M546" s="18" t="str">
        <f>VLOOKUP(A546,'BASE REGISTRO MAYO'!$A$1:$U$884,13,FALSE)</f>
        <v>V</v>
      </c>
      <c r="N546" s="18" t="str">
        <f>VLOOKUP(A546,'BASE REGISTRO MAYO'!$A$1:$U$884,14,FALSE)</f>
        <v xml:space="preserve"> Viña del Mar</v>
      </c>
      <c r="O546" s="18" t="str">
        <f>VLOOKUP(A546,'BASE REGISTRO MAYO'!$A$1:$U$884,15,FALSE)</f>
        <v>Fono: +56 (32) 2881777
Fono Director Ejecutivo Sr. Iván Zamora Zapata: 92401822
Fono Secretaria. Srta. Patricia Nanjari Valenzuela: 92541986</v>
      </c>
      <c r="P546" s="18" t="str">
        <f>VLOOKUP(A546,'BASE REGISTRO MAYO'!$A$1:$U$884,16,FALSE)</f>
        <v>paicabi@paicabi.cl</v>
      </c>
      <c r="Q546" s="18">
        <f>VLOOKUP(A546,'BASE REGISTRO MAYO'!$A$1:$U$884,17,FALSE)</f>
        <v>0</v>
      </c>
      <c r="R546" s="18" t="str">
        <f>VLOOKUP(A546,'BASE REGISTRO MAYO'!$A$1:$U$884,18,FALSE)</f>
        <v>93401: Institución de Asistencia Social</v>
      </c>
      <c r="S546" s="18" t="str">
        <f>VLOOKUP(A546,'BASE REGISTRO MAYO'!$A$1:$U$884,19,FALSE)</f>
        <v xml:space="preserve">
Se remite Certificado de antecedentes financieros del año 2019, que no esta autorizado ante notario público aprobado por el Subdepartamento de Supervisión Nacional.
</v>
      </c>
      <c r="T546" s="148">
        <f>VLOOKUP(A546,'BASE REGISTRO MAYO'!$A$1:$U$884,20,FALSE)</f>
        <v>37970</v>
      </c>
      <c r="U546" s="125">
        <v>7027</v>
      </c>
      <c r="V546" s="126">
        <v>21490527</v>
      </c>
      <c r="W546" s="126">
        <v>90151867</v>
      </c>
      <c r="X546" s="149">
        <v>44347</v>
      </c>
      <c r="Y546" s="133" t="s">
        <v>7732</v>
      </c>
      <c r="Z546" s="133" t="s">
        <v>7733</v>
      </c>
      <c r="AA546" s="125" t="s">
        <v>7809</v>
      </c>
    </row>
    <row r="547" spans="1:27" s="90" customFormat="1" ht="15.75" customHeight="1" x14ac:dyDescent="0.2">
      <c r="A547" s="125">
        <v>7027</v>
      </c>
      <c r="B547" s="18" t="str">
        <f>VLOOKUP(A547,'BASE REGISTRO MAYO'!$A$1:$U$884,2,FALSE)</f>
        <v xml:space="preserve">
Organización No Gubernamental de Desarrollo Centro de Promoción y Apoyo a la Infancia - ONG. PAICABI
</v>
      </c>
      <c r="C547" s="18">
        <f>VLOOKUP(A547,'BASE REGISTRO MAYO'!$A$1:$U$884,3,FALSE)</f>
        <v>650364007</v>
      </c>
      <c r="D547" s="18" t="str">
        <f>VLOOKUP(A547,'BASE REGISTRO MAYO'!$A$1:$U$884,4,FALSE)</f>
        <v>Corporación de Derecho Privado.</v>
      </c>
      <c r="E547" s="18" t="str">
        <f>VLOOKUP(A547,'BASE REGISTRO MAYO'!$A$1:$U$884,5,FALSE)</f>
        <v>Otorgado por Decreto Supremo Nº223, de fecha 23 de febrero de 2001, del Ministerio de Justicia.</v>
      </c>
      <c r="F547" s="18" t="str">
        <f>VLOOKUP(A547,'BASE REGISTRO MAYO'!$A$1:$U$884,6,FALSE)</f>
        <v>Certificado de Vigencia de Persona Jurídica sin Fines de Lucro Nº de Folio 500340376225, de 13 de agosto de 2020, del Servicio de Registro Civil e Identificación</v>
      </c>
      <c r="G547" s="18" t="str">
        <f>VLOOKUP(A547,'BASE REGISTRO MAYO'!$A$1:$U$884,7,FALSE)</f>
        <v>Promoción del desarrollo, especialmente de las personas, familias, grupos y comunidades que viven en condiciones de pobreza y/o marginalidad.</v>
      </c>
      <c r="H547" s="18" t="str">
        <f>VLOOKUP(A547,'BASE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7" s="18" t="str">
        <f>VLOOKUP(A547,'BASE REGISTRO MAYO'!$A$1:$U$884,9,FALSE)</f>
        <v>Cada dos Años</v>
      </c>
      <c r="J547" s="18" t="str">
        <f>VLOOKUP(A547,'BASE REGISTRO MAYO'!$A$1:$U$884,10,FALSE)</f>
        <v>Inicia el 01-09-2020</v>
      </c>
      <c r="K547" s="18" t="str">
        <f>VLOOKUP(A547,'BASE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7" s="18" t="str">
        <f>VLOOKUP(A547,'BASE REGISTRO MAYO'!$A$1:$U$884,12,FALSE)</f>
        <v xml:space="preserve">11 Norte 967, Viña del Mar. Quinta Región </v>
      </c>
      <c r="M547" s="18" t="str">
        <f>VLOOKUP(A547,'BASE REGISTRO MAYO'!$A$1:$U$884,13,FALSE)</f>
        <v>V</v>
      </c>
      <c r="N547" s="18" t="str">
        <f>VLOOKUP(A547,'BASE REGISTRO MAYO'!$A$1:$U$884,14,FALSE)</f>
        <v xml:space="preserve"> Viña del Mar</v>
      </c>
      <c r="O547" s="18" t="str">
        <f>VLOOKUP(A547,'BASE REGISTRO MAYO'!$A$1:$U$884,15,FALSE)</f>
        <v>Fono: +56 (32) 2881777
Fono Director Ejecutivo Sr. Iván Zamora Zapata: 92401822
Fono Secretaria. Srta. Patricia Nanjari Valenzuela: 92541986</v>
      </c>
      <c r="P547" s="18" t="str">
        <f>VLOOKUP(A547,'BASE REGISTRO MAYO'!$A$1:$U$884,16,FALSE)</f>
        <v>paicabi@paicabi.cl</v>
      </c>
      <c r="Q547" s="18">
        <f>VLOOKUP(A547,'BASE REGISTRO MAYO'!$A$1:$U$884,17,FALSE)</f>
        <v>0</v>
      </c>
      <c r="R547" s="18" t="str">
        <f>VLOOKUP(A547,'BASE REGISTRO MAYO'!$A$1:$U$884,18,FALSE)</f>
        <v>93401: Institución de Asistencia Social</v>
      </c>
      <c r="S547" s="18" t="str">
        <f>VLOOKUP(A547,'BASE REGISTRO MAYO'!$A$1:$U$884,19,FALSE)</f>
        <v xml:space="preserve">
Se remite Certificado de antecedentes financieros del año 2019, que no esta autorizado ante notario público aprobado por el Subdepartamento de Supervisión Nacional.
</v>
      </c>
      <c r="T547" s="148">
        <f>VLOOKUP(A547,'BASE REGISTRO MAYO'!$A$1:$U$884,20,FALSE)</f>
        <v>37970</v>
      </c>
      <c r="U547" s="125">
        <v>7027</v>
      </c>
      <c r="V547" s="126">
        <v>22915873</v>
      </c>
      <c r="W547" s="126">
        <v>80635393</v>
      </c>
      <c r="X547" s="149">
        <v>44347</v>
      </c>
      <c r="Y547" s="133" t="s">
        <v>7732</v>
      </c>
      <c r="Z547" s="133" t="s">
        <v>7733</v>
      </c>
      <c r="AA547" s="125" t="s">
        <v>7738</v>
      </c>
    </row>
    <row r="548" spans="1:27" s="90" customFormat="1" ht="15.75" customHeight="1" x14ac:dyDescent="0.2">
      <c r="A548" s="125">
        <v>7027</v>
      </c>
      <c r="B548" s="18" t="str">
        <f>VLOOKUP(A548,'BASE REGISTRO MAYO'!$A$1:$U$884,2,FALSE)</f>
        <v xml:space="preserve">
Organización No Gubernamental de Desarrollo Centro de Promoción y Apoyo a la Infancia - ONG. PAICABI
</v>
      </c>
      <c r="C548" s="18">
        <f>VLOOKUP(A548,'BASE REGISTRO MAYO'!$A$1:$U$884,3,FALSE)</f>
        <v>650364007</v>
      </c>
      <c r="D548" s="18" t="str">
        <f>VLOOKUP(A548,'BASE REGISTRO MAYO'!$A$1:$U$884,4,FALSE)</f>
        <v>Corporación de Derecho Privado.</v>
      </c>
      <c r="E548" s="18" t="str">
        <f>VLOOKUP(A548,'BASE REGISTRO MAYO'!$A$1:$U$884,5,FALSE)</f>
        <v>Otorgado por Decreto Supremo Nº223, de fecha 23 de febrero de 2001, del Ministerio de Justicia.</v>
      </c>
      <c r="F548" s="18" t="str">
        <f>VLOOKUP(A548,'BASE REGISTRO MAYO'!$A$1:$U$884,6,FALSE)</f>
        <v>Certificado de Vigencia de Persona Jurídica sin Fines de Lucro Nº de Folio 500340376225, de 13 de agosto de 2020, del Servicio de Registro Civil e Identificación</v>
      </c>
      <c r="G548" s="18" t="str">
        <f>VLOOKUP(A548,'BASE REGISTRO MAYO'!$A$1:$U$884,7,FALSE)</f>
        <v>Promoción del desarrollo, especialmente de las personas, familias, grupos y comunidades que viven en condiciones de pobreza y/o marginalidad.</v>
      </c>
      <c r="H548" s="18" t="str">
        <f>VLOOKUP(A548,'BASE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8" s="18" t="str">
        <f>VLOOKUP(A548,'BASE REGISTRO MAYO'!$A$1:$U$884,9,FALSE)</f>
        <v>Cada dos Años</v>
      </c>
      <c r="J548" s="18" t="str">
        <f>VLOOKUP(A548,'BASE REGISTRO MAYO'!$A$1:$U$884,10,FALSE)</f>
        <v>Inicia el 01-09-2020</v>
      </c>
      <c r="K548" s="18" t="str">
        <f>VLOOKUP(A548,'BASE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8" s="18" t="str">
        <f>VLOOKUP(A548,'BASE REGISTRO MAYO'!$A$1:$U$884,12,FALSE)</f>
        <v xml:space="preserve">11 Norte 967, Viña del Mar. Quinta Región </v>
      </c>
      <c r="M548" s="18" t="str">
        <f>VLOOKUP(A548,'BASE REGISTRO MAYO'!$A$1:$U$884,13,FALSE)</f>
        <v>V</v>
      </c>
      <c r="N548" s="18" t="str">
        <f>VLOOKUP(A548,'BASE REGISTRO MAYO'!$A$1:$U$884,14,FALSE)</f>
        <v xml:space="preserve"> Viña del Mar</v>
      </c>
      <c r="O548" s="18" t="str">
        <f>VLOOKUP(A548,'BASE REGISTRO MAYO'!$A$1:$U$884,15,FALSE)</f>
        <v>Fono: +56 (32) 2881777
Fono Director Ejecutivo Sr. Iván Zamora Zapata: 92401822
Fono Secretaria. Srta. Patricia Nanjari Valenzuela: 92541986</v>
      </c>
      <c r="P548" s="18" t="str">
        <f>VLOOKUP(A548,'BASE REGISTRO MAYO'!$A$1:$U$884,16,FALSE)</f>
        <v>paicabi@paicabi.cl</v>
      </c>
      <c r="Q548" s="18">
        <f>VLOOKUP(A548,'BASE REGISTRO MAYO'!$A$1:$U$884,17,FALSE)</f>
        <v>0</v>
      </c>
      <c r="R548" s="18" t="str">
        <f>VLOOKUP(A548,'BASE REGISTRO MAYO'!$A$1:$U$884,18,FALSE)</f>
        <v>93401: Institución de Asistencia Social</v>
      </c>
      <c r="S548" s="18" t="str">
        <f>VLOOKUP(A548,'BASE REGISTRO MAYO'!$A$1:$U$884,19,FALSE)</f>
        <v xml:space="preserve">
Se remite Certificado de antecedentes financieros del año 2019, que no esta autorizado ante notario público aprobado por el Subdepartamento de Supervisión Nacional.
</v>
      </c>
      <c r="T548" s="148">
        <f>VLOOKUP(A548,'BASE REGISTRO MAYO'!$A$1:$U$884,20,FALSE)</f>
        <v>37970</v>
      </c>
      <c r="U548" s="125">
        <v>7027</v>
      </c>
      <c r="V548" s="126">
        <v>60481997</v>
      </c>
      <c r="W548" s="126">
        <v>197410291</v>
      </c>
      <c r="X548" s="149">
        <v>44347</v>
      </c>
      <c r="Y548" s="133" t="s">
        <v>7732</v>
      </c>
      <c r="Z548" s="133" t="s">
        <v>7733</v>
      </c>
      <c r="AA548" s="125" t="s">
        <v>7739</v>
      </c>
    </row>
    <row r="549" spans="1:27" s="90" customFormat="1" ht="15.75" customHeight="1" x14ac:dyDescent="0.2">
      <c r="A549" s="125">
        <v>7027</v>
      </c>
      <c r="B549" s="18" t="str">
        <f>VLOOKUP(A549,'BASE REGISTRO MAYO'!$A$1:$U$884,2,FALSE)</f>
        <v xml:space="preserve">
Organización No Gubernamental de Desarrollo Centro de Promoción y Apoyo a la Infancia - ONG. PAICABI
</v>
      </c>
      <c r="C549" s="18">
        <f>VLOOKUP(A549,'BASE REGISTRO MAYO'!$A$1:$U$884,3,FALSE)</f>
        <v>650364007</v>
      </c>
      <c r="D549" s="18" t="str">
        <f>VLOOKUP(A549,'BASE REGISTRO MAYO'!$A$1:$U$884,4,FALSE)</f>
        <v>Corporación de Derecho Privado.</v>
      </c>
      <c r="E549" s="18" t="str">
        <f>VLOOKUP(A549,'BASE REGISTRO MAYO'!$A$1:$U$884,5,FALSE)</f>
        <v>Otorgado por Decreto Supremo Nº223, de fecha 23 de febrero de 2001, del Ministerio de Justicia.</v>
      </c>
      <c r="F549" s="18" t="str">
        <f>VLOOKUP(A549,'BASE REGISTRO MAYO'!$A$1:$U$884,6,FALSE)</f>
        <v>Certificado de Vigencia de Persona Jurídica sin Fines de Lucro Nº de Folio 500340376225, de 13 de agosto de 2020, del Servicio de Registro Civil e Identificación</v>
      </c>
      <c r="G549" s="18" t="str">
        <f>VLOOKUP(A549,'BASE REGISTRO MAYO'!$A$1:$U$884,7,FALSE)</f>
        <v>Promoción del desarrollo, especialmente de las personas, familias, grupos y comunidades que viven en condiciones de pobreza y/o marginalidad.</v>
      </c>
      <c r="H549" s="18" t="str">
        <f>VLOOKUP(A549,'BASE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9" s="18" t="str">
        <f>VLOOKUP(A549,'BASE REGISTRO MAYO'!$A$1:$U$884,9,FALSE)</f>
        <v>Cada dos Años</v>
      </c>
      <c r="J549" s="18" t="str">
        <f>VLOOKUP(A549,'BASE REGISTRO MAYO'!$A$1:$U$884,10,FALSE)</f>
        <v>Inicia el 01-09-2020</v>
      </c>
      <c r="K549" s="18" t="str">
        <f>VLOOKUP(A549,'BASE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9" s="18" t="str">
        <f>VLOOKUP(A549,'BASE REGISTRO MAYO'!$A$1:$U$884,12,FALSE)</f>
        <v xml:space="preserve">11 Norte 967, Viña del Mar. Quinta Región </v>
      </c>
      <c r="M549" s="18" t="str">
        <f>VLOOKUP(A549,'BASE REGISTRO MAYO'!$A$1:$U$884,13,FALSE)</f>
        <v>V</v>
      </c>
      <c r="N549" s="18" t="str">
        <f>VLOOKUP(A549,'BASE REGISTRO MAYO'!$A$1:$U$884,14,FALSE)</f>
        <v xml:space="preserve"> Viña del Mar</v>
      </c>
      <c r="O549" s="18" t="str">
        <f>VLOOKUP(A549,'BASE REGISTRO MAYO'!$A$1:$U$884,15,FALSE)</f>
        <v>Fono: +56 (32) 2881777
Fono Director Ejecutivo Sr. Iván Zamora Zapata: 92401822
Fono Secretaria. Srta. Patricia Nanjari Valenzuela: 92541986</v>
      </c>
      <c r="P549" s="18" t="str">
        <f>VLOOKUP(A549,'BASE REGISTRO MAYO'!$A$1:$U$884,16,FALSE)</f>
        <v>paicabi@paicabi.cl</v>
      </c>
      <c r="Q549" s="18">
        <f>VLOOKUP(A549,'BASE REGISTRO MAYO'!$A$1:$U$884,17,FALSE)</f>
        <v>0</v>
      </c>
      <c r="R549" s="18" t="str">
        <f>VLOOKUP(A549,'BASE REGISTRO MAYO'!$A$1:$U$884,18,FALSE)</f>
        <v>93401: Institución de Asistencia Social</v>
      </c>
      <c r="S549" s="18" t="str">
        <f>VLOOKUP(A549,'BASE REGISTRO MAYO'!$A$1:$U$884,19,FALSE)</f>
        <v xml:space="preserve">
Se remite Certificado de antecedentes financieros del año 2019, que no esta autorizado ante notario público aprobado por el Subdepartamento de Supervisión Nacional.
</v>
      </c>
      <c r="T549" s="148">
        <f>VLOOKUP(A549,'BASE REGISTRO MAYO'!$A$1:$U$884,20,FALSE)</f>
        <v>37970</v>
      </c>
      <c r="U549" s="125">
        <v>7027</v>
      </c>
      <c r="V549" s="126">
        <v>33100800</v>
      </c>
      <c r="W549" s="126">
        <v>76595619</v>
      </c>
      <c r="X549" s="149">
        <v>44347</v>
      </c>
      <c r="Y549" s="133" t="s">
        <v>7732</v>
      </c>
      <c r="Z549" s="133" t="s">
        <v>7733</v>
      </c>
      <c r="AA549" s="125" t="s">
        <v>7786</v>
      </c>
    </row>
    <row r="550" spans="1:27" s="90" customFormat="1" ht="15.75" customHeight="1" x14ac:dyDescent="0.2">
      <c r="A550" s="125">
        <v>7027</v>
      </c>
      <c r="B550" s="18" t="str">
        <f>VLOOKUP(A550,'BASE REGISTRO MAYO'!$A$1:$U$884,2,FALSE)</f>
        <v xml:space="preserve">
Organización No Gubernamental de Desarrollo Centro de Promoción y Apoyo a la Infancia - ONG. PAICABI
</v>
      </c>
      <c r="C550" s="18">
        <f>VLOOKUP(A550,'BASE REGISTRO MAYO'!$A$1:$U$884,3,FALSE)</f>
        <v>650364007</v>
      </c>
      <c r="D550" s="18" t="str">
        <f>VLOOKUP(A550,'BASE REGISTRO MAYO'!$A$1:$U$884,4,FALSE)</f>
        <v>Corporación de Derecho Privado.</v>
      </c>
      <c r="E550" s="18" t="str">
        <f>VLOOKUP(A550,'BASE REGISTRO MAYO'!$A$1:$U$884,5,FALSE)</f>
        <v>Otorgado por Decreto Supremo Nº223, de fecha 23 de febrero de 2001, del Ministerio de Justicia.</v>
      </c>
      <c r="F550" s="18" t="str">
        <f>VLOOKUP(A550,'BASE REGISTRO MAYO'!$A$1:$U$884,6,FALSE)</f>
        <v>Certificado de Vigencia de Persona Jurídica sin Fines de Lucro Nº de Folio 500340376225, de 13 de agosto de 2020, del Servicio de Registro Civil e Identificación</v>
      </c>
      <c r="G550" s="18" t="str">
        <f>VLOOKUP(A550,'BASE REGISTRO MAYO'!$A$1:$U$884,7,FALSE)</f>
        <v>Promoción del desarrollo, especialmente de las personas, familias, grupos y comunidades que viven en condiciones de pobreza y/o marginalidad.</v>
      </c>
      <c r="H550" s="18" t="str">
        <f>VLOOKUP(A550,'BASE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0" s="18" t="str">
        <f>VLOOKUP(A550,'BASE REGISTRO MAYO'!$A$1:$U$884,9,FALSE)</f>
        <v>Cada dos Años</v>
      </c>
      <c r="J550" s="18" t="str">
        <f>VLOOKUP(A550,'BASE REGISTRO MAYO'!$A$1:$U$884,10,FALSE)</f>
        <v>Inicia el 01-09-2020</v>
      </c>
      <c r="K550" s="18" t="str">
        <f>VLOOKUP(A550,'BASE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0" s="18" t="str">
        <f>VLOOKUP(A550,'BASE REGISTRO MAYO'!$A$1:$U$884,12,FALSE)</f>
        <v xml:space="preserve">11 Norte 967, Viña del Mar. Quinta Región </v>
      </c>
      <c r="M550" s="18" t="str">
        <f>VLOOKUP(A550,'BASE REGISTRO MAYO'!$A$1:$U$884,13,FALSE)</f>
        <v>V</v>
      </c>
      <c r="N550" s="18" t="str">
        <f>VLOOKUP(A550,'BASE REGISTRO MAYO'!$A$1:$U$884,14,FALSE)</f>
        <v xml:space="preserve"> Viña del Mar</v>
      </c>
      <c r="O550" s="18" t="str">
        <f>VLOOKUP(A550,'BASE REGISTRO MAYO'!$A$1:$U$884,15,FALSE)</f>
        <v>Fono: +56 (32) 2881777
Fono Director Ejecutivo Sr. Iván Zamora Zapata: 92401822
Fono Secretaria. Srta. Patricia Nanjari Valenzuela: 92541986</v>
      </c>
      <c r="P550" s="18" t="str">
        <f>VLOOKUP(A550,'BASE REGISTRO MAYO'!$A$1:$U$884,16,FALSE)</f>
        <v>paicabi@paicabi.cl</v>
      </c>
      <c r="Q550" s="18">
        <f>VLOOKUP(A550,'BASE REGISTRO MAYO'!$A$1:$U$884,17,FALSE)</f>
        <v>0</v>
      </c>
      <c r="R550" s="18" t="str">
        <f>VLOOKUP(A550,'BASE REGISTRO MAYO'!$A$1:$U$884,18,FALSE)</f>
        <v>93401: Institución de Asistencia Social</v>
      </c>
      <c r="S550" s="18" t="str">
        <f>VLOOKUP(A550,'BASE REGISTRO MAYO'!$A$1:$U$884,19,FALSE)</f>
        <v xml:space="preserve">
Se remite Certificado de antecedentes financieros del año 2019, que no esta autorizado ante notario público aprobado por el Subdepartamento de Supervisión Nacional.
</v>
      </c>
      <c r="T550" s="148">
        <f>VLOOKUP(A550,'BASE REGISTRO MAYO'!$A$1:$U$884,20,FALSE)</f>
        <v>37970</v>
      </c>
      <c r="U550" s="125">
        <v>7027</v>
      </c>
      <c r="V550" s="126">
        <v>118376736</v>
      </c>
      <c r="W550" s="126">
        <v>425790072</v>
      </c>
      <c r="X550" s="149">
        <v>44347</v>
      </c>
      <c r="Y550" s="133" t="s">
        <v>7732</v>
      </c>
      <c r="Z550" s="133" t="s">
        <v>7733</v>
      </c>
      <c r="AA550" s="125" t="s">
        <v>7741</v>
      </c>
    </row>
    <row r="551" spans="1:27" s="90" customFormat="1" ht="15.75" customHeight="1" x14ac:dyDescent="0.2">
      <c r="A551" s="125">
        <v>7027</v>
      </c>
      <c r="B551" s="18" t="str">
        <f>VLOOKUP(A551,'BASE REGISTRO MAYO'!$A$1:$U$884,2,FALSE)</f>
        <v xml:space="preserve">
Organización No Gubernamental de Desarrollo Centro de Promoción y Apoyo a la Infancia - ONG. PAICABI
</v>
      </c>
      <c r="C551" s="18">
        <f>VLOOKUP(A551,'BASE REGISTRO MAYO'!$A$1:$U$884,3,FALSE)</f>
        <v>650364007</v>
      </c>
      <c r="D551" s="18" t="str">
        <f>VLOOKUP(A551,'BASE REGISTRO MAYO'!$A$1:$U$884,4,FALSE)</f>
        <v>Corporación de Derecho Privado.</v>
      </c>
      <c r="E551" s="18" t="str">
        <f>VLOOKUP(A551,'BASE REGISTRO MAYO'!$A$1:$U$884,5,FALSE)</f>
        <v>Otorgado por Decreto Supremo Nº223, de fecha 23 de febrero de 2001, del Ministerio de Justicia.</v>
      </c>
      <c r="F551" s="18" t="str">
        <f>VLOOKUP(A551,'BASE REGISTRO MAYO'!$A$1:$U$884,6,FALSE)</f>
        <v>Certificado de Vigencia de Persona Jurídica sin Fines de Lucro Nº de Folio 500340376225, de 13 de agosto de 2020, del Servicio de Registro Civil e Identificación</v>
      </c>
      <c r="G551" s="18" t="str">
        <f>VLOOKUP(A551,'BASE REGISTRO MAYO'!$A$1:$U$884,7,FALSE)</f>
        <v>Promoción del desarrollo, especialmente de las personas, familias, grupos y comunidades que viven en condiciones de pobreza y/o marginalidad.</v>
      </c>
      <c r="H551" s="18" t="str">
        <f>VLOOKUP(A551,'BASE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1" s="18" t="str">
        <f>VLOOKUP(A551,'BASE REGISTRO MAYO'!$A$1:$U$884,9,FALSE)</f>
        <v>Cada dos Años</v>
      </c>
      <c r="J551" s="18" t="str">
        <f>VLOOKUP(A551,'BASE REGISTRO MAYO'!$A$1:$U$884,10,FALSE)</f>
        <v>Inicia el 01-09-2020</v>
      </c>
      <c r="K551" s="18" t="str">
        <f>VLOOKUP(A551,'BASE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1" s="18" t="str">
        <f>VLOOKUP(A551,'BASE REGISTRO MAYO'!$A$1:$U$884,12,FALSE)</f>
        <v xml:space="preserve">11 Norte 967, Viña del Mar. Quinta Región </v>
      </c>
      <c r="M551" s="18" t="str">
        <f>VLOOKUP(A551,'BASE REGISTRO MAYO'!$A$1:$U$884,13,FALSE)</f>
        <v>V</v>
      </c>
      <c r="N551" s="18" t="str">
        <f>VLOOKUP(A551,'BASE REGISTRO MAYO'!$A$1:$U$884,14,FALSE)</f>
        <v xml:space="preserve"> Viña del Mar</v>
      </c>
      <c r="O551" s="18" t="str">
        <f>VLOOKUP(A551,'BASE REGISTRO MAYO'!$A$1:$U$884,15,FALSE)</f>
        <v>Fono: +56 (32) 2881777
Fono Director Ejecutivo Sr. Iván Zamora Zapata: 92401822
Fono Secretaria. Srta. Patricia Nanjari Valenzuela: 92541986</v>
      </c>
      <c r="P551" s="18" t="str">
        <f>VLOOKUP(A551,'BASE REGISTRO MAYO'!$A$1:$U$884,16,FALSE)</f>
        <v>paicabi@paicabi.cl</v>
      </c>
      <c r="Q551" s="18">
        <f>VLOOKUP(A551,'BASE REGISTRO MAYO'!$A$1:$U$884,17,FALSE)</f>
        <v>0</v>
      </c>
      <c r="R551" s="18" t="str">
        <f>VLOOKUP(A551,'BASE REGISTRO MAYO'!$A$1:$U$884,18,FALSE)</f>
        <v>93401: Institución de Asistencia Social</v>
      </c>
      <c r="S551" s="18" t="str">
        <f>VLOOKUP(A551,'BASE REGISTRO MAYO'!$A$1:$U$884,19,FALSE)</f>
        <v xml:space="preserve">
Se remite Certificado de antecedentes financieros del año 2019, que no esta autorizado ante notario público aprobado por el Subdepartamento de Supervisión Nacional.
</v>
      </c>
      <c r="T551" s="148">
        <f>VLOOKUP(A551,'BASE REGISTRO MAYO'!$A$1:$U$884,20,FALSE)</f>
        <v>37970</v>
      </c>
      <c r="U551" s="125">
        <v>7027</v>
      </c>
      <c r="V551" s="126">
        <v>26294448</v>
      </c>
      <c r="W551" s="126">
        <v>77119692</v>
      </c>
      <c r="X551" s="149">
        <v>44347</v>
      </c>
      <c r="Y551" s="133" t="s">
        <v>7732</v>
      </c>
      <c r="Z551" s="133" t="s">
        <v>7733</v>
      </c>
      <c r="AA551" s="125" t="s">
        <v>7792</v>
      </c>
    </row>
    <row r="552" spans="1:27" s="90" customFormat="1" ht="15.75" customHeight="1" x14ac:dyDescent="0.2">
      <c r="A552" s="125">
        <v>7027</v>
      </c>
      <c r="B552" s="18" t="str">
        <f>VLOOKUP(A552,'BASE REGISTRO MAYO'!$A$1:$U$884,2,FALSE)</f>
        <v xml:space="preserve">
Organización No Gubernamental de Desarrollo Centro de Promoción y Apoyo a la Infancia - ONG. PAICABI
</v>
      </c>
      <c r="C552" s="18">
        <f>VLOOKUP(A552,'BASE REGISTRO MAYO'!$A$1:$U$884,3,FALSE)</f>
        <v>650364007</v>
      </c>
      <c r="D552" s="18" t="str">
        <f>VLOOKUP(A552,'BASE REGISTRO MAYO'!$A$1:$U$884,4,FALSE)</f>
        <v>Corporación de Derecho Privado.</v>
      </c>
      <c r="E552" s="18" t="str">
        <f>VLOOKUP(A552,'BASE REGISTRO MAYO'!$A$1:$U$884,5,FALSE)</f>
        <v>Otorgado por Decreto Supremo Nº223, de fecha 23 de febrero de 2001, del Ministerio de Justicia.</v>
      </c>
      <c r="F552" s="18" t="str">
        <f>VLOOKUP(A552,'BASE REGISTRO MAYO'!$A$1:$U$884,6,FALSE)</f>
        <v>Certificado de Vigencia de Persona Jurídica sin Fines de Lucro Nº de Folio 500340376225, de 13 de agosto de 2020, del Servicio de Registro Civil e Identificación</v>
      </c>
      <c r="G552" s="18" t="str">
        <f>VLOOKUP(A552,'BASE REGISTRO MAYO'!$A$1:$U$884,7,FALSE)</f>
        <v>Promoción del desarrollo, especialmente de las personas, familias, grupos y comunidades que viven en condiciones de pobreza y/o marginalidad.</v>
      </c>
      <c r="H552" s="18" t="str">
        <f>VLOOKUP(A552,'BASE REGISTRO MAYO'!$A$1:$U$884,8,FALSE)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2" s="18" t="str">
        <f>VLOOKUP(A552,'BASE REGISTRO MAYO'!$A$1:$U$884,9,FALSE)</f>
        <v>Cada dos Años</v>
      </c>
      <c r="J552" s="18" t="str">
        <f>VLOOKUP(A552,'BASE REGISTRO MAYO'!$A$1:$U$884,10,FALSE)</f>
        <v>Inicia el 01-09-2020</v>
      </c>
      <c r="K552" s="18" t="str">
        <f>VLOOKUP(A552,'BASE REGISTRO MAYO'!$A$1:$U$884,11,FALSE)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2" s="18" t="str">
        <f>VLOOKUP(A552,'BASE REGISTRO MAYO'!$A$1:$U$884,12,FALSE)</f>
        <v xml:space="preserve">11 Norte 967, Viña del Mar. Quinta Región </v>
      </c>
      <c r="M552" s="18" t="str">
        <f>VLOOKUP(A552,'BASE REGISTRO MAYO'!$A$1:$U$884,13,FALSE)</f>
        <v>V</v>
      </c>
      <c r="N552" s="18" t="str">
        <f>VLOOKUP(A552,'BASE REGISTRO MAYO'!$A$1:$U$884,14,FALSE)</f>
        <v xml:space="preserve"> Viña del Mar</v>
      </c>
      <c r="O552" s="18" t="str">
        <f>VLOOKUP(A552,'BASE REGISTRO MAYO'!$A$1:$U$884,15,FALSE)</f>
        <v>Fono: +56 (32) 2881777
Fono Director Ejecutivo Sr. Iván Zamora Zapata: 92401822
Fono Secretaria. Srta. Patricia Nanjari Valenzuela: 92541986</v>
      </c>
      <c r="P552" s="18" t="str">
        <f>VLOOKUP(A552,'BASE REGISTRO MAYO'!$A$1:$U$884,16,FALSE)</f>
        <v>paicabi@paicabi.cl</v>
      </c>
      <c r="Q552" s="18">
        <f>VLOOKUP(A552,'BASE REGISTRO MAYO'!$A$1:$U$884,17,FALSE)</f>
        <v>0</v>
      </c>
      <c r="R552" s="18" t="str">
        <f>VLOOKUP(A552,'BASE REGISTRO MAYO'!$A$1:$U$884,18,FALSE)</f>
        <v>93401: Institución de Asistencia Social</v>
      </c>
      <c r="S552" s="18" t="str">
        <f>VLOOKUP(A552,'BASE REGISTRO MAYO'!$A$1:$U$884,19,FALSE)</f>
        <v xml:space="preserve">
Se remite Certificado de antecedentes financieros del año 2019, que no esta autorizado ante notario público aprobado por el Subdepartamento de Supervisión Nacional.
</v>
      </c>
      <c r="T552" s="148">
        <f>VLOOKUP(A552,'BASE REGISTRO MAYO'!$A$1:$U$884,20,FALSE)</f>
        <v>37970</v>
      </c>
      <c r="U552" s="125">
        <v>7027</v>
      </c>
      <c r="V552" s="126">
        <v>57719520</v>
      </c>
      <c r="W552" s="126">
        <v>182778480</v>
      </c>
      <c r="X552" s="149">
        <v>44347</v>
      </c>
      <c r="Y552" s="133" t="s">
        <v>7732</v>
      </c>
      <c r="Z552" s="133" t="s">
        <v>7733</v>
      </c>
      <c r="AA552" s="125" t="s">
        <v>7742</v>
      </c>
    </row>
    <row r="553" spans="1:27" s="90" customFormat="1" ht="15.75" customHeight="1" x14ac:dyDescent="0.2">
      <c r="A553" s="125">
        <v>7031</v>
      </c>
      <c r="B553" s="18" t="str">
        <f>VLOOKUP(A553,'BASE REGISTRO MAYO'!$A$1:$U$884,2,FALSE)</f>
        <v xml:space="preserve">
O.N.G. Corporación de Apoyo al Desarrollo Autogestionado Grada.
O.N.G. Grada.
</v>
      </c>
      <c r="C553" s="18">
        <f>VLOOKUP(A553,'BASE REGISTRO MAYO'!$A$1:$U$884,3,FALSE)</f>
        <v>731026009</v>
      </c>
      <c r="D553" s="18" t="str">
        <f>VLOOKUP(A553,'BASE REGISTRO MAYO'!$A$1:$U$884,4,FALSE)</f>
        <v>Corporación de Derecho Privado.</v>
      </c>
      <c r="E553" s="18" t="str">
        <f>VLOOKUP(A553,'BASE REGISTRO MAYO'!$A$1:$U$884,5,FALSE)</f>
        <v>Otorgado por Decreto Supremo Nº 256, de fecha 09 de Marzo de 1995, del Ministerio de Justicia.</v>
      </c>
      <c r="F553" s="18" t="str">
        <f>VLOOKUP(A553,'BASE REGISTRO MAYO'!$A$1:$U$884,6,FALSE)</f>
        <v xml:space="preserve">Se acompaña Certificado de Vigencia Folio 500342591781, de fecha 26 de agosto de 2020, del SRCEI
</v>
      </c>
      <c r="G553" s="18" t="str">
        <f>VLOOKUP(A553,'BASE REGISTRO MAYO'!$A$1:$U$884,7,FALSE)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53" s="18" t="str">
        <f>VLOOKUP(A553,'BASE REGISTRO MAYO'!$A$1:$U$884,8,FALSE)</f>
        <v>Presidente: Marcelo Cristian Zambra Yáñez,         
Vicepresidente: Francisco Prado Oyarzo, 
Secretaria: Luz María Loreto Baghetti Gómez, 
Tesorero: José Guillermo Ríos Campos,           
Directora: María Elena Campusano Bakovic,</v>
      </c>
      <c r="I553" s="18" t="str">
        <f>VLOOKUP(A553,'BASE REGISTRO MAYO'!$A$1:$U$884,9,FALSE)</f>
        <v>Durarán dos años en sus cargos</v>
      </c>
      <c r="J553" s="18" t="str">
        <f>VLOOKUP(A553,'BASE REGISTRO MAYO'!$A$1:$U$884,10,FALSE)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53" s="18" t="str">
        <f>VLOOKUP(A553,'BASE REGISTRO MAYO'!$A$1:$U$884,11,FALSE)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53" s="18" t="str">
        <f>VLOOKUP(A553,'BASE REGISTRO MAYO'!$A$1:$U$884,12,FALSE)</f>
        <v xml:space="preserve">Carmen Covarrubias número 213, Comuna de Ñuñoa.
</v>
      </c>
      <c r="M553" s="18" t="str">
        <f>VLOOKUP(A553,'BASE REGISTRO MAYO'!$A$1:$U$884,13,FALSE)</f>
        <v>XIII</v>
      </c>
      <c r="N553" s="18" t="str">
        <f>VLOOKUP(A553,'BASE REGISTRO MAYO'!$A$1:$U$884,14,FALSE)</f>
        <v>Ñuñoa</v>
      </c>
      <c r="O553" s="18" t="str">
        <f>VLOOKUP(A553,'BASE REGISTRO MAYO'!$A$1:$U$884,15,FALSE)</f>
        <v xml:space="preserve">Fono 56-2-22693942
</v>
      </c>
      <c r="P553" s="18" t="str">
        <f>VLOOKUP(A553,'BASE REGISTRO MAYO'!$A$1:$U$884,16,FALSE)</f>
        <v xml:space="preserve">info@grada.cl  onggrada@gmail.com </v>
      </c>
      <c r="Q553" s="18">
        <f>VLOOKUP(A553,'BASE REGISTRO MAYO'!$A$1:$U$884,17,FALSE)</f>
        <v>0</v>
      </c>
      <c r="R553" s="18" t="str">
        <f>VLOOKUP(A553,'BASE REGISTRO MAYO'!$A$1:$U$884,18,FALSE)</f>
        <v xml:space="preserve">
93401
</v>
      </c>
      <c r="S553" s="18" t="str">
        <f>VLOOKUP(A553,'BASE REGISTRO MAYO'!$A$1:$U$884,19,FALSE)</f>
        <v xml:space="preserve">Se acompaña Certificado Financiero al año 2019, el cual es aprobado por USUFI con fecha 3 de septiembre de 2020. Se hace presente que éste no ha sido autorizado ante notario. 
</v>
      </c>
      <c r="T553" s="148">
        <f>VLOOKUP(A553,'BASE REGISTRO MAYO'!$A$1:$U$884,20,FALSE)</f>
        <v>37970</v>
      </c>
      <c r="U553" s="125">
        <v>7031</v>
      </c>
      <c r="V553" s="126">
        <v>31988820</v>
      </c>
      <c r="W553" s="126">
        <v>31988820</v>
      </c>
      <c r="X553" s="149">
        <v>44347</v>
      </c>
      <c r="Y553" s="133" t="s">
        <v>7732</v>
      </c>
      <c r="Z553" s="133" t="s">
        <v>7733</v>
      </c>
      <c r="AA553" s="125" t="s">
        <v>7799</v>
      </c>
    </row>
    <row r="554" spans="1:27" s="90" customFormat="1" ht="15.75" customHeight="1" x14ac:dyDescent="0.2">
      <c r="A554" s="125">
        <v>7036</v>
      </c>
      <c r="B554" s="18" t="str">
        <f>VLOOKUP(A554,'BASE REGISTRO MAYO'!$A$1:$U$884,2,FALSE)</f>
        <v xml:space="preserve">
Fundación  María de la Luz Zañartu
</v>
      </c>
      <c r="C554" s="18" t="str">
        <f>VLOOKUP(A554,'BASE REGISTRO MAYO'!$A$1:$U$884,3,FALSE)</f>
        <v>75187300K</v>
      </c>
      <c r="D554" s="18" t="str">
        <f>VLOOKUP(A554,'BASE REGISTRO MAYO'!$A$1:$U$884,4,FALSE)</f>
        <v>Fundación de Derecho Privado</v>
      </c>
      <c r="E554" s="18" t="str">
        <f>VLOOKUP(A554,'BASE REGISTRO MAYO'!$A$1:$U$884,5,FALSE)</f>
        <v>Otorgado por Decreto Supremo Nº496, de fecha 18 de mayo de 1999, del Ministerio de Justicia.</v>
      </c>
      <c r="F554" s="18" t="str">
        <f>VLOOKUP(A554,'BASE REGISTRO MAYO'!$A$1:$U$884,6,FALSE)</f>
        <v xml:space="preserve">Certificado de Vigencia folio Nº 500348195324, de fecha 30 de septiembre de 2020, emitido por el Servicio de Registro Civil e Identificación. </v>
      </c>
      <c r="G554" s="18" t="str">
        <f>VLOOKUP(A554,'BASE REGISTRO MAYO'!$A$1:$U$884,7,FALSE)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54" s="18" t="str">
        <f>VLOOKUP(A554,'BASE REGISTRO MAYO'!$A$1:$U$884,8,FALSE)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54" s="18" t="str">
        <f>VLOOKUP(A554,'BASE REGISTRO MAYO'!$A$1:$U$884,9,FALSE)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54" s="18" t="str">
        <f>VLOOKUP(A554,'BASE REGISTRO MAYO'!$A$1:$U$884,10,FALSE)</f>
        <v>10 de julio de 2017, según Certificado de directorio de persona jurídica, folio Nº 500348005479, de fecha 29 de septiembre de 2020, emitido por el Servicio de Registro Civil e Identificación</v>
      </c>
      <c r="K554" s="18" t="str">
        <f>VLOOKUP(A554,'BASE REGISTRO MAYO'!$A$1:$U$884,11,FALSE)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54" s="18" t="str">
        <f>VLOOKUP(A554,'BASE REGISTRO MAYO'!$A$1:$U$884,12,FALSE)</f>
        <v xml:space="preserve">Calle Uno Nº 3011, comuna de Quilicura, Región Metropolitana.
</v>
      </c>
      <c r="M554" s="18" t="str">
        <f>VLOOKUP(A554,'BASE REGISTRO MAYO'!$A$1:$U$884,13,FALSE)</f>
        <v>XIII</v>
      </c>
      <c r="N554" s="18" t="str">
        <f>VLOOKUP(A554,'BASE REGISTRO MAYO'!$A$1:$U$884,14,FALSE)</f>
        <v>Quilicura</v>
      </c>
      <c r="O554" s="18" t="str">
        <f>VLOOKUP(A554,'BASE REGISTRO MAYO'!$A$1:$U$884,15,FALSE)</f>
        <v>Teléfono:  984991231.</v>
      </c>
      <c r="P554" s="18" t="str">
        <f>VLOOKUP(A554,'BASE REGISTRO MAYO'!$A$1:$U$884,16,FALSE)</f>
        <v>lisette@fundacionmariadelaluz.cl 
gerente@fmdl.cl</v>
      </c>
      <c r="Q554" s="18">
        <f>VLOOKUP(A554,'BASE REGISTRO MAYO'!$A$1:$U$884,17,FALSE)</f>
        <v>0</v>
      </c>
      <c r="R554" s="18" t="str">
        <f>VLOOKUP(A554,'BASE REGISTRO MAYO'!$A$1:$U$884,18,FALSE)</f>
        <v>93401: Instituciones de asistencia social.</v>
      </c>
      <c r="S554" s="18" t="str">
        <f>VLOOKUP(A554,'BASE REGISTRO MAYO'!$A$1:$U$884,19,FALSE)</f>
        <v>Se acompaña certificado financiero correspondiente al año 2019, aprobado por el Sub Departamento de Supervisión Financiera Nacional</v>
      </c>
      <c r="T554" s="148">
        <f>VLOOKUP(A554,'BASE REGISTRO MAYO'!$A$1:$U$884,20,FALSE)</f>
        <v>37970</v>
      </c>
      <c r="U554" s="125">
        <v>7036</v>
      </c>
      <c r="V554" s="126">
        <v>22927476</v>
      </c>
      <c r="W554" s="126">
        <v>103126693</v>
      </c>
      <c r="X554" s="149">
        <v>44347</v>
      </c>
      <c r="Y554" s="133" t="s">
        <v>7732</v>
      </c>
      <c r="Z554" s="133" t="s">
        <v>7733</v>
      </c>
      <c r="AA554" s="125" t="s">
        <v>7906</v>
      </c>
    </row>
    <row r="555" spans="1:27" s="90" customFormat="1" ht="15.75" customHeight="1" x14ac:dyDescent="0.2">
      <c r="A555" s="125">
        <v>7036</v>
      </c>
      <c r="B555" s="18" t="str">
        <f>VLOOKUP(A555,'BASE REGISTRO MAYO'!$A$1:$U$884,2,FALSE)</f>
        <v xml:space="preserve">
Fundación  María de la Luz Zañartu
</v>
      </c>
      <c r="C555" s="18" t="str">
        <f>VLOOKUP(A555,'BASE REGISTRO MAYO'!$A$1:$U$884,3,FALSE)</f>
        <v>75187300K</v>
      </c>
      <c r="D555" s="18" t="str">
        <f>VLOOKUP(A555,'BASE REGISTRO MAYO'!$A$1:$U$884,4,FALSE)</f>
        <v>Fundación de Derecho Privado</v>
      </c>
      <c r="E555" s="18" t="str">
        <f>VLOOKUP(A555,'BASE REGISTRO MAYO'!$A$1:$U$884,5,FALSE)</f>
        <v>Otorgado por Decreto Supremo Nº496, de fecha 18 de mayo de 1999, del Ministerio de Justicia.</v>
      </c>
      <c r="F555" s="18" t="str">
        <f>VLOOKUP(A555,'BASE REGISTRO MAYO'!$A$1:$U$884,6,FALSE)</f>
        <v xml:space="preserve">Certificado de Vigencia folio Nº 500348195324, de fecha 30 de septiembre de 2020, emitido por el Servicio de Registro Civil e Identificación. </v>
      </c>
      <c r="G555" s="18" t="str">
        <f>VLOOKUP(A555,'BASE REGISTRO MAYO'!$A$1:$U$884,7,FALSE)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55" s="18" t="str">
        <f>VLOOKUP(A555,'BASE REGISTRO MAYO'!$A$1:$U$884,8,FALSE)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55" s="18" t="str">
        <f>VLOOKUP(A555,'BASE REGISTRO MAYO'!$A$1:$U$884,9,FALSE)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55" s="18" t="str">
        <f>VLOOKUP(A555,'BASE REGISTRO MAYO'!$A$1:$U$884,10,FALSE)</f>
        <v>10 de julio de 2017, según Certificado de directorio de persona jurídica, folio Nº 500348005479, de fecha 29 de septiembre de 2020, emitido por el Servicio de Registro Civil e Identificación</v>
      </c>
      <c r="K555" s="18" t="str">
        <f>VLOOKUP(A555,'BASE REGISTRO MAYO'!$A$1:$U$884,11,FALSE)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55" s="18" t="str">
        <f>VLOOKUP(A555,'BASE REGISTRO MAYO'!$A$1:$U$884,12,FALSE)</f>
        <v xml:space="preserve">Calle Uno Nº 3011, comuna de Quilicura, Región Metropolitana.
</v>
      </c>
      <c r="M555" s="18" t="str">
        <f>VLOOKUP(A555,'BASE REGISTRO MAYO'!$A$1:$U$884,13,FALSE)</f>
        <v>XIII</v>
      </c>
      <c r="N555" s="18" t="str">
        <f>VLOOKUP(A555,'BASE REGISTRO MAYO'!$A$1:$U$884,14,FALSE)</f>
        <v>Quilicura</v>
      </c>
      <c r="O555" s="18" t="str">
        <f>VLOOKUP(A555,'BASE REGISTRO MAYO'!$A$1:$U$884,15,FALSE)</f>
        <v>Teléfono:  984991231.</v>
      </c>
      <c r="P555" s="18" t="str">
        <f>VLOOKUP(A555,'BASE REGISTRO MAYO'!$A$1:$U$884,16,FALSE)</f>
        <v>lisette@fundacionmariadelaluz.cl 
gerente@fmdl.cl</v>
      </c>
      <c r="Q555" s="18">
        <f>VLOOKUP(A555,'BASE REGISTRO MAYO'!$A$1:$U$884,17,FALSE)</f>
        <v>0</v>
      </c>
      <c r="R555" s="18" t="str">
        <f>VLOOKUP(A555,'BASE REGISTRO MAYO'!$A$1:$U$884,18,FALSE)</f>
        <v>93401: Instituciones de asistencia social.</v>
      </c>
      <c r="S555" s="18" t="str">
        <f>VLOOKUP(A555,'BASE REGISTRO MAYO'!$A$1:$U$884,19,FALSE)</f>
        <v>Se acompaña certificado financiero correspondiente al año 2019, aprobado por el Sub Departamento de Supervisión Financiera Nacional</v>
      </c>
      <c r="T555" s="148">
        <f>VLOOKUP(A555,'BASE REGISTRO MAYO'!$A$1:$U$884,20,FALSE)</f>
        <v>37970</v>
      </c>
      <c r="U555" s="125">
        <v>7036</v>
      </c>
      <c r="V555" s="126">
        <v>42633658</v>
      </c>
      <c r="W555" s="126">
        <v>191517494</v>
      </c>
      <c r="X555" s="149">
        <v>44347</v>
      </c>
      <c r="Y555" s="133" t="s">
        <v>7732</v>
      </c>
      <c r="Z555" s="133" t="s">
        <v>7733</v>
      </c>
      <c r="AA555" s="125" t="s">
        <v>7740</v>
      </c>
    </row>
    <row r="556" spans="1:27" s="90" customFormat="1" ht="15.75" customHeight="1" x14ac:dyDescent="0.2">
      <c r="A556" s="125">
        <v>7037</v>
      </c>
      <c r="B556" s="18" t="str">
        <f>VLOOKUP(A556,'BASE REGISTRO MAYO'!$A$1:$U$884,2,FALSE)</f>
        <v xml:space="preserve">
Organización no gubernamental de Desarrollo Integral del Joven y su Familia Surcos, u ONG Surcos.
</v>
      </c>
      <c r="C556" s="18">
        <f>VLOOKUP(A556,'BASE REGISTRO MAYO'!$A$1:$U$884,3,FALSE)</f>
        <v>753474005</v>
      </c>
      <c r="D556" s="18" t="str">
        <f>VLOOKUP(A556,'BASE REGISTRO MAYO'!$A$1:$U$884,4,FALSE)</f>
        <v>Corporación de Derecho Privado.</v>
      </c>
      <c r="E556" s="18" t="str">
        <f>VLOOKUP(A556,'BASE REGISTRO MAYO'!$A$1:$U$884,5,FALSE)</f>
        <v>Decreto Supremo Nº 739, de 7 de septiembre de 1999, del Ministerio de Justicia.</v>
      </c>
      <c r="F556" s="18" t="str">
        <f>VLOOKUP(A556,'BASE REGISTRO MAYO'!$A$1:$U$884,6,FALSE)</f>
        <v xml:space="preserve">Certificado de Vigencia de Persona Jurídica sin Fines de Lucro, Folio Nº 500356492827, de 17 de noviembre de 2020, del Servicio de Registro Civil e Identificación.
</v>
      </c>
      <c r="G556" s="18" t="str">
        <f>VLOOKUP(A556,'BASE REGISTRO MAYO'!$A$1:$U$884,7,FALSE)</f>
        <v xml:space="preserve">Promoción y desarrollo, especialmente de las personas, familias, grupos y comunidades que viven en condiciones de pobreza y/o marginalidad.  </v>
      </c>
      <c r="H556" s="18" t="str">
        <f>VLOOKUP(A556,'BASE REGISTRO MAYO'!$A$1:$U$884,8,FALSE)</f>
        <v xml:space="preserve">Presidente: Marcelo Ovalle Briones .Vicepresidente: Emma Alejandra Miarnda Luna 
Secretario: Marjorie Alejandra Matinez Marciel 
Tesorero: Claudio Iván Gutierrez Torres, 
</v>
      </c>
      <c r="I556" s="18" t="str">
        <f>VLOOKUP(A556,'BASE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6" s="18" t="str">
        <f>VLOOKUP(A556,'BASE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6" s="18" t="str">
        <f>VLOOKUP(A556,'BASE REGISTRO MAYO'!$A$1:$U$884,11,FALSE)</f>
        <v xml:space="preserve">Presidente: Marcelo Ovalle Briones 
Ercilia Bereniche Silva Barra, 
</v>
      </c>
      <c r="L556" s="18" t="str">
        <f>VLOOKUP(A556,'BASE REGISTRO MAYO'!$A$1:$U$884,12,FALSE)</f>
        <v xml:space="preserve">Teatinos N° 371, oficina 401, Región Metropolitana.
</v>
      </c>
      <c r="M556" s="18" t="str">
        <f>VLOOKUP(A556,'BASE REGISTRO MAYO'!$A$1:$U$884,13,FALSE)</f>
        <v>XIII</v>
      </c>
      <c r="N556" s="18" t="str">
        <f>VLOOKUP(A556,'BASE REGISTRO MAYO'!$A$1:$U$884,14,FALSE)</f>
        <v>Santiago</v>
      </c>
      <c r="O556" s="18" t="str">
        <f>VLOOKUP(A556,'BASE REGISTRO MAYO'!$A$1:$U$884,15,FALSE)</f>
        <v>Fono: 02-26387566</v>
      </c>
      <c r="P556" s="18" t="str">
        <f>VLOOKUP(A556,'BASE REGISTRO MAYO'!$A$1:$U$884,16,FALSE)</f>
        <v>jvelasquezt@ongsurcos.cl</v>
      </c>
      <c r="Q556" s="18">
        <f>VLOOKUP(A556,'BASE REGISTRO MAYO'!$A$1:$U$884,17,FALSE)</f>
        <v>0</v>
      </c>
      <c r="R556" s="18" t="str">
        <f>VLOOKUP(A556,'BASE REGISTRO MAYO'!$A$1:$U$884,18,FALSE)</f>
        <v>93401 Institución de Asistencia Social.</v>
      </c>
      <c r="S556" s="18" t="str">
        <f>VLOOKUP(A556,'BASE REGISTRO MAYO'!$A$1:$U$884,19,FALSE)</f>
        <v>Certificado de antecedentes financieros correspondientes al año 2019 aprobados por el Subdepartamento de Supervisión Nacional.</v>
      </c>
      <c r="T556" s="148">
        <f>VLOOKUP(A556,'BASE REGISTRO MAYO'!$A$1:$U$884,20,FALSE)</f>
        <v>37970</v>
      </c>
      <c r="U556" s="125">
        <v>7037</v>
      </c>
      <c r="V556" s="126">
        <v>6206400</v>
      </c>
      <c r="W556" s="126">
        <v>31109580</v>
      </c>
      <c r="X556" s="149">
        <v>44347</v>
      </c>
      <c r="Y556" s="133" t="s">
        <v>7732</v>
      </c>
      <c r="Z556" s="133" t="s">
        <v>7733</v>
      </c>
      <c r="AA556" s="125" t="s">
        <v>7802</v>
      </c>
    </row>
    <row r="557" spans="1:27" s="90" customFormat="1" ht="15.75" customHeight="1" x14ac:dyDescent="0.2">
      <c r="A557" s="125">
        <v>7037</v>
      </c>
      <c r="B557" s="18" t="str">
        <f>VLOOKUP(A557,'BASE REGISTRO MAYO'!$A$1:$U$884,2,FALSE)</f>
        <v xml:space="preserve">
Organización no gubernamental de Desarrollo Integral del Joven y su Familia Surcos, u ONG Surcos.
</v>
      </c>
      <c r="C557" s="18">
        <f>VLOOKUP(A557,'BASE REGISTRO MAYO'!$A$1:$U$884,3,FALSE)</f>
        <v>753474005</v>
      </c>
      <c r="D557" s="18" t="str">
        <f>VLOOKUP(A557,'BASE REGISTRO MAYO'!$A$1:$U$884,4,FALSE)</f>
        <v>Corporación de Derecho Privado.</v>
      </c>
      <c r="E557" s="18" t="str">
        <f>VLOOKUP(A557,'BASE REGISTRO MAYO'!$A$1:$U$884,5,FALSE)</f>
        <v>Decreto Supremo Nº 739, de 7 de septiembre de 1999, del Ministerio de Justicia.</v>
      </c>
      <c r="F557" s="18" t="str">
        <f>VLOOKUP(A557,'BASE REGISTRO MAYO'!$A$1:$U$884,6,FALSE)</f>
        <v xml:space="preserve">Certificado de Vigencia de Persona Jurídica sin Fines de Lucro, Folio Nº 500356492827, de 17 de noviembre de 2020, del Servicio de Registro Civil e Identificación.
</v>
      </c>
      <c r="G557" s="18" t="str">
        <f>VLOOKUP(A557,'BASE REGISTRO MAYO'!$A$1:$U$884,7,FALSE)</f>
        <v xml:space="preserve">Promoción y desarrollo, especialmente de las personas, familias, grupos y comunidades que viven en condiciones de pobreza y/o marginalidad.  </v>
      </c>
      <c r="H557" s="18" t="str">
        <f>VLOOKUP(A557,'BASE REGISTRO MAYO'!$A$1:$U$884,8,FALSE)</f>
        <v xml:space="preserve">Presidente: Marcelo Ovalle Briones .Vicepresidente: Emma Alejandra Miarnda Luna 
Secretario: Marjorie Alejandra Matinez Marciel 
Tesorero: Claudio Iván Gutierrez Torres, 
</v>
      </c>
      <c r="I557" s="18" t="str">
        <f>VLOOKUP(A557,'BASE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7" s="18" t="str">
        <f>VLOOKUP(A557,'BASE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7" s="18" t="str">
        <f>VLOOKUP(A557,'BASE REGISTRO MAYO'!$A$1:$U$884,11,FALSE)</f>
        <v xml:space="preserve">Presidente: Marcelo Ovalle Briones 
Ercilia Bereniche Silva Barra, 
</v>
      </c>
      <c r="L557" s="18" t="str">
        <f>VLOOKUP(A557,'BASE REGISTRO MAYO'!$A$1:$U$884,12,FALSE)</f>
        <v xml:space="preserve">Teatinos N° 371, oficina 401, Región Metropolitana.
</v>
      </c>
      <c r="M557" s="18" t="str">
        <f>VLOOKUP(A557,'BASE REGISTRO MAYO'!$A$1:$U$884,13,FALSE)</f>
        <v>XIII</v>
      </c>
      <c r="N557" s="18" t="str">
        <f>VLOOKUP(A557,'BASE REGISTRO MAYO'!$A$1:$U$884,14,FALSE)</f>
        <v>Santiago</v>
      </c>
      <c r="O557" s="18" t="str">
        <f>VLOOKUP(A557,'BASE REGISTRO MAYO'!$A$1:$U$884,15,FALSE)</f>
        <v>Fono: 02-26387566</v>
      </c>
      <c r="P557" s="18" t="str">
        <f>VLOOKUP(A557,'BASE REGISTRO MAYO'!$A$1:$U$884,16,FALSE)</f>
        <v>jvelasquezt@ongsurcos.cl</v>
      </c>
      <c r="Q557" s="18">
        <f>VLOOKUP(A557,'BASE REGISTRO MAYO'!$A$1:$U$884,17,FALSE)</f>
        <v>0</v>
      </c>
      <c r="R557" s="18" t="str">
        <f>VLOOKUP(A557,'BASE REGISTRO MAYO'!$A$1:$U$884,18,FALSE)</f>
        <v>93401 Institución de Asistencia Social.</v>
      </c>
      <c r="S557" s="18" t="str">
        <f>VLOOKUP(A557,'BASE REGISTRO MAYO'!$A$1:$U$884,19,FALSE)</f>
        <v>Certificado de antecedentes financieros correspondientes al año 2019 aprobados por el Subdepartamento de Supervisión Nacional.</v>
      </c>
      <c r="T557" s="148">
        <f>VLOOKUP(A557,'BASE REGISTRO MAYO'!$A$1:$U$884,20,FALSE)</f>
        <v>37970</v>
      </c>
      <c r="U557" s="125">
        <v>7037</v>
      </c>
      <c r="V557" s="126">
        <v>6206400</v>
      </c>
      <c r="W557" s="126">
        <v>31032000</v>
      </c>
      <c r="X557" s="149">
        <v>44347</v>
      </c>
      <c r="Y557" s="133" t="s">
        <v>7732</v>
      </c>
      <c r="Z557" s="133" t="s">
        <v>7733</v>
      </c>
      <c r="AA557" s="125" t="s">
        <v>7819</v>
      </c>
    </row>
    <row r="558" spans="1:27" s="90" customFormat="1" ht="15.75" customHeight="1" x14ac:dyDescent="0.2">
      <c r="A558" s="125">
        <v>7037</v>
      </c>
      <c r="B558" s="18" t="str">
        <f>VLOOKUP(A558,'BASE REGISTRO MAYO'!$A$1:$U$884,2,FALSE)</f>
        <v xml:space="preserve">
Organización no gubernamental de Desarrollo Integral del Joven y su Familia Surcos, u ONG Surcos.
</v>
      </c>
      <c r="C558" s="18">
        <f>VLOOKUP(A558,'BASE REGISTRO MAYO'!$A$1:$U$884,3,FALSE)</f>
        <v>753474005</v>
      </c>
      <c r="D558" s="18" t="str">
        <f>VLOOKUP(A558,'BASE REGISTRO MAYO'!$A$1:$U$884,4,FALSE)</f>
        <v>Corporación de Derecho Privado.</v>
      </c>
      <c r="E558" s="18" t="str">
        <f>VLOOKUP(A558,'BASE REGISTRO MAYO'!$A$1:$U$884,5,FALSE)</f>
        <v>Decreto Supremo Nº 739, de 7 de septiembre de 1999, del Ministerio de Justicia.</v>
      </c>
      <c r="F558" s="18" t="str">
        <f>VLOOKUP(A558,'BASE REGISTRO MAYO'!$A$1:$U$884,6,FALSE)</f>
        <v xml:space="preserve">Certificado de Vigencia de Persona Jurídica sin Fines de Lucro, Folio Nº 500356492827, de 17 de noviembre de 2020, del Servicio de Registro Civil e Identificación.
</v>
      </c>
      <c r="G558" s="18" t="str">
        <f>VLOOKUP(A558,'BASE REGISTRO MAYO'!$A$1:$U$884,7,FALSE)</f>
        <v xml:space="preserve">Promoción y desarrollo, especialmente de las personas, familias, grupos y comunidades que viven en condiciones de pobreza y/o marginalidad.  </v>
      </c>
      <c r="H558" s="18" t="str">
        <f>VLOOKUP(A558,'BASE REGISTRO MAYO'!$A$1:$U$884,8,FALSE)</f>
        <v xml:space="preserve">Presidente: Marcelo Ovalle Briones .Vicepresidente: Emma Alejandra Miarnda Luna 
Secretario: Marjorie Alejandra Matinez Marciel 
Tesorero: Claudio Iván Gutierrez Torres, 
</v>
      </c>
      <c r="I558" s="18" t="str">
        <f>VLOOKUP(A558,'BASE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8" s="18" t="str">
        <f>VLOOKUP(A558,'BASE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8" s="18" t="str">
        <f>VLOOKUP(A558,'BASE REGISTRO MAYO'!$A$1:$U$884,11,FALSE)</f>
        <v xml:space="preserve">Presidente: Marcelo Ovalle Briones 
Ercilia Bereniche Silva Barra, 
</v>
      </c>
      <c r="L558" s="18" t="str">
        <f>VLOOKUP(A558,'BASE REGISTRO MAYO'!$A$1:$U$884,12,FALSE)</f>
        <v xml:space="preserve">Teatinos N° 371, oficina 401, Región Metropolitana.
</v>
      </c>
      <c r="M558" s="18" t="str">
        <f>VLOOKUP(A558,'BASE REGISTRO MAYO'!$A$1:$U$884,13,FALSE)</f>
        <v>XIII</v>
      </c>
      <c r="N558" s="18" t="str">
        <f>VLOOKUP(A558,'BASE REGISTRO MAYO'!$A$1:$U$884,14,FALSE)</f>
        <v>Santiago</v>
      </c>
      <c r="O558" s="18" t="str">
        <f>VLOOKUP(A558,'BASE REGISTRO MAYO'!$A$1:$U$884,15,FALSE)</f>
        <v>Fono: 02-26387566</v>
      </c>
      <c r="P558" s="18" t="str">
        <f>VLOOKUP(A558,'BASE REGISTRO MAYO'!$A$1:$U$884,16,FALSE)</f>
        <v>jvelasquezt@ongsurcos.cl</v>
      </c>
      <c r="Q558" s="18">
        <f>VLOOKUP(A558,'BASE REGISTRO MAYO'!$A$1:$U$884,17,FALSE)</f>
        <v>0</v>
      </c>
      <c r="R558" s="18" t="str">
        <f>VLOOKUP(A558,'BASE REGISTRO MAYO'!$A$1:$U$884,18,FALSE)</f>
        <v>93401 Institución de Asistencia Social.</v>
      </c>
      <c r="S558" s="18" t="str">
        <f>VLOOKUP(A558,'BASE REGISTRO MAYO'!$A$1:$U$884,19,FALSE)</f>
        <v>Certificado de antecedentes financieros correspondientes al año 2019 aprobados por el Subdepartamento de Supervisión Nacional.</v>
      </c>
      <c r="T558" s="148">
        <f>VLOOKUP(A558,'BASE REGISTRO MAYO'!$A$1:$U$884,20,FALSE)</f>
        <v>37970</v>
      </c>
      <c r="U558" s="125">
        <v>7037</v>
      </c>
      <c r="V558" s="126">
        <v>6283980</v>
      </c>
      <c r="W558" s="126">
        <v>31109580</v>
      </c>
      <c r="X558" s="149">
        <v>44347</v>
      </c>
      <c r="Y558" s="133" t="s">
        <v>7732</v>
      </c>
      <c r="Z558" s="133" t="s">
        <v>7733</v>
      </c>
      <c r="AA558" s="125" t="s">
        <v>7830</v>
      </c>
    </row>
    <row r="559" spans="1:27" s="90" customFormat="1" ht="15.75" customHeight="1" x14ac:dyDescent="0.2">
      <c r="A559" s="125">
        <v>7037</v>
      </c>
      <c r="B559" s="18" t="str">
        <f>VLOOKUP(A559,'BASE REGISTRO MAYO'!$A$1:$U$884,2,FALSE)</f>
        <v xml:space="preserve">
Organización no gubernamental de Desarrollo Integral del Joven y su Familia Surcos, u ONG Surcos.
</v>
      </c>
      <c r="C559" s="18">
        <f>VLOOKUP(A559,'BASE REGISTRO MAYO'!$A$1:$U$884,3,FALSE)</f>
        <v>753474005</v>
      </c>
      <c r="D559" s="18" t="str">
        <f>VLOOKUP(A559,'BASE REGISTRO MAYO'!$A$1:$U$884,4,FALSE)</f>
        <v>Corporación de Derecho Privado.</v>
      </c>
      <c r="E559" s="18" t="str">
        <f>VLOOKUP(A559,'BASE REGISTRO MAYO'!$A$1:$U$884,5,FALSE)</f>
        <v>Decreto Supremo Nº 739, de 7 de septiembre de 1999, del Ministerio de Justicia.</v>
      </c>
      <c r="F559" s="18" t="str">
        <f>VLOOKUP(A559,'BASE REGISTRO MAYO'!$A$1:$U$884,6,FALSE)</f>
        <v xml:space="preserve">Certificado de Vigencia de Persona Jurídica sin Fines de Lucro, Folio Nº 500356492827, de 17 de noviembre de 2020, del Servicio de Registro Civil e Identificación.
</v>
      </c>
      <c r="G559" s="18" t="str">
        <f>VLOOKUP(A559,'BASE REGISTRO MAYO'!$A$1:$U$884,7,FALSE)</f>
        <v xml:space="preserve">Promoción y desarrollo, especialmente de las personas, familias, grupos y comunidades que viven en condiciones de pobreza y/o marginalidad.  </v>
      </c>
      <c r="H559" s="18" t="str">
        <f>VLOOKUP(A559,'BASE REGISTRO MAYO'!$A$1:$U$884,8,FALSE)</f>
        <v xml:space="preserve">Presidente: Marcelo Ovalle Briones .Vicepresidente: Emma Alejandra Miarnda Luna 
Secretario: Marjorie Alejandra Matinez Marciel 
Tesorero: Claudio Iván Gutierrez Torres, 
</v>
      </c>
      <c r="I559" s="18" t="str">
        <f>VLOOKUP(A559,'BASE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9" s="18" t="str">
        <f>VLOOKUP(A559,'BASE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9" s="18" t="str">
        <f>VLOOKUP(A559,'BASE REGISTRO MAYO'!$A$1:$U$884,11,FALSE)</f>
        <v xml:space="preserve">Presidente: Marcelo Ovalle Briones 
Ercilia Bereniche Silva Barra, 
</v>
      </c>
      <c r="L559" s="18" t="str">
        <f>VLOOKUP(A559,'BASE REGISTRO MAYO'!$A$1:$U$884,12,FALSE)</f>
        <v xml:space="preserve">Teatinos N° 371, oficina 401, Región Metropolitana.
</v>
      </c>
      <c r="M559" s="18" t="str">
        <f>VLOOKUP(A559,'BASE REGISTRO MAYO'!$A$1:$U$884,13,FALSE)</f>
        <v>XIII</v>
      </c>
      <c r="N559" s="18" t="str">
        <f>VLOOKUP(A559,'BASE REGISTRO MAYO'!$A$1:$U$884,14,FALSE)</f>
        <v>Santiago</v>
      </c>
      <c r="O559" s="18" t="str">
        <f>VLOOKUP(A559,'BASE REGISTRO MAYO'!$A$1:$U$884,15,FALSE)</f>
        <v>Fono: 02-26387566</v>
      </c>
      <c r="P559" s="18" t="str">
        <f>VLOOKUP(A559,'BASE REGISTRO MAYO'!$A$1:$U$884,16,FALSE)</f>
        <v>jvelasquezt@ongsurcos.cl</v>
      </c>
      <c r="Q559" s="18">
        <f>VLOOKUP(A559,'BASE REGISTRO MAYO'!$A$1:$U$884,17,FALSE)</f>
        <v>0</v>
      </c>
      <c r="R559" s="18" t="str">
        <f>VLOOKUP(A559,'BASE REGISTRO MAYO'!$A$1:$U$884,18,FALSE)</f>
        <v>93401 Institución de Asistencia Social.</v>
      </c>
      <c r="S559" s="18" t="str">
        <f>VLOOKUP(A559,'BASE REGISTRO MAYO'!$A$1:$U$884,19,FALSE)</f>
        <v>Certificado de antecedentes financieros correspondientes al año 2019 aprobados por el Subdepartamento de Supervisión Nacional.</v>
      </c>
      <c r="T559" s="148">
        <f>VLOOKUP(A559,'BASE REGISTRO MAYO'!$A$1:$U$884,20,FALSE)</f>
        <v>37970</v>
      </c>
      <c r="U559" s="125">
        <v>7037</v>
      </c>
      <c r="V559" s="126">
        <v>8068320</v>
      </c>
      <c r="W559" s="126">
        <v>40341600</v>
      </c>
      <c r="X559" s="149">
        <v>44347</v>
      </c>
      <c r="Y559" s="133" t="s">
        <v>7732</v>
      </c>
      <c r="Z559" s="133" t="s">
        <v>7733</v>
      </c>
      <c r="AA559" s="125" t="s">
        <v>7847</v>
      </c>
    </row>
    <row r="560" spans="1:27" s="90" customFormat="1" ht="15.75" customHeight="1" x14ac:dyDescent="0.2">
      <c r="A560" s="125">
        <v>7037</v>
      </c>
      <c r="B560" s="18" t="str">
        <f>VLOOKUP(A560,'BASE REGISTRO MAYO'!$A$1:$U$884,2,FALSE)</f>
        <v xml:space="preserve">
Organización no gubernamental de Desarrollo Integral del Joven y su Familia Surcos, u ONG Surcos.
</v>
      </c>
      <c r="C560" s="18">
        <f>VLOOKUP(A560,'BASE REGISTRO MAYO'!$A$1:$U$884,3,FALSE)</f>
        <v>753474005</v>
      </c>
      <c r="D560" s="18" t="str">
        <f>VLOOKUP(A560,'BASE REGISTRO MAYO'!$A$1:$U$884,4,FALSE)</f>
        <v>Corporación de Derecho Privado.</v>
      </c>
      <c r="E560" s="18" t="str">
        <f>VLOOKUP(A560,'BASE REGISTRO MAYO'!$A$1:$U$884,5,FALSE)</f>
        <v>Decreto Supremo Nº 739, de 7 de septiembre de 1999, del Ministerio de Justicia.</v>
      </c>
      <c r="F560" s="18" t="str">
        <f>VLOOKUP(A560,'BASE REGISTRO MAYO'!$A$1:$U$884,6,FALSE)</f>
        <v xml:space="preserve">Certificado de Vigencia de Persona Jurídica sin Fines de Lucro, Folio Nº 500356492827, de 17 de noviembre de 2020, del Servicio de Registro Civil e Identificación.
</v>
      </c>
      <c r="G560" s="18" t="str">
        <f>VLOOKUP(A560,'BASE REGISTRO MAYO'!$A$1:$U$884,7,FALSE)</f>
        <v xml:space="preserve">Promoción y desarrollo, especialmente de las personas, familias, grupos y comunidades que viven en condiciones de pobreza y/o marginalidad.  </v>
      </c>
      <c r="H560" s="18" t="str">
        <f>VLOOKUP(A560,'BASE REGISTRO MAYO'!$A$1:$U$884,8,FALSE)</f>
        <v xml:space="preserve">Presidente: Marcelo Ovalle Briones .Vicepresidente: Emma Alejandra Miarnda Luna 
Secretario: Marjorie Alejandra Matinez Marciel 
Tesorero: Claudio Iván Gutierrez Torres, 
</v>
      </c>
      <c r="I560" s="18" t="str">
        <f>VLOOKUP(A560,'BASE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0" s="18" t="str">
        <f>VLOOKUP(A560,'BASE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0" s="18" t="str">
        <f>VLOOKUP(A560,'BASE REGISTRO MAYO'!$A$1:$U$884,11,FALSE)</f>
        <v xml:space="preserve">Presidente: Marcelo Ovalle Briones 
Ercilia Bereniche Silva Barra, 
</v>
      </c>
      <c r="L560" s="18" t="str">
        <f>VLOOKUP(A560,'BASE REGISTRO MAYO'!$A$1:$U$884,12,FALSE)</f>
        <v xml:space="preserve">Teatinos N° 371, oficina 401, Región Metropolitana.
</v>
      </c>
      <c r="M560" s="18" t="str">
        <f>VLOOKUP(A560,'BASE REGISTRO MAYO'!$A$1:$U$884,13,FALSE)</f>
        <v>XIII</v>
      </c>
      <c r="N560" s="18" t="str">
        <f>VLOOKUP(A560,'BASE REGISTRO MAYO'!$A$1:$U$884,14,FALSE)</f>
        <v>Santiago</v>
      </c>
      <c r="O560" s="18" t="str">
        <f>VLOOKUP(A560,'BASE REGISTRO MAYO'!$A$1:$U$884,15,FALSE)</f>
        <v>Fono: 02-26387566</v>
      </c>
      <c r="P560" s="18" t="str">
        <f>VLOOKUP(A560,'BASE REGISTRO MAYO'!$A$1:$U$884,16,FALSE)</f>
        <v>jvelasquezt@ongsurcos.cl</v>
      </c>
      <c r="Q560" s="18">
        <f>VLOOKUP(A560,'BASE REGISTRO MAYO'!$A$1:$U$884,17,FALSE)</f>
        <v>0</v>
      </c>
      <c r="R560" s="18" t="str">
        <f>VLOOKUP(A560,'BASE REGISTRO MAYO'!$A$1:$U$884,18,FALSE)</f>
        <v>93401 Institución de Asistencia Social.</v>
      </c>
      <c r="S560" s="18" t="str">
        <f>VLOOKUP(A560,'BASE REGISTRO MAYO'!$A$1:$U$884,19,FALSE)</f>
        <v>Certificado de antecedentes financieros correspondientes al año 2019 aprobados por el Subdepartamento de Supervisión Nacional.</v>
      </c>
      <c r="T560" s="148">
        <f>VLOOKUP(A560,'BASE REGISTRO MAYO'!$A$1:$U$884,20,FALSE)</f>
        <v>37970</v>
      </c>
      <c r="U560" s="125">
        <v>7037</v>
      </c>
      <c r="V560" s="126">
        <v>6361560</v>
      </c>
      <c r="W560" s="126">
        <v>31419900</v>
      </c>
      <c r="X560" s="149">
        <v>44347</v>
      </c>
      <c r="Y560" s="133" t="s">
        <v>7732</v>
      </c>
      <c r="Z560" s="133" t="s">
        <v>7733</v>
      </c>
      <c r="AA560" s="125" t="s">
        <v>7832</v>
      </c>
    </row>
    <row r="561" spans="1:27" s="90" customFormat="1" ht="15.75" customHeight="1" x14ac:dyDescent="0.2">
      <c r="A561" s="125">
        <v>7037</v>
      </c>
      <c r="B561" s="18" t="str">
        <f>VLOOKUP(A561,'BASE REGISTRO MAYO'!$A$1:$U$884,2,FALSE)</f>
        <v xml:space="preserve">
Organización no gubernamental de Desarrollo Integral del Joven y su Familia Surcos, u ONG Surcos.
</v>
      </c>
      <c r="C561" s="18">
        <f>VLOOKUP(A561,'BASE REGISTRO MAYO'!$A$1:$U$884,3,FALSE)</f>
        <v>753474005</v>
      </c>
      <c r="D561" s="18" t="str">
        <f>VLOOKUP(A561,'BASE REGISTRO MAYO'!$A$1:$U$884,4,FALSE)</f>
        <v>Corporación de Derecho Privado.</v>
      </c>
      <c r="E561" s="18" t="str">
        <f>VLOOKUP(A561,'BASE REGISTRO MAYO'!$A$1:$U$884,5,FALSE)</f>
        <v>Decreto Supremo Nº 739, de 7 de septiembre de 1999, del Ministerio de Justicia.</v>
      </c>
      <c r="F561" s="18" t="str">
        <f>VLOOKUP(A561,'BASE REGISTRO MAYO'!$A$1:$U$884,6,FALSE)</f>
        <v xml:space="preserve">Certificado de Vigencia de Persona Jurídica sin Fines de Lucro, Folio Nº 500356492827, de 17 de noviembre de 2020, del Servicio de Registro Civil e Identificación.
</v>
      </c>
      <c r="G561" s="18" t="str">
        <f>VLOOKUP(A561,'BASE REGISTRO MAYO'!$A$1:$U$884,7,FALSE)</f>
        <v xml:space="preserve">Promoción y desarrollo, especialmente de las personas, familias, grupos y comunidades que viven en condiciones de pobreza y/o marginalidad.  </v>
      </c>
      <c r="H561" s="18" t="str">
        <f>VLOOKUP(A561,'BASE REGISTRO MAYO'!$A$1:$U$884,8,FALSE)</f>
        <v xml:space="preserve">Presidente: Marcelo Ovalle Briones .Vicepresidente: Emma Alejandra Miarnda Luna 
Secretario: Marjorie Alejandra Matinez Marciel 
Tesorero: Claudio Iván Gutierrez Torres, 
</v>
      </c>
      <c r="I561" s="18" t="str">
        <f>VLOOKUP(A561,'BASE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1" s="18" t="str">
        <f>VLOOKUP(A561,'BASE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1" s="18" t="str">
        <f>VLOOKUP(A561,'BASE REGISTRO MAYO'!$A$1:$U$884,11,FALSE)</f>
        <v xml:space="preserve">Presidente: Marcelo Ovalle Briones 
Ercilia Bereniche Silva Barra, 
</v>
      </c>
      <c r="L561" s="18" t="str">
        <f>VLOOKUP(A561,'BASE REGISTRO MAYO'!$A$1:$U$884,12,FALSE)</f>
        <v xml:space="preserve">Teatinos N° 371, oficina 401, Región Metropolitana.
</v>
      </c>
      <c r="M561" s="18" t="str">
        <f>VLOOKUP(A561,'BASE REGISTRO MAYO'!$A$1:$U$884,13,FALSE)</f>
        <v>XIII</v>
      </c>
      <c r="N561" s="18" t="str">
        <f>VLOOKUP(A561,'BASE REGISTRO MAYO'!$A$1:$U$884,14,FALSE)</f>
        <v>Santiago</v>
      </c>
      <c r="O561" s="18" t="str">
        <f>VLOOKUP(A561,'BASE REGISTRO MAYO'!$A$1:$U$884,15,FALSE)</f>
        <v>Fono: 02-26387566</v>
      </c>
      <c r="P561" s="18" t="str">
        <f>VLOOKUP(A561,'BASE REGISTRO MAYO'!$A$1:$U$884,16,FALSE)</f>
        <v>jvelasquezt@ongsurcos.cl</v>
      </c>
      <c r="Q561" s="18">
        <f>VLOOKUP(A561,'BASE REGISTRO MAYO'!$A$1:$U$884,17,FALSE)</f>
        <v>0</v>
      </c>
      <c r="R561" s="18" t="str">
        <f>VLOOKUP(A561,'BASE REGISTRO MAYO'!$A$1:$U$884,18,FALSE)</f>
        <v>93401 Institución de Asistencia Social.</v>
      </c>
      <c r="S561" s="18" t="str">
        <f>VLOOKUP(A561,'BASE REGISTRO MAYO'!$A$1:$U$884,19,FALSE)</f>
        <v>Certificado de antecedentes financieros correspondientes al año 2019 aprobados por el Subdepartamento de Supervisión Nacional.</v>
      </c>
      <c r="T561" s="148">
        <f>VLOOKUP(A561,'BASE REGISTRO MAYO'!$A$1:$U$884,20,FALSE)</f>
        <v>37970</v>
      </c>
      <c r="U561" s="125">
        <v>7037</v>
      </c>
      <c r="V561" s="126">
        <v>10085400</v>
      </c>
      <c r="W561" s="126">
        <v>37921410</v>
      </c>
      <c r="X561" s="149">
        <v>44347</v>
      </c>
      <c r="Y561" s="133" t="s">
        <v>7732</v>
      </c>
      <c r="Z561" s="133" t="s">
        <v>7733</v>
      </c>
      <c r="AA561" s="125" t="s">
        <v>7774</v>
      </c>
    </row>
    <row r="562" spans="1:27" s="90" customFormat="1" ht="15.75" customHeight="1" x14ac:dyDescent="0.2">
      <c r="A562" s="125">
        <v>7037</v>
      </c>
      <c r="B562" s="18" t="str">
        <f>VLOOKUP(A562,'BASE REGISTRO MAYO'!$A$1:$U$884,2,FALSE)</f>
        <v xml:space="preserve">
Organización no gubernamental de Desarrollo Integral del Joven y su Familia Surcos, u ONG Surcos.
</v>
      </c>
      <c r="C562" s="18">
        <f>VLOOKUP(A562,'BASE REGISTRO MAYO'!$A$1:$U$884,3,FALSE)</f>
        <v>753474005</v>
      </c>
      <c r="D562" s="18" t="str">
        <f>VLOOKUP(A562,'BASE REGISTRO MAYO'!$A$1:$U$884,4,FALSE)</f>
        <v>Corporación de Derecho Privado.</v>
      </c>
      <c r="E562" s="18" t="str">
        <f>VLOOKUP(A562,'BASE REGISTRO MAYO'!$A$1:$U$884,5,FALSE)</f>
        <v>Decreto Supremo Nº 739, de 7 de septiembre de 1999, del Ministerio de Justicia.</v>
      </c>
      <c r="F562" s="18" t="str">
        <f>VLOOKUP(A562,'BASE REGISTRO MAYO'!$A$1:$U$884,6,FALSE)</f>
        <v xml:space="preserve">Certificado de Vigencia de Persona Jurídica sin Fines de Lucro, Folio Nº 500356492827, de 17 de noviembre de 2020, del Servicio de Registro Civil e Identificación.
</v>
      </c>
      <c r="G562" s="18" t="str">
        <f>VLOOKUP(A562,'BASE REGISTRO MAYO'!$A$1:$U$884,7,FALSE)</f>
        <v xml:space="preserve">Promoción y desarrollo, especialmente de las personas, familias, grupos y comunidades que viven en condiciones de pobreza y/o marginalidad.  </v>
      </c>
      <c r="H562" s="18" t="str">
        <f>VLOOKUP(A562,'BASE REGISTRO MAYO'!$A$1:$U$884,8,FALSE)</f>
        <v xml:space="preserve">Presidente: Marcelo Ovalle Briones .Vicepresidente: Emma Alejandra Miarnda Luna 
Secretario: Marjorie Alejandra Matinez Marciel 
Tesorero: Claudio Iván Gutierrez Torres, 
</v>
      </c>
      <c r="I562" s="18" t="str">
        <f>VLOOKUP(A562,'BASE REGISTRO MAYO'!$A$1:$U$884,9,FALSE)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2" s="18" t="str">
        <f>VLOOKUP(A562,'BASE REGISTRO MAYO'!$A$1:$U$884,10,FALSE)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2" s="18" t="str">
        <f>VLOOKUP(A562,'BASE REGISTRO MAYO'!$A$1:$U$884,11,FALSE)</f>
        <v xml:space="preserve">Presidente: Marcelo Ovalle Briones 
Ercilia Bereniche Silva Barra, 
</v>
      </c>
      <c r="L562" s="18" t="str">
        <f>VLOOKUP(A562,'BASE REGISTRO MAYO'!$A$1:$U$884,12,FALSE)</f>
        <v xml:space="preserve">Teatinos N° 371, oficina 401, Región Metropolitana.
</v>
      </c>
      <c r="M562" s="18" t="str">
        <f>VLOOKUP(A562,'BASE REGISTRO MAYO'!$A$1:$U$884,13,FALSE)</f>
        <v>XIII</v>
      </c>
      <c r="N562" s="18" t="str">
        <f>VLOOKUP(A562,'BASE REGISTRO MAYO'!$A$1:$U$884,14,FALSE)</f>
        <v>Santiago</v>
      </c>
      <c r="O562" s="18" t="str">
        <f>VLOOKUP(A562,'BASE REGISTRO MAYO'!$A$1:$U$884,15,FALSE)</f>
        <v>Fono: 02-26387566</v>
      </c>
      <c r="P562" s="18" t="str">
        <f>VLOOKUP(A562,'BASE REGISTRO MAYO'!$A$1:$U$884,16,FALSE)</f>
        <v>jvelasquezt@ongsurcos.cl</v>
      </c>
      <c r="Q562" s="18">
        <f>VLOOKUP(A562,'BASE REGISTRO MAYO'!$A$1:$U$884,17,FALSE)</f>
        <v>0</v>
      </c>
      <c r="R562" s="18" t="str">
        <f>VLOOKUP(A562,'BASE REGISTRO MAYO'!$A$1:$U$884,18,FALSE)</f>
        <v>93401 Institución de Asistencia Social.</v>
      </c>
      <c r="S562" s="18" t="str">
        <f>VLOOKUP(A562,'BASE REGISTRO MAYO'!$A$1:$U$884,19,FALSE)</f>
        <v>Certificado de antecedentes financieros correspondientes al año 2019 aprobados por el Subdepartamento de Supervisión Nacional.</v>
      </c>
      <c r="T562" s="148">
        <f>VLOOKUP(A562,'BASE REGISTRO MAYO'!$A$1:$U$884,20,FALSE)</f>
        <v>37970</v>
      </c>
      <c r="U562" s="125">
        <v>7037</v>
      </c>
      <c r="V562" s="126">
        <v>6206400</v>
      </c>
      <c r="W562" s="126">
        <v>31187160</v>
      </c>
      <c r="X562" s="149">
        <v>44347</v>
      </c>
      <c r="Y562" s="133" t="s">
        <v>7732</v>
      </c>
      <c r="Z562" s="133" t="s">
        <v>7733</v>
      </c>
      <c r="AA562" s="125" t="s">
        <v>7822</v>
      </c>
    </row>
    <row r="563" spans="1:27" s="90" customFormat="1" ht="15.75" customHeight="1" x14ac:dyDescent="0.2">
      <c r="A563" s="125">
        <v>7038</v>
      </c>
      <c r="B563" s="18" t="str">
        <f>VLOOKUP(A563,'BASE REGISTRO MAYO'!$A$1:$U$884,2,FALSE)</f>
        <v xml:space="preserve">
Organización no gubernamental de desarrollo María Madre.
</v>
      </c>
      <c r="C563" s="18">
        <f>VLOOKUP(A563,'BASE REGISTRO MAYO'!$A$1:$U$884,3,FALSE)</f>
        <v>759418204</v>
      </c>
      <c r="D563" s="18" t="str">
        <f>VLOOKUP(A563,'BASE REGISTRO MAYO'!$A$1:$U$884,4,FALSE)</f>
        <v>Corporación de Derecho Privado.</v>
      </c>
      <c r="E563" s="18" t="str">
        <f>VLOOKUP(A563,'BASE REGISTRO MAYO'!$A$1:$U$884,5,FALSE)</f>
        <v>Decreto Nº 1222, de 29 de noviembre de 1996, del Ministerio de Justicia.</v>
      </c>
      <c r="F563" s="18" t="str">
        <f>VLOOKUP(A563,'BASE REGISTRO MAYO'!$A$1:$U$884,6,FALSE)</f>
        <v>Certificado de Vigencia  de persona jurídica sin fines de lucro, folio Nº 500353086754, emitido el 29 de octubre de 2020 por el SRCeI</v>
      </c>
      <c r="G563" s="18" t="str">
        <f>VLOOKUP(A563,'BASE REGISTRO MAYO'!$A$1:$U$884,7,FALSE)</f>
        <v xml:space="preserve">La promoción y desarrollo, especialmente de las personas, familias, grupos y comunidades que viven en condiciones de pobreza y/o marginalidad.  </v>
      </c>
      <c r="H563" s="18" t="str">
        <f>VLOOKUP(A563,'BASE REGISTRO MAYO'!$A$1:$U$884,8,FALSE)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63" s="18" t="str">
        <f>VLOOKUP(A563,'BASE REGISTRO MAYO'!$A$1:$U$884,9,FALSE)</f>
        <v xml:space="preserve">
Conforme a Estatutos de la ONG de Desarrollo María Madre, la elección del Directorio se realiza cada 2 años</v>
      </c>
      <c r="J563" s="18" t="str">
        <f>VLOOKUP(A563,'BASE REGISTRO MAYO'!$A$1:$U$884,10,FALSE)</f>
        <v xml:space="preserve">2 años (Directorio no se encuentra vigente, expirando en funciones el 10 de septiembre de 2020)
</v>
      </c>
      <c r="K563" s="18" t="str">
        <f>VLOOKUP(A563,'BASE REGISTRO MAYO'!$A$1:$U$884,11,FALSE)</f>
        <v xml:space="preserve">Claudia Marambio Valencia, </v>
      </c>
      <c r="L563" s="18" t="str">
        <f>VLOOKUP(A563,'BASE REGISTRO MAYO'!$A$1:$U$884,12,FALSE)</f>
        <v xml:space="preserve">Madrid Nº 570, Recreo, Viña del Mar, Región de Valparaíso.
</v>
      </c>
      <c r="M563" s="18" t="str">
        <f>VLOOKUP(A563,'BASE REGISTRO MAYO'!$A$1:$U$884,13,FALSE)</f>
        <v>V</v>
      </c>
      <c r="N563" s="18" t="str">
        <f>VLOOKUP(A563,'BASE REGISTRO MAYO'!$A$1:$U$884,14,FALSE)</f>
        <v>Viña del Mar</v>
      </c>
      <c r="O563" s="18" t="str">
        <f>VLOOKUP(A563,'BASE REGISTRO MAYO'!$A$1:$U$884,15,FALSE)</f>
        <v>032-2622210</v>
      </c>
      <c r="P563" s="18">
        <f>VLOOKUP(A563,'BASE REGISTRO MAYO'!$A$1:$U$884,16,FALSE)</f>
        <v>0</v>
      </c>
      <c r="Q563" s="18">
        <f>VLOOKUP(A563,'BASE REGISTRO MAYO'!$A$1:$U$884,17,FALSE)</f>
        <v>0</v>
      </c>
      <c r="R563" s="18" t="str">
        <f>VLOOKUP(A563,'BASE REGISTRO MAYO'!$A$1:$U$884,18,FALSE)</f>
        <v>93401 Institución de Asistencia Social.</v>
      </c>
      <c r="S563" s="18" t="str">
        <f>VLOOKUP(A563,'BASE REGISTRO MAYO'!$A$1:$U$884,19,FALSE)</f>
        <v xml:space="preserve">
Antecedentes financieros del año 2019, Aprobados por Subdepartamento de Supervisión Financiera.-
</v>
      </c>
      <c r="T563" s="148">
        <f>VLOOKUP(A563,'BASE REGISTRO MAYO'!$A$1:$U$884,20,FALSE)</f>
        <v>37970</v>
      </c>
      <c r="U563" s="125">
        <v>7038</v>
      </c>
      <c r="V563" s="126">
        <v>25200053</v>
      </c>
      <c r="W563" s="126">
        <v>106458540</v>
      </c>
      <c r="X563" s="149">
        <v>44347</v>
      </c>
      <c r="Y563" s="133" t="s">
        <v>7732</v>
      </c>
      <c r="Z563" s="133" t="s">
        <v>7733</v>
      </c>
      <c r="AA563" s="125" t="s">
        <v>7742</v>
      </c>
    </row>
    <row r="564" spans="1:27" s="90" customFormat="1" ht="15.75" customHeight="1" x14ac:dyDescent="0.2">
      <c r="A564" s="125">
        <v>7039</v>
      </c>
      <c r="B564" s="18" t="str">
        <f>VLOOKUP(A564,'BASE REGISTRO MAYO'!$A$1:$U$884,2,FALSE)</f>
        <v>Fundación de Beneficencia Hogar de Niños San José</v>
      </c>
      <c r="C564" s="18">
        <f>VLOOKUP(A564,'BASE REGISTRO MAYO'!$A$1:$U$884,3,FALSE)</f>
        <v>700249204</v>
      </c>
      <c r="D564" s="18" t="str">
        <f>VLOOKUP(A564,'BASE REGISTRO MAYO'!$A$1:$U$884,4,FALSE)</f>
        <v>Fundación de Derecho Privado.</v>
      </c>
      <c r="E564" s="18" t="str">
        <f>VLOOKUP(A564,'BASE REGISTRO MAYO'!$A$1:$U$884,5,FALSE)</f>
        <v xml:space="preserve">Decreto Supremo Nº2962, de 15 de octubre de 1964, del Ministerio de Justicia. </v>
      </c>
      <c r="F564" s="18" t="str">
        <f>VLOOKUP(A564,'BASE REGISTRO MAYO'!$A$1:$U$884,6,FALSE)</f>
        <v>Certificado de Vigencia Folio Nº 500342203697, de 24 de agosto de 2020 del Servicio de Registro Civil e Identificación.</v>
      </c>
      <c r="G564" s="18" t="str">
        <f>VLOOKUP(A564,'BASE REGISTRO MAYO'!$A$1:$U$884,7,FALSE)</f>
        <v xml:space="preserve">La creación, atención y mantenimiento de hogares para niños huérfanos, indigentes o abandonados por sus familiares y la creación de establecimientos educacionales que permitan un desarrollo integral del menor en situación irregular.
</v>
      </c>
      <c r="H564" s="18" t="str">
        <f>VLOOKUP(A564,'BASE REGISTRO MAYO'!$A$1:$U$884,8,FALSE)</f>
        <v xml:space="preserve">DIRECTORIO:
Presidente: José Esteban Raúl Ahumada Figueroa, 
Secretario: Martín Santa María Oyanadel, 
Tesorero: Ricardo Majluf Sapag, 
CONSEJEROS:
Matthew Andrew Lyons,
Maria Jesus Egaña Velarde 
Pablo Vicente Gonzalez Figari </v>
      </c>
      <c r="I564" s="18" t="str">
        <f>VLOOKUP(A564,'BASE REGISTRO MAYO'!$A$1:$U$884,9,FALSE)</f>
        <v xml:space="preserve">Los religiosos duran 3 años en sus cargos y los laicos, 4 años.
Renovación parcial anual.
</v>
      </c>
      <c r="J564" s="18" t="str">
        <f>VLOOKUP(A564,'BASE REGISTRO MAYO'!$A$1:$U$884,10,FALSE)</f>
        <v>3 años, fecha de nombramiento 2 de octubre de 2017 cesó el 2 de octubre de 2020.
No esta vigente</v>
      </c>
      <c r="K564" s="18" t="str">
        <f>VLOOKUP(A564,'BASE REGISTRO MAYO'!$A$1:$U$884,11,FALSE)</f>
        <v xml:space="preserve">José Esteban Raúl Ahumada Figueroa, 
Poder de Representación:
María Jesús Egaña Velarde, 
María Dolores González Ramírez, 
Daniel Anthony Panchot Schaefer, 
Directora Ejecutiva: Carolina Judith Gana Ahumada,
</v>
      </c>
      <c r="L564" s="18" t="str">
        <f>VLOOKUP(A564,'BASE REGISTRO MAYO'!$A$1:$U$884,12,FALSE)</f>
        <v xml:space="preserve">Egaña N°940, comuna de Peñalolen, Región Metropolitana
</v>
      </c>
      <c r="M564" s="18" t="str">
        <f>VLOOKUP(A564,'BASE REGISTRO MAYO'!$A$1:$U$884,13,FALSE)</f>
        <v>XIII</v>
      </c>
      <c r="N564" s="18" t="str">
        <f>VLOOKUP(A564,'BASE REGISTRO MAYO'!$A$1:$U$884,14,FALSE)</f>
        <v>Peñalolen</v>
      </c>
      <c r="O564" s="18" t="str">
        <f>VLOOKUP(A564,'BASE REGISTRO MAYO'!$A$1:$U$884,15,FALSE)</f>
        <v>Fonos 22268000-2776769</v>
      </c>
      <c r="P564" s="18" t="str">
        <f>VLOOKUP(A564,'BASE REGISTRO MAYO'!$A$1:$U$884,16,FALSE)</f>
        <v xml:space="preserve">e-mdoloresama@hotmail.com
</v>
      </c>
      <c r="Q564" s="18">
        <f>VLOOKUP(A564,'BASE REGISTRO MAYO'!$A$1:$U$884,17,FALSE)</f>
        <v>0</v>
      </c>
      <c r="R564" s="18" t="str">
        <f>VLOOKUP(A564,'BASE REGISTRO MAYO'!$A$1:$U$884,18,FALSE)</f>
        <v>93401: Institución de Asistencia Social.</v>
      </c>
      <c r="S564" s="18" t="str">
        <f>VLOOKUP(A564,'BASE REGISTRO MAYO'!$A$1:$U$884,19,FALSE)</f>
        <v>Antecedentes Financieros correspondientes al año 2019 aprobados por el Subdepartamento de Supervisión Financiera Nacional.</v>
      </c>
      <c r="T564" s="148">
        <f>VLOOKUP(A564,'BASE REGISTRO MAYO'!$A$1:$U$884,20,FALSE)</f>
        <v>37970</v>
      </c>
      <c r="U564" s="125">
        <v>7039</v>
      </c>
      <c r="V564" s="126">
        <v>82824408</v>
      </c>
      <c r="W564" s="126">
        <v>238658377</v>
      </c>
      <c r="X564" s="149">
        <v>44347</v>
      </c>
      <c r="Y564" s="133" t="s">
        <v>7732</v>
      </c>
      <c r="Z564" s="133" t="s">
        <v>7733</v>
      </c>
      <c r="AA564" s="125" t="s">
        <v>7814</v>
      </c>
    </row>
    <row r="565" spans="1:27" s="90" customFormat="1" ht="15.75" customHeight="1" x14ac:dyDescent="0.2">
      <c r="A565" s="125">
        <v>7041</v>
      </c>
      <c r="B565" s="18" t="str">
        <f>VLOOKUP(A565,'BASE REGISTRO MAYO'!$A$1:$U$884,2,FALSE)</f>
        <v>Corporación de Educación y Desarrollo Popular “El Trampolín”</v>
      </c>
      <c r="C565" s="18">
        <f>VLOOKUP(A565,'BASE REGISTRO MAYO'!$A$1:$U$884,3,FALSE)</f>
        <v>725712006</v>
      </c>
      <c r="D565" s="18" t="str">
        <f>VLOOKUP(A565,'BASE REGISTRO MAYO'!$A$1:$U$884,4,FALSE)</f>
        <v>Corporación de Derecho Privado.</v>
      </c>
      <c r="E565" s="18" t="str">
        <f>VLOOKUP(A565,'BASE REGISTRO MAYO'!$A$1:$U$884,5,FALSE)</f>
        <v>Otorgada por Decreto Supremo Nº 833, de fecha 31 de mayo de 1994, del Ministerio de Justicia, publicado en el Diario Oficial el día 27 de julio de 1994.</v>
      </c>
      <c r="F565" s="18" t="str">
        <f>VLOOKUP(A565,'BASE REGISTRO MAYO'!$A$1:$U$884,6,FALSE)</f>
        <v xml:space="preserve">Certificado de directorio de persona jurídica sin fines de lucro, donde consta su vigencia, folio Nº 500327212955, de fecha 2 de julio de 2020, del Servicio de Registro Civil e Identificación.
</v>
      </c>
      <c r="G565" s="18" t="str">
        <f>VLOOKUP(A565,'BASE REGISTRO MAYO'!$A$1:$U$884,7,FALSE)</f>
        <v xml:space="preserve">La promoción del desarrollo, especialmente de las personas, famitas, grupos y comunidades que viven en condiciones de pobreza y/o marginalidad.  </v>
      </c>
      <c r="H565" s="18" t="str">
        <f>VLOOKUP(A565,'BASE REGISTRO MAYO'!$A$1:$U$884,8,FALSE)</f>
        <v xml:space="preserve">Presidente: Hugo Francisco Palma Aguilera
Vicepresidenta: Marlene Sepúlveda Penroz, 
Secretaria: Vilma Chavarría Rubilar,
Tesorera: Nancy Pennings, 
Primera Directora: Paula Villablanca Plaza, 
Segunda Directora: Vilma Elizabeth Aguilera Saavedra, 
</v>
      </c>
      <c r="I565" s="18" t="str">
        <f>VLOOKUP(A565,'BASE REGISTRO MAYO'!$A$1:$U$884,9,FALSE)</f>
        <v xml:space="preserve">Durarán 01 año en sus cargos.
</v>
      </c>
      <c r="J565" s="18" t="str">
        <f>VLOOKUP(A565,'BASE REGISTRO MAYO'!$A$1:$U$884,10,FALSE)</f>
        <v>De 15 de mayo de 2020 al 15 de mayo de 2021.</v>
      </c>
      <c r="K565" s="18" t="str">
        <f>VLOOKUP(A565,'BASE REGISTRO MAYO'!$A$1:$U$884,11,FALSE)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65" s="18" t="str">
        <f>VLOOKUP(A565,'BASE REGISTRO MAYO'!$A$1:$U$884,12,FALSE)</f>
        <v xml:space="preserve">La Candelaria Nº 1998, comuna de Maipú, Región Metropolitana,  </v>
      </c>
      <c r="M565" s="18" t="str">
        <f>VLOOKUP(A565,'BASE REGISTRO MAYO'!$A$1:$U$884,13,FALSE)</f>
        <v>XIII</v>
      </c>
      <c r="N565" s="18" t="str">
        <f>VLOOKUP(A565,'BASE REGISTRO MAYO'!$A$1:$U$884,14,FALSE)</f>
        <v>maipú</v>
      </c>
      <c r="O565" s="18" t="str">
        <f>VLOOKUP(A565,'BASE REGISTRO MAYO'!$A$1:$U$884,15,FALSE)</f>
        <v>(56) 2 5315700</v>
      </c>
      <c r="P565" s="18">
        <f>VLOOKUP(A565,'BASE REGISTRO MAYO'!$A$1:$U$884,16,FALSE)</f>
        <v>0</v>
      </c>
      <c r="Q565" s="18">
        <f>VLOOKUP(A565,'BASE REGISTRO MAYO'!$A$1:$U$884,17,FALSE)</f>
        <v>0</v>
      </c>
      <c r="R565" s="18" t="str">
        <f>VLOOKUP(A565,'BASE REGISTRO MAYO'!$A$1:$U$884,18,FALSE)</f>
        <v>93401: Institución de Asistencia Social</v>
      </c>
      <c r="S565" s="18" t="str">
        <f>VLOOKUP(A565,'BASE REGISTRO MAYO'!$A$1:$U$884,19,FALSE)</f>
        <v xml:space="preserve">Se acompaña certificado financiero, correspondiente al año 2019 y balance general año 2019, aprobado por el  Sub Departamento de Supervisión Financiera Nacional. </v>
      </c>
      <c r="T565" s="148">
        <f>VLOOKUP(A565,'BASE REGISTRO MAYO'!$A$1:$U$884,20,FALSE)</f>
        <v>37970</v>
      </c>
      <c r="U565" s="125">
        <v>7041</v>
      </c>
      <c r="V565" s="126">
        <v>9463208</v>
      </c>
      <c r="W565" s="126">
        <v>38471921</v>
      </c>
      <c r="X565" s="149">
        <v>44347</v>
      </c>
      <c r="Y565" s="133" t="s">
        <v>7732</v>
      </c>
      <c r="Z565" s="133" t="s">
        <v>7733</v>
      </c>
      <c r="AA565" s="125" t="s">
        <v>7907</v>
      </c>
    </row>
    <row r="566" spans="1:27" s="90" customFormat="1" ht="15.75" customHeight="1" x14ac:dyDescent="0.2">
      <c r="A566" s="125">
        <v>7041</v>
      </c>
      <c r="B566" s="18" t="str">
        <f>VLOOKUP(A566,'BASE REGISTRO MAYO'!$A$1:$U$884,2,FALSE)</f>
        <v>Corporación de Educación y Desarrollo Popular “El Trampolín”</v>
      </c>
      <c r="C566" s="18">
        <f>VLOOKUP(A566,'BASE REGISTRO MAYO'!$A$1:$U$884,3,FALSE)</f>
        <v>725712006</v>
      </c>
      <c r="D566" s="18" t="str">
        <f>VLOOKUP(A566,'BASE REGISTRO MAYO'!$A$1:$U$884,4,FALSE)</f>
        <v>Corporación de Derecho Privado.</v>
      </c>
      <c r="E566" s="18" t="str">
        <f>VLOOKUP(A566,'BASE REGISTRO MAYO'!$A$1:$U$884,5,FALSE)</f>
        <v>Otorgada por Decreto Supremo Nº 833, de fecha 31 de mayo de 1994, del Ministerio de Justicia, publicado en el Diario Oficial el día 27 de julio de 1994.</v>
      </c>
      <c r="F566" s="18" t="str">
        <f>VLOOKUP(A566,'BASE REGISTRO MAYO'!$A$1:$U$884,6,FALSE)</f>
        <v xml:space="preserve">Certificado de directorio de persona jurídica sin fines de lucro, donde consta su vigencia, folio Nº 500327212955, de fecha 2 de julio de 2020, del Servicio de Registro Civil e Identificación.
</v>
      </c>
      <c r="G566" s="18" t="str">
        <f>VLOOKUP(A566,'BASE REGISTRO MAYO'!$A$1:$U$884,7,FALSE)</f>
        <v xml:space="preserve">La promoción del desarrollo, especialmente de las personas, famitas, grupos y comunidades que viven en condiciones de pobreza y/o marginalidad.  </v>
      </c>
      <c r="H566" s="18" t="str">
        <f>VLOOKUP(A566,'BASE REGISTRO MAYO'!$A$1:$U$884,8,FALSE)</f>
        <v xml:space="preserve">Presidente: Hugo Francisco Palma Aguilera
Vicepresidenta: Marlene Sepúlveda Penroz, 
Secretaria: Vilma Chavarría Rubilar,
Tesorera: Nancy Pennings, 
Primera Directora: Paula Villablanca Plaza, 
Segunda Directora: Vilma Elizabeth Aguilera Saavedra, 
</v>
      </c>
      <c r="I566" s="18" t="str">
        <f>VLOOKUP(A566,'BASE REGISTRO MAYO'!$A$1:$U$884,9,FALSE)</f>
        <v xml:space="preserve">Durarán 01 año en sus cargos.
</v>
      </c>
      <c r="J566" s="18" t="str">
        <f>VLOOKUP(A566,'BASE REGISTRO MAYO'!$A$1:$U$884,10,FALSE)</f>
        <v>De 15 de mayo de 2020 al 15 de mayo de 2021.</v>
      </c>
      <c r="K566" s="18" t="str">
        <f>VLOOKUP(A566,'BASE REGISTRO MAYO'!$A$1:$U$884,11,FALSE)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66" s="18" t="str">
        <f>VLOOKUP(A566,'BASE REGISTRO MAYO'!$A$1:$U$884,12,FALSE)</f>
        <v xml:space="preserve">La Candelaria Nº 1998, comuna de Maipú, Región Metropolitana,  </v>
      </c>
      <c r="M566" s="18" t="str">
        <f>VLOOKUP(A566,'BASE REGISTRO MAYO'!$A$1:$U$884,13,FALSE)</f>
        <v>XIII</v>
      </c>
      <c r="N566" s="18" t="str">
        <f>VLOOKUP(A566,'BASE REGISTRO MAYO'!$A$1:$U$884,14,FALSE)</f>
        <v>maipú</v>
      </c>
      <c r="O566" s="18" t="str">
        <f>VLOOKUP(A566,'BASE REGISTRO MAYO'!$A$1:$U$884,15,FALSE)</f>
        <v>(56) 2 5315700</v>
      </c>
      <c r="P566" s="18">
        <f>VLOOKUP(A566,'BASE REGISTRO MAYO'!$A$1:$U$884,16,FALSE)</f>
        <v>0</v>
      </c>
      <c r="Q566" s="18">
        <f>VLOOKUP(A566,'BASE REGISTRO MAYO'!$A$1:$U$884,17,FALSE)</f>
        <v>0</v>
      </c>
      <c r="R566" s="18" t="str">
        <f>VLOOKUP(A566,'BASE REGISTRO MAYO'!$A$1:$U$884,18,FALSE)</f>
        <v>93401: Institución de Asistencia Social</v>
      </c>
      <c r="S566" s="18" t="str">
        <f>VLOOKUP(A566,'BASE REGISTRO MAYO'!$A$1:$U$884,19,FALSE)</f>
        <v xml:space="preserve">Se acompaña certificado financiero, correspondiente al año 2019 y balance general año 2019, aprobado por el  Sub Departamento de Supervisión Financiera Nacional. </v>
      </c>
      <c r="T566" s="148">
        <f>VLOOKUP(A566,'BASE REGISTRO MAYO'!$A$1:$U$884,20,FALSE)</f>
        <v>37970</v>
      </c>
      <c r="U566" s="125">
        <v>7041</v>
      </c>
      <c r="V566" s="126">
        <v>9697500</v>
      </c>
      <c r="W566" s="126">
        <v>38014200</v>
      </c>
      <c r="X566" s="149">
        <v>44347</v>
      </c>
      <c r="Y566" s="133" t="s">
        <v>7732</v>
      </c>
      <c r="Z566" s="133" t="s">
        <v>7733</v>
      </c>
      <c r="AA566" s="125" t="s">
        <v>7774</v>
      </c>
    </row>
    <row r="567" spans="1:27" s="90" customFormat="1" ht="15.75" customHeight="1" x14ac:dyDescent="0.2">
      <c r="A567" s="125">
        <v>7049</v>
      </c>
      <c r="B567" s="18" t="str">
        <f>VLOOKUP(A567,'BASE REGISTRO MAYO'!$A$1:$U$884,2,FALSE)</f>
        <v xml:space="preserve">
I. Municipalidad de Valparaíso
</v>
      </c>
      <c r="C567" s="18">
        <f>VLOOKUP(A567,'BASE REGISTRO MAYO'!$A$1:$U$884,3,FALSE)</f>
        <v>690609002</v>
      </c>
      <c r="D567" s="18" t="str">
        <f>VLOOKUP(A567,'BASE REGISTRO MAYO'!$A$1:$U$884,4,FALSE)</f>
        <v>Municipalidad</v>
      </c>
      <c r="E567" s="18" t="str">
        <f>VLOOKUP(A567,'BASE REGISTRO MAYO'!$A$1:$U$884,5,FALSE)</f>
        <v>Constitución Política de la República, art. 118</v>
      </c>
      <c r="F567" s="18" t="str">
        <f>VLOOKUP(A567,'BASE REGISTRO MAYO'!$A$1:$U$884,6,FALSE)</f>
        <v>Indefinida.</v>
      </c>
      <c r="G567" s="18" t="str">
        <f>VLOOKUP(A567,'BASE REGISTRO MAYO'!$A$1:$U$884,7,FALSE)</f>
        <v>Según Ley Orgánica Nº 18.695, arts. 1º al 4º.</v>
      </c>
      <c r="H567" s="18" t="str">
        <f>VLOOKUP(A567,'BASE REGISTRO MAYO'!$A$1:$U$884,8,FALSE)</f>
        <v>no tiene</v>
      </c>
      <c r="I567" s="18">
        <f>VLOOKUP(A567,'BASE REGISTRO MAYO'!$A$1:$U$884,9,FALSE)</f>
        <v>0</v>
      </c>
      <c r="J567" s="18">
        <f>VLOOKUP(A567,'BASE REGISTRO MAYO'!$A$1:$U$884,10,FALSE)</f>
        <v>0</v>
      </c>
      <c r="K567" s="18" t="str">
        <f>VLOOKUP(A567,'BASE REGISTRO MAYO'!$A$1:$U$884,11,FALSE)</f>
        <v xml:space="preserve">Jorge Enrique Castro Múñoz, </v>
      </c>
      <c r="L567" s="18" t="str">
        <f>VLOOKUP(A567,'BASE REGISTRO MAYO'!$A$1:$U$884,12,FALSE)</f>
        <v>Condell Nº 1490, Valparaíso, Quinta Región.</v>
      </c>
      <c r="M567" s="18" t="str">
        <f>VLOOKUP(A567,'BASE REGISTRO MAYO'!$A$1:$U$884,13,FALSE)</f>
        <v>V</v>
      </c>
      <c r="N567" s="18" t="str">
        <f>VLOOKUP(A567,'BASE REGISTRO MAYO'!$A$1:$U$884,14,FALSE)</f>
        <v>Valparaíso</v>
      </c>
      <c r="O567" s="18">
        <f>VLOOKUP(A567,'BASE REGISTRO MAYO'!$A$1:$U$884,15,FALSE)</f>
        <v>0</v>
      </c>
      <c r="P567" s="18">
        <f>VLOOKUP(A567,'BASE REGISTRO MAYO'!$A$1:$U$884,16,FALSE)</f>
        <v>0</v>
      </c>
      <c r="Q567" s="18">
        <f>VLOOKUP(A567,'BASE REGISTRO MAYO'!$A$1:$U$884,17,FALSE)</f>
        <v>0</v>
      </c>
      <c r="R567" s="18">
        <f>VLOOKUP(A567,'BASE REGISTRO MAYO'!$A$1:$U$884,18,FALSE)</f>
        <v>91001</v>
      </c>
      <c r="S567" s="18" t="str">
        <f>VLOOKUP(A567,'BASE REGISTRO MAYO'!$A$1:$U$884,19,FALSE)</f>
        <v xml:space="preserve">No se acompañan. Aplica Informe Jurídico Nº 09, de  fecha 14 de marzo de 2011 del Departamento Jurídico y Dictamen Nº 070791, de 2009, de la Contraloría General de la República.  
</v>
      </c>
      <c r="T567" s="148">
        <f>VLOOKUP(A567,'BASE REGISTRO MAYO'!$A$1:$U$884,20,FALSE)</f>
        <v>37970</v>
      </c>
      <c r="U567" s="125">
        <v>7049</v>
      </c>
      <c r="V567" s="126">
        <v>20072946</v>
      </c>
      <c r="W567" s="126">
        <v>50182365</v>
      </c>
      <c r="X567" s="149">
        <v>44347</v>
      </c>
      <c r="Y567" s="133" t="s">
        <v>7732</v>
      </c>
      <c r="Z567" s="133" t="s">
        <v>7733</v>
      </c>
      <c r="AA567" s="125" t="s">
        <v>7741</v>
      </c>
    </row>
    <row r="568" spans="1:27" s="90" customFormat="1" ht="15.75" customHeight="1" x14ac:dyDescent="0.2">
      <c r="A568" s="125">
        <v>7050</v>
      </c>
      <c r="B568" s="18" t="str">
        <f>VLOOKUP(A568,'BASE REGISTRO MAYO'!$A$1:$U$884,2,FALSE)</f>
        <v>I. Municipalidad de Talcahuano</v>
      </c>
      <c r="C568" s="18">
        <f>VLOOKUP(A568,'BASE REGISTRO MAYO'!$A$1:$U$884,3,FALSE)</f>
        <v>691508005</v>
      </c>
      <c r="D568" s="18" t="str">
        <f>VLOOKUP(A568,'BASE REGISTRO MAYO'!$A$1:$U$884,4,FALSE)</f>
        <v>Municipalidad</v>
      </c>
      <c r="E568" s="18" t="str">
        <f>VLOOKUP(A568,'BASE REGISTRO MAYO'!$A$1:$U$884,5,FALSE)</f>
        <v>Constitución Política de la República, art. 107.</v>
      </c>
      <c r="F568" s="18" t="str">
        <f>VLOOKUP(A568,'BASE REGISTRO MAYO'!$A$1:$U$884,6,FALSE)</f>
        <v>Indefinida.</v>
      </c>
      <c r="G568" s="18" t="str">
        <f>VLOOKUP(A568,'BASE REGISTRO MAYO'!$A$1:$U$884,7,FALSE)</f>
        <v>Según Ley Orgánica Nº 18.695, arts. 1º al 4º.</v>
      </c>
      <c r="H568" s="18" t="str">
        <f>VLOOKUP(A568,'BASE REGISTRO MAYO'!$A$1:$U$884,8,FALSE)</f>
        <v>no tiene</v>
      </c>
      <c r="I568" s="18">
        <f>VLOOKUP(A568,'BASE REGISTRO MAYO'!$A$1:$U$884,9,FALSE)</f>
        <v>0</v>
      </c>
      <c r="J568" s="18">
        <f>VLOOKUP(A568,'BASE REGISTRO MAYO'!$A$1:$U$884,10,FALSE)</f>
        <v>0</v>
      </c>
      <c r="K568" s="18" t="str">
        <f>VLOOKUP(A568,'BASE REGISTRO MAYO'!$A$1:$U$884,11,FALSE)</f>
        <v xml:space="preserve">Henry Campos Coa,                 </v>
      </c>
      <c r="L568" s="18" t="str">
        <f>VLOOKUP(A568,'BASE REGISTRO MAYO'!$A$1:$U$884,12,FALSE)</f>
        <v>Sargento Aldea Nº250, Talcahuano, Octava Región.</v>
      </c>
      <c r="M568" s="18" t="str">
        <f>VLOOKUP(A568,'BASE REGISTRO MAYO'!$A$1:$U$884,13,FALSE)</f>
        <v>VIII</v>
      </c>
      <c r="N568" s="18" t="str">
        <f>VLOOKUP(A568,'BASE REGISTRO MAYO'!$A$1:$U$884,14,FALSE)</f>
        <v xml:space="preserve"> Talcahuano</v>
      </c>
      <c r="O568" s="18" t="str">
        <f>VLOOKUP(A568,'BASE REGISTRO MAYO'!$A$1:$U$884,15,FALSE)</f>
        <v xml:space="preserve">Teléfonos: 41-3835302- 98088293
</v>
      </c>
      <c r="P568" s="18" t="str">
        <f>VLOOKUP(A568,'BASE REGISTRO MAYO'!$A$1:$U$884,16,FALSE)</f>
        <v>alcaldia@talcahuano.cl
Ximena.pantoja@talcahuano.cl</v>
      </c>
      <c r="Q568" s="18">
        <f>VLOOKUP(A568,'BASE REGISTRO MAYO'!$A$1:$U$884,17,FALSE)</f>
        <v>0</v>
      </c>
      <c r="R568" s="18">
        <f>VLOOKUP(A568,'BASE REGISTRO MAYO'!$A$1:$U$884,18,FALSE)</f>
        <v>91001</v>
      </c>
      <c r="S568" s="18" t="str">
        <f>VLOOKUP(A568,'BASE REGISTRO MAYO'!$A$1:$U$884,19,FALSE)</f>
        <v xml:space="preserve">No se acompañan. Aplica Informe Jurídico Nº 09, de  fecha 14 de marzo de 2011 del Departamento Jurídico y Dictamen Nº 070791, de 2009, de la Contraloría General de la República.  
</v>
      </c>
      <c r="T568" s="148">
        <f>VLOOKUP(A568,'BASE REGISTRO MAYO'!$A$1:$U$884,20,FALSE)</f>
        <v>37970</v>
      </c>
      <c r="U568" s="125">
        <v>7050</v>
      </c>
      <c r="V568" s="126">
        <v>14354990</v>
      </c>
      <c r="W568" s="126">
        <v>28918144</v>
      </c>
      <c r="X568" s="149">
        <v>44347</v>
      </c>
      <c r="Y568" s="133" t="s">
        <v>7732</v>
      </c>
      <c r="Z568" s="133" t="s">
        <v>7733</v>
      </c>
      <c r="AA568" s="125" t="s">
        <v>7818</v>
      </c>
    </row>
    <row r="569" spans="1:27" s="90" customFormat="1" ht="15.75" customHeight="1" x14ac:dyDescent="0.2">
      <c r="A569" s="125">
        <v>7051</v>
      </c>
      <c r="B569" s="18" t="str">
        <f>VLOOKUP(A569,'BASE REGISTRO MAYO'!$A$1:$U$884,2,FALSE)</f>
        <v xml:space="preserve">
I. Municipalidad de La Pintana
</v>
      </c>
      <c r="C569" s="18">
        <f>VLOOKUP(A569,'BASE REGISTRO MAYO'!$A$1:$U$884,3,FALSE)</f>
        <v>692538005</v>
      </c>
      <c r="D569" s="18" t="str">
        <f>VLOOKUP(A569,'BASE REGISTRO MAYO'!$A$1:$U$884,4,FALSE)</f>
        <v>Municipalidad</v>
      </c>
      <c r="E569" s="18" t="str">
        <f>VLOOKUP(A569,'BASE REGISTRO MAYO'!$A$1:$U$884,5,FALSE)</f>
        <v>Constitución Política de la República, art. 107.</v>
      </c>
      <c r="F569" s="18" t="str">
        <f>VLOOKUP(A569,'BASE REGISTRO MAYO'!$A$1:$U$884,6,FALSE)</f>
        <v>Indefinida.</v>
      </c>
      <c r="G569" s="18" t="str">
        <f>VLOOKUP(A569,'BASE REGISTRO MAYO'!$A$1:$U$884,7,FALSE)</f>
        <v>Según Ley Orgánica Nº 18.695, arts. 1º al 4º.</v>
      </c>
      <c r="H569" s="18" t="str">
        <f>VLOOKUP(A569,'BASE REGISTRO MAYO'!$A$1:$U$884,8,FALSE)</f>
        <v>no tiene</v>
      </c>
      <c r="I569" s="18">
        <f>VLOOKUP(A569,'BASE REGISTRO MAYO'!$A$1:$U$884,9,FALSE)</f>
        <v>0</v>
      </c>
      <c r="J569" s="18">
        <f>VLOOKUP(A569,'BASE REGISTRO MAYO'!$A$1:$U$884,10,FALSE)</f>
        <v>0</v>
      </c>
      <c r="K569" s="18" t="str">
        <f>VLOOKUP(A569,'BASE REGISTRO MAYO'!$A$1:$U$884,11,FALSE)</f>
        <v xml:space="preserve">Claudia Gerlene Pizarro Peña, </v>
      </c>
      <c r="L569" s="18" t="str">
        <f>VLOOKUP(A569,'BASE REGISTRO MAYO'!$A$1:$U$884,12,FALSE)</f>
        <v>Santa Rosa Nº 12.975, comuna de La Pintana, Región Metropolitana.</v>
      </c>
      <c r="M569" s="18" t="str">
        <f>VLOOKUP(A569,'BASE REGISTRO MAYO'!$A$1:$U$884,13,FALSE)</f>
        <v>XIII</v>
      </c>
      <c r="N569" s="18" t="str">
        <f>VLOOKUP(A569,'BASE REGISTRO MAYO'!$A$1:$U$884,14,FALSE)</f>
        <v>La Pintana</v>
      </c>
      <c r="O569" s="18">
        <f>VLOOKUP(A569,'BASE REGISTRO MAYO'!$A$1:$U$884,15,FALSE)</f>
        <v>0</v>
      </c>
      <c r="P569" s="18">
        <f>VLOOKUP(A569,'BASE REGISTRO MAYO'!$A$1:$U$884,16,FALSE)</f>
        <v>0</v>
      </c>
      <c r="Q569" s="18">
        <f>VLOOKUP(A569,'BASE REGISTRO MAYO'!$A$1:$U$884,17,FALSE)</f>
        <v>0</v>
      </c>
      <c r="R569" s="18">
        <f>VLOOKUP(A569,'BASE REGISTRO MAYO'!$A$1:$U$884,18,FALSE)</f>
        <v>91001</v>
      </c>
      <c r="S569" s="18" t="str">
        <f>VLOOKUP(A569,'BASE REGISTRO MAYO'!$A$1:$U$884,19,FALSE)</f>
        <v xml:space="preserve"> No se acompañan. Aplica Informe Jurídico Nº 09, de  fecha 14 de marzo de 2011 del Departamento Jurídico y Dictamen Nº 070791, de 2009, de la Contraloría General de la República.  
</v>
      </c>
      <c r="T569" s="148">
        <f>VLOOKUP(A569,'BASE REGISTRO MAYO'!$A$1:$U$884,20,FALSE)</f>
        <v>37970</v>
      </c>
      <c r="U569" s="125">
        <v>7051</v>
      </c>
      <c r="V569" s="126">
        <v>63435063</v>
      </c>
      <c r="W569" s="126">
        <v>185810211</v>
      </c>
      <c r="X569" s="149">
        <v>44347</v>
      </c>
      <c r="Y569" s="133" t="s">
        <v>7732</v>
      </c>
      <c r="Z569" s="133" t="s">
        <v>7733</v>
      </c>
      <c r="AA569" s="125" t="s">
        <v>7794</v>
      </c>
    </row>
    <row r="570" spans="1:27" s="90" customFormat="1" ht="15.75" customHeight="1" x14ac:dyDescent="0.2">
      <c r="A570" s="125">
        <v>7052</v>
      </c>
      <c r="B570" s="18" t="str">
        <f>VLOOKUP(A570,'BASE REGISTRO MAYO'!$A$1:$U$884,2,FALSE)</f>
        <v xml:space="preserve">
I. Municipalidad de Rengo
</v>
      </c>
      <c r="C570" s="18">
        <f>VLOOKUP(A570,'BASE REGISTRO MAYO'!$A$1:$U$884,3,FALSE)</f>
        <v>690812002</v>
      </c>
      <c r="D570" s="18" t="str">
        <f>VLOOKUP(A570,'BASE REGISTRO MAYO'!$A$1:$U$884,4,FALSE)</f>
        <v>Municipalidad</v>
      </c>
      <c r="E570" s="18" t="str">
        <f>VLOOKUP(A570,'BASE REGISTRO MAYO'!$A$1:$U$884,5,FALSE)</f>
        <v>Constitución Política de la República, art. 107.</v>
      </c>
      <c r="F570" s="18" t="str">
        <f>VLOOKUP(A570,'BASE REGISTRO MAYO'!$A$1:$U$884,6,FALSE)</f>
        <v>Indefinida.</v>
      </c>
      <c r="G570" s="18" t="str">
        <f>VLOOKUP(A570,'BASE REGISTRO MAYO'!$A$1:$U$884,7,FALSE)</f>
        <v>Según Ley Orgánica Nº 18.695, arts. 1º al 4º.</v>
      </c>
      <c r="H570" s="18" t="str">
        <f>VLOOKUP(A570,'BASE REGISTRO MAYO'!$A$1:$U$884,8,FALSE)</f>
        <v>no tiene</v>
      </c>
      <c r="I570" s="18">
        <f>VLOOKUP(A570,'BASE REGISTRO MAYO'!$A$1:$U$884,9,FALSE)</f>
        <v>0</v>
      </c>
      <c r="J570" s="18">
        <f>VLOOKUP(A570,'BASE REGISTRO MAYO'!$A$1:$U$884,10,FALSE)</f>
        <v>0</v>
      </c>
      <c r="K570" s="18" t="str">
        <f>VLOOKUP(A570,'BASE REGISTRO MAYO'!$A$1:$U$884,11,FALSE)</f>
        <v xml:space="preserve">Carolos Ernesto Soto González, </v>
      </c>
      <c r="L570" s="18" t="str">
        <f>VLOOKUP(A570,'BASE REGISTRO MAYO'!$A$1:$U$884,12,FALSE)</f>
        <v xml:space="preserve">Urriola Nº26, Rengo, Sexta Región. </v>
      </c>
      <c r="M570" s="18" t="str">
        <f>VLOOKUP(A570,'BASE REGISTRO MAYO'!$A$1:$U$884,13,FALSE)</f>
        <v>VI</v>
      </c>
      <c r="N570" s="18" t="str">
        <f>VLOOKUP(A570,'BASE REGISTRO MAYO'!$A$1:$U$884,14,FALSE)</f>
        <v>Rengo</v>
      </c>
      <c r="O570" s="18" t="str">
        <f>VLOOKUP(A570,'BASE REGISTRO MAYO'!$A$1:$U$884,15,FALSE)</f>
        <v>Teléfono (72) 512060</v>
      </c>
      <c r="P570" s="18">
        <f>VLOOKUP(A570,'BASE REGISTRO MAYO'!$A$1:$U$884,16,FALSE)</f>
        <v>0</v>
      </c>
      <c r="Q570" s="18">
        <f>VLOOKUP(A570,'BASE REGISTRO MAYO'!$A$1:$U$884,17,FALSE)</f>
        <v>0</v>
      </c>
      <c r="R570" s="18">
        <f>VLOOKUP(A570,'BASE REGISTRO MAYO'!$A$1:$U$884,18,FALSE)</f>
        <v>91001</v>
      </c>
      <c r="S570" s="18" t="str">
        <f>VLOOKUP(A570,'BASE REGISTRO MAYO'!$A$1:$U$884,19,FALSE)</f>
        <v xml:space="preserve">No se acompañan. Aplica Informe Jurídico Nº 09, de  fecha 14 de marzo de 2011 del Departamento Jurídico y Dictamen Nº 070791, de 2009, de la Contraloría General de la República.  
</v>
      </c>
      <c r="T570" s="148">
        <f>VLOOKUP(A570,'BASE REGISTRO MAYO'!$A$1:$U$884,20,FALSE)</f>
        <v>37970</v>
      </c>
      <c r="U570" s="125">
        <v>7052</v>
      </c>
      <c r="V570" s="126">
        <v>4292760</v>
      </c>
      <c r="W570" s="126">
        <v>17295540</v>
      </c>
      <c r="X570" s="149">
        <v>44347</v>
      </c>
      <c r="Y570" s="133" t="s">
        <v>7732</v>
      </c>
      <c r="Z570" s="133" t="s">
        <v>7733</v>
      </c>
      <c r="AA570" s="125" t="s">
        <v>7821</v>
      </c>
    </row>
    <row r="571" spans="1:27" s="90" customFormat="1" ht="15.75" customHeight="1" x14ac:dyDescent="0.2">
      <c r="A571" s="125">
        <v>7054</v>
      </c>
      <c r="B571" s="18" t="str">
        <f>VLOOKUP(A571,'BASE REGISTRO MAYO'!$A$1:$U$884,2,FALSE)</f>
        <v xml:space="preserve">
I. Municipalidad de Cerro Navia
</v>
      </c>
      <c r="C571" s="18">
        <f>VLOOKUP(A571,'BASE REGISTRO MAYO'!$A$1:$U$884,3,FALSE)</f>
        <v>692542002</v>
      </c>
      <c r="D571" s="18" t="str">
        <f>VLOOKUP(A571,'BASE REGISTRO MAYO'!$A$1:$U$884,4,FALSE)</f>
        <v>Municipalidad</v>
      </c>
      <c r="E571" s="18" t="str">
        <f>VLOOKUP(A571,'BASE REGISTRO MAYO'!$A$1:$U$884,5,FALSE)</f>
        <v>Constitución Política de la República, art. 107.</v>
      </c>
      <c r="F571" s="18" t="str">
        <f>VLOOKUP(A571,'BASE REGISTRO MAYO'!$A$1:$U$884,6,FALSE)</f>
        <v>Indefinida.</v>
      </c>
      <c r="G571" s="18" t="str">
        <f>VLOOKUP(A571,'BASE REGISTRO MAYO'!$A$1:$U$884,7,FALSE)</f>
        <v>Según Ley Orgánica Nº 18.695, arts. 1º al 4º.</v>
      </c>
      <c r="H571" s="18" t="str">
        <f>VLOOKUP(A571,'BASE REGISTRO MAYO'!$A$1:$U$884,8,FALSE)</f>
        <v>no tiene</v>
      </c>
      <c r="I571" s="18">
        <f>VLOOKUP(A571,'BASE REGISTRO MAYO'!$A$1:$U$884,9,FALSE)</f>
        <v>0</v>
      </c>
      <c r="J571" s="18">
        <f>VLOOKUP(A571,'BASE REGISTRO MAYO'!$A$1:$U$884,10,FALSE)</f>
        <v>0</v>
      </c>
      <c r="K571" s="18" t="str">
        <f>VLOOKUP(A571,'BASE REGISTRO MAYO'!$A$1:$U$884,11,FALSE)</f>
        <v xml:space="preserve">Mauro Elias Tamayo Rozas, </v>
      </c>
      <c r="L571" s="18" t="str">
        <f>VLOOKUP(A571,'BASE REGISTRO MAYO'!$A$1:$U$884,12,FALSE)</f>
        <v xml:space="preserve">Del Consistorial Nº 6645, comuna de Cerro Navia, Región Metropolitana.
</v>
      </c>
      <c r="M571" s="18" t="str">
        <f>VLOOKUP(A571,'BASE REGISTRO MAYO'!$A$1:$U$884,13,FALSE)</f>
        <v>XIII</v>
      </c>
      <c r="N571" s="18" t="str">
        <f>VLOOKUP(A571,'BASE REGISTRO MAYO'!$A$1:$U$884,14,FALSE)</f>
        <v>Cerro Navia</v>
      </c>
      <c r="O571" s="18" t="str">
        <f>VLOOKUP(A571,'BASE REGISTRO MAYO'!$A$1:$U$884,15,FALSE)</f>
        <v xml:space="preserve">Teléfono Alcalde: 223804196, 
Teléfono Jefe de Gabinete: 223804020,
Teléfono Jefe de la Oficina de la Niñez: 223804024,
</v>
      </c>
      <c r="P571" s="18" t="str">
        <f>VLOOKUP(A571,'BASE REGISTRO MAYO'!$A$1:$U$884,16,FALSE)</f>
        <v xml:space="preserve">E-mail Alcalde:mauro.tamayo@cerronavia.cl
E-mail Jefe de Gabinete: nicolas.cataldo@cerronavia.cl
E-mail Jefe de la Oficina de la Niñez: juan.veloz@cerronavia.cl.
</v>
      </c>
      <c r="Q571" s="18">
        <f>VLOOKUP(A571,'BASE REGISTRO MAYO'!$A$1:$U$884,17,FALSE)</f>
        <v>0</v>
      </c>
      <c r="R571" s="18">
        <f>VLOOKUP(A571,'BASE REGISTRO MAYO'!$A$1:$U$884,18,FALSE)</f>
        <v>91001</v>
      </c>
      <c r="S571" s="18" t="str">
        <f>VLOOKUP(A571,'BASE REGISTRO MAYO'!$A$1:$U$884,19,FALSE)</f>
        <v xml:space="preserve">No se acompañan. Aplica Informe Jurídico Nº 09, de  fecha 14 de marzo de 2011 del Departamento Jurídico y Dictamen Nº 070791, de 2009, de la Contraloría General de la República.  
</v>
      </c>
      <c r="T571" s="148">
        <f>VLOOKUP(A571,'BASE REGISTRO MAYO'!$A$1:$U$884,20,FALSE)</f>
        <v>37970</v>
      </c>
      <c r="U571" s="125">
        <v>7054</v>
      </c>
      <c r="V571" s="126">
        <v>9014796</v>
      </c>
      <c r="W571" s="126">
        <v>36320634</v>
      </c>
      <c r="X571" s="149">
        <v>44347</v>
      </c>
      <c r="Y571" s="133" t="s">
        <v>7732</v>
      </c>
      <c r="Z571" s="133" t="s">
        <v>7733</v>
      </c>
      <c r="AA571" s="125" t="s">
        <v>7867</v>
      </c>
    </row>
    <row r="572" spans="1:27" s="90" customFormat="1" ht="15.75" customHeight="1" x14ac:dyDescent="0.2">
      <c r="A572" s="125">
        <v>7056</v>
      </c>
      <c r="B572" s="18" t="str">
        <f>VLOOKUP(A572,'BASE REGISTRO MAYO'!$A$1:$U$884,2,FALSE)</f>
        <v xml:space="preserve">
I. Municipalidad de Quilicura
</v>
      </c>
      <c r="C572" s="18">
        <f>VLOOKUP(A572,'BASE REGISTRO MAYO'!$A$1:$U$884,3,FALSE)</f>
        <v>690713004</v>
      </c>
      <c r="D572" s="18" t="str">
        <f>VLOOKUP(A572,'BASE REGISTRO MAYO'!$A$1:$U$884,4,FALSE)</f>
        <v>Municipalidad</v>
      </c>
      <c r="E572" s="18" t="str">
        <f>VLOOKUP(A572,'BASE REGISTRO MAYO'!$A$1:$U$884,5,FALSE)</f>
        <v>Constitución Política de la República, art. 107.</v>
      </c>
      <c r="F572" s="18" t="str">
        <f>VLOOKUP(A572,'BASE REGISTRO MAYO'!$A$1:$U$884,6,FALSE)</f>
        <v>Indefinida.</v>
      </c>
      <c r="G572" s="18" t="str">
        <f>VLOOKUP(A572,'BASE REGISTRO MAYO'!$A$1:$U$884,7,FALSE)</f>
        <v>Según Ley Orgánica Nº 18.695, arts. 1º al 4º.</v>
      </c>
      <c r="H572" s="18" t="str">
        <f>VLOOKUP(A572,'BASE REGISTRO MAYO'!$A$1:$U$884,8,FALSE)</f>
        <v>no tiene</v>
      </c>
      <c r="I572" s="18">
        <f>VLOOKUP(A572,'BASE REGISTRO MAYO'!$A$1:$U$884,9,FALSE)</f>
        <v>0</v>
      </c>
      <c r="J572" s="18">
        <f>VLOOKUP(A572,'BASE REGISTRO MAYO'!$A$1:$U$884,10,FALSE)</f>
        <v>0</v>
      </c>
      <c r="K572" s="18" t="str">
        <f>VLOOKUP(A572,'BASE REGISTRO MAYO'!$A$1:$U$884,11,FALSE)</f>
        <v xml:space="preserve">Juan Carrasco Contreras </v>
      </c>
      <c r="L572" s="18" t="str">
        <f>VLOOKUP(A572,'BASE REGISTRO MAYO'!$A$1:$U$884,12,FALSE)</f>
        <v xml:space="preserve">José Francisco Vergara Nº450, Quilicura, Región Metropolitana. </v>
      </c>
      <c r="M572" s="18" t="str">
        <f>VLOOKUP(A572,'BASE REGISTRO MAYO'!$A$1:$U$884,13,FALSE)</f>
        <v>XIII</v>
      </c>
      <c r="N572" s="18" t="str">
        <f>VLOOKUP(A572,'BASE REGISTRO MAYO'!$A$1:$U$884,14,FALSE)</f>
        <v>Quilicura</v>
      </c>
      <c r="O572" s="18" t="str">
        <f>VLOOKUP(A572,'BASE REGISTRO MAYO'!$A$1:$U$884,15,FALSE)</f>
        <v>Fono mesa central 3666700, Dideco 3666730.</v>
      </c>
      <c r="P572" s="18">
        <f>VLOOKUP(A572,'BASE REGISTRO MAYO'!$A$1:$U$884,16,FALSE)</f>
        <v>0</v>
      </c>
      <c r="Q572" s="18">
        <f>VLOOKUP(A572,'BASE REGISTRO MAYO'!$A$1:$U$884,17,FALSE)</f>
        <v>0</v>
      </c>
      <c r="R572" s="18">
        <f>VLOOKUP(A572,'BASE REGISTRO MAYO'!$A$1:$U$884,18,FALSE)</f>
        <v>91001</v>
      </c>
      <c r="S572" s="18" t="str">
        <f>VLOOKUP(A572,'BASE REGISTRO MAYO'!$A$1:$U$884,19,FALSE)</f>
        <v xml:space="preserve">No se acompañan. Aplica Informe Jurídico Nº 09, de  fecha 14 de marzo de 2011 del Departamento Jurídico y Dictamen Nº 070791, de 2009, de la Contraloría General de la República.  
</v>
      </c>
      <c r="T572" s="148">
        <f>VLOOKUP(A572,'BASE REGISTRO MAYO'!$A$1:$U$884,20,FALSE)</f>
        <v>37970</v>
      </c>
      <c r="U572" s="125">
        <v>7056</v>
      </c>
      <c r="V572" s="126">
        <v>30121170</v>
      </c>
      <c r="W572" s="126">
        <v>95944241</v>
      </c>
      <c r="X572" s="149">
        <v>44347</v>
      </c>
      <c r="Y572" s="133" t="s">
        <v>7732</v>
      </c>
      <c r="Z572" s="133" t="s">
        <v>7733</v>
      </c>
      <c r="AA572" s="125" t="s">
        <v>7783</v>
      </c>
    </row>
    <row r="573" spans="1:27" s="90" customFormat="1" ht="15.75" customHeight="1" x14ac:dyDescent="0.2">
      <c r="A573" s="125">
        <v>7057</v>
      </c>
      <c r="B573" s="18" t="str">
        <f>VLOOKUP(A573,'BASE REGISTRO MAYO'!$A$1:$U$884,2,FALSE)</f>
        <v xml:space="preserve">
I. Municipalidad de Temuco
</v>
      </c>
      <c r="C573" s="18">
        <f>VLOOKUP(A573,'BASE REGISTRO MAYO'!$A$1:$U$884,3,FALSE)</f>
        <v>691907007</v>
      </c>
      <c r="D573" s="18" t="str">
        <f>VLOOKUP(A573,'BASE REGISTRO MAYO'!$A$1:$U$884,4,FALSE)</f>
        <v>Municipalidad</v>
      </c>
      <c r="E573" s="18" t="str">
        <f>VLOOKUP(A573,'BASE REGISTRO MAYO'!$A$1:$U$884,5,FALSE)</f>
        <v>Constitución Política de la República, art. 107.</v>
      </c>
      <c r="F573" s="18" t="str">
        <f>VLOOKUP(A573,'BASE REGISTRO MAYO'!$A$1:$U$884,6,FALSE)</f>
        <v>Indefinida.</v>
      </c>
      <c r="G573" s="18" t="str">
        <f>VLOOKUP(A573,'BASE REGISTRO MAYO'!$A$1:$U$884,7,FALSE)</f>
        <v>Según Ley Orgánica Nº 18.695, arts. 1º al 4º.</v>
      </c>
      <c r="H573" s="18" t="str">
        <f>VLOOKUP(A573,'BASE REGISTRO MAYO'!$A$1:$U$884,8,FALSE)</f>
        <v>no tiene</v>
      </c>
      <c r="I573" s="18">
        <f>VLOOKUP(A573,'BASE REGISTRO MAYO'!$A$1:$U$884,9,FALSE)</f>
        <v>0</v>
      </c>
      <c r="J573" s="18">
        <f>VLOOKUP(A573,'BASE REGISTRO MAYO'!$A$1:$U$884,10,FALSE)</f>
        <v>0</v>
      </c>
      <c r="K573" s="18" t="str">
        <f>VLOOKUP(A573,'BASE REGISTRO MAYO'!$A$1:$U$884,11,FALSE)</f>
        <v xml:space="preserve">Miguel Ángel Becker Alvear     
</v>
      </c>
      <c r="L573" s="18" t="str">
        <f>VLOOKUP(A573,'BASE REGISTRO MAYO'!$A$1:$U$884,12,FALSE)</f>
        <v xml:space="preserve">Arturo Prat Nº 650, Temuco, Novena Región.
</v>
      </c>
      <c r="M573" s="18" t="str">
        <f>VLOOKUP(A573,'BASE REGISTRO MAYO'!$A$1:$U$884,13,FALSE)</f>
        <v>IX</v>
      </c>
      <c r="N573" s="18" t="str">
        <f>VLOOKUP(A573,'BASE REGISTRO MAYO'!$A$1:$U$884,14,FALSE)</f>
        <v xml:space="preserve"> Temuco,</v>
      </c>
      <c r="O573" s="18">
        <f>VLOOKUP(A573,'BASE REGISTRO MAYO'!$A$1:$U$884,15,FALSE)</f>
        <v>452973427</v>
      </c>
      <c r="P573" s="18" t="str">
        <f>VLOOKUP(A573,'BASE REGISTRO MAYO'!$A$1:$U$884,16,FALSE)</f>
        <v>Emails: mbecker@temuco.cl</v>
      </c>
      <c r="Q573" s="18">
        <f>VLOOKUP(A573,'BASE REGISTRO MAYO'!$A$1:$U$884,17,FALSE)</f>
        <v>0</v>
      </c>
      <c r="R573" s="18">
        <f>VLOOKUP(A573,'BASE REGISTRO MAYO'!$A$1:$U$884,18,FALSE)</f>
        <v>91001</v>
      </c>
      <c r="S573" s="18" t="str">
        <f>VLOOKUP(A573,'BASE REGISTRO MAYO'!$A$1:$U$884,19,FALSE)</f>
        <v xml:space="preserve">No se acompañan. Aplica Informe Jurídico Nº 09, de  fecha 14 de marzo de 2011 del Departamento Jurídico y Dictamen Nº 070791, de 2009, de la Contraloría General de la República.  
</v>
      </c>
      <c r="T573" s="148">
        <f>VLOOKUP(A573,'BASE REGISTRO MAYO'!$A$1:$U$884,20,FALSE)</f>
        <v>37970</v>
      </c>
      <c r="U573" s="125">
        <v>7057</v>
      </c>
      <c r="V573" s="126">
        <v>10603117</v>
      </c>
      <c r="W573" s="126">
        <v>42719983</v>
      </c>
      <c r="X573" s="149">
        <v>44347</v>
      </c>
      <c r="Y573" s="133" t="s">
        <v>7732</v>
      </c>
      <c r="Z573" s="133" t="s">
        <v>7733</v>
      </c>
      <c r="AA573" s="125" t="s">
        <v>195</v>
      </c>
    </row>
    <row r="574" spans="1:27" s="90" customFormat="1" ht="15.75" customHeight="1" x14ac:dyDescent="0.2">
      <c r="A574" s="125">
        <v>7064</v>
      </c>
      <c r="B574" s="18" t="str">
        <f>VLOOKUP(A574,'BASE REGISTRO MAYO'!$A$1:$U$884,2,FALSE)</f>
        <v xml:space="preserve">
I. Municipalidad de Quillota
</v>
      </c>
      <c r="C574" s="18">
        <f>VLOOKUP(A574,'BASE REGISTRO MAYO'!$A$1:$U$884,3,FALSE)</f>
        <v>690601001</v>
      </c>
      <c r="D574" s="18" t="str">
        <f>VLOOKUP(A574,'BASE REGISTRO MAYO'!$A$1:$U$884,4,FALSE)</f>
        <v>Municipalidad</v>
      </c>
      <c r="E574" s="18" t="str">
        <f>VLOOKUP(A574,'BASE REGISTRO MAYO'!$A$1:$U$884,5,FALSE)</f>
        <v>Constitución Política de la República, artículo 107</v>
      </c>
      <c r="F574" s="18" t="str">
        <f>VLOOKUP(A574,'BASE REGISTRO MAYO'!$A$1:$U$884,6,FALSE)</f>
        <v>Indefinida</v>
      </c>
      <c r="G574" s="18" t="str">
        <f>VLOOKUP(A574,'BASE REGISTRO MAYO'!$A$1:$U$884,7,FALSE)</f>
        <v>Según Ley Orgánica N° 18.695, artículos 1°al 4°</v>
      </c>
      <c r="H574" s="18" t="str">
        <f>VLOOKUP(A574,'BASE REGISTRO MAYO'!$A$1:$U$884,8,FALSE)</f>
        <v>no tiene</v>
      </c>
      <c r="I574" s="18">
        <f>VLOOKUP(A574,'BASE REGISTRO MAYO'!$A$1:$U$884,9,FALSE)</f>
        <v>0</v>
      </c>
      <c r="J574" s="18">
        <f>VLOOKUP(A574,'BASE REGISTRO MAYO'!$A$1:$U$884,10,FALSE)</f>
        <v>0</v>
      </c>
      <c r="K574" s="18" t="str">
        <f>VLOOKUP(A574,'BASE REGISTRO MAYO'!$A$1:$U$884,11,FALSE)</f>
        <v xml:space="preserve"> Luis Alberto Mella Gajardo, 
</v>
      </c>
      <c r="L574" s="18" t="str">
        <f>VLOOKUP(A574,'BASE REGISTRO MAYO'!$A$1:$U$884,12,FALSE)</f>
        <v xml:space="preserve">Maipú N°330, comuna de Quillota, Quinta Región.
</v>
      </c>
      <c r="M574" s="18" t="str">
        <f>VLOOKUP(A574,'BASE REGISTRO MAYO'!$A$1:$U$884,13,FALSE)</f>
        <v>V</v>
      </c>
      <c r="N574" s="18" t="str">
        <f>VLOOKUP(A574,'BASE REGISTRO MAYO'!$A$1:$U$884,14,FALSE)</f>
        <v>Quillota</v>
      </c>
      <c r="O574" s="18">
        <f>VLOOKUP(A574,'BASE REGISTRO MAYO'!$A$1:$U$884,15,FALSE)</f>
        <v>0</v>
      </c>
      <c r="P574" s="18">
        <f>VLOOKUP(A574,'BASE REGISTRO MAYO'!$A$1:$U$884,16,FALSE)</f>
        <v>0</v>
      </c>
      <c r="Q574" s="18">
        <f>VLOOKUP(A574,'BASE REGISTRO MAYO'!$A$1:$U$884,17,FALSE)</f>
        <v>0</v>
      </c>
      <c r="R574" s="18">
        <f>VLOOKUP(A574,'BASE REGISTRO MAYO'!$A$1:$U$884,18,FALSE)</f>
        <v>91001</v>
      </c>
      <c r="S574" s="18" t="str">
        <f>VLOOKUP(A574,'BASE REGISTRO MAYO'!$A$1:$U$884,19,FALSE)</f>
        <v xml:space="preserve">No se acompañan. Aplica Informe Jurídico Nº 09, de  fecha 14 de marzo de 2011 del Departamento Jurídico y Dictamen Nº 070791, de 2009, de la Contraloría General de la República.  </v>
      </c>
      <c r="T574" s="148">
        <f>VLOOKUP(A574,'BASE REGISTRO MAYO'!$A$1:$U$884,20,FALSE)</f>
        <v>37970</v>
      </c>
      <c r="U574" s="125">
        <v>7064</v>
      </c>
      <c r="V574" s="126">
        <v>6439140</v>
      </c>
      <c r="W574" s="126">
        <v>25943310</v>
      </c>
      <c r="X574" s="149">
        <v>44347</v>
      </c>
      <c r="Y574" s="133" t="s">
        <v>7732</v>
      </c>
      <c r="Z574" s="133" t="s">
        <v>7733</v>
      </c>
      <c r="AA574" s="125" t="s">
        <v>7738</v>
      </c>
    </row>
    <row r="575" spans="1:27" s="90" customFormat="1" ht="15.75" customHeight="1" x14ac:dyDescent="0.2">
      <c r="A575" s="125">
        <v>7066</v>
      </c>
      <c r="B575" s="18" t="str">
        <f>VLOOKUP(A575,'BASE REGISTRO MAYO'!$A$1:$U$884,2,FALSE)</f>
        <v xml:space="preserve">
I. Municipalidad de Ñuñoa
</v>
      </c>
      <c r="C575" s="18">
        <f>VLOOKUP(A575,'BASE REGISTRO MAYO'!$A$1:$U$884,3,FALSE)</f>
        <v>690705001</v>
      </c>
      <c r="D575" s="18" t="str">
        <f>VLOOKUP(A575,'BASE REGISTRO MAYO'!$A$1:$U$884,4,FALSE)</f>
        <v>Municipalidad</v>
      </c>
      <c r="E575" s="18" t="str">
        <f>VLOOKUP(A575,'BASE REGISTRO MAYO'!$A$1:$U$884,5,FALSE)</f>
        <v>Constitución Política de la República, art. 107.</v>
      </c>
      <c r="F575" s="18" t="str">
        <f>VLOOKUP(A575,'BASE REGISTRO MAYO'!$A$1:$U$884,6,FALSE)</f>
        <v>Indefinida.</v>
      </c>
      <c r="G575" s="18" t="str">
        <f>VLOOKUP(A575,'BASE REGISTRO MAYO'!$A$1:$U$884,7,FALSE)</f>
        <v>Según Ley Orgánica Nº 18.695, arts. 1º al 4º.</v>
      </c>
      <c r="H575" s="18" t="str">
        <f>VLOOKUP(A575,'BASE REGISTRO MAYO'!$A$1:$U$884,8,FALSE)</f>
        <v>no tiene</v>
      </c>
      <c r="I575" s="18">
        <f>VLOOKUP(A575,'BASE REGISTRO MAYO'!$A$1:$U$884,9,FALSE)</f>
        <v>0</v>
      </c>
      <c r="J575" s="18">
        <f>VLOOKUP(A575,'BASE REGISTRO MAYO'!$A$1:$U$884,10,FALSE)</f>
        <v>0</v>
      </c>
      <c r="K575" s="18" t="str">
        <f>VLOOKUP(A575,'BASE REGISTRO MAYO'!$A$1:$U$884,11,FALSE)</f>
        <v xml:space="preserve">Andrés Enrique Zarhi Troy, </v>
      </c>
      <c r="L575" s="18" t="str">
        <f>VLOOKUP(A575,'BASE REGISTRO MAYO'!$A$1:$U$884,12,FALSE)</f>
        <v>Avenida Irarrázaval Nº3550, Ñuñoa, Región Metropolitana.</v>
      </c>
      <c r="M575" s="18" t="str">
        <f>VLOOKUP(A575,'BASE REGISTRO MAYO'!$A$1:$U$884,13,FALSE)</f>
        <v>XIII</v>
      </c>
      <c r="N575" s="18" t="str">
        <f>VLOOKUP(A575,'BASE REGISTRO MAYO'!$A$1:$U$884,14,FALSE)</f>
        <v>Ñuñoa</v>
      </c>
      <c r="O575" s="18" t="str">
        <f>VLOOKUP(A575,'BASE REGISTRO MAYO'!$A$1:$U$884,15,FALSE)</f>
        <v>232407050/ 232407005</v>
      </c>
      <c r="P575" s="18" t="str">
        <f>VLOOKUP(A575,'BASE REGISTRO MAYO'!$A$1:$U$884,16,FALSE)</f>
        <v xml:space="preserve">Correo electrónico: alcalde@nunoa.cl
</v>
      </c>
      <c r="Q575" s="18">
        <f>VLOOKUP(A575,'BASE REGISTRO MAYO'!$A$1:$U$884,17,FALSE)</f>
        <v>0</v>
      </c>
      <c r="R575" s="18">
        <f>VLOOKUP(A575,'BASE REGISTRO MAYO'!$A$1:$U$884,18,FALSE)</f>
        <v>91001</v>
      </c>
      <c r="S575" s="18" t="str">
        <f>VLOOKUP(A575,'BASE REGISTRO MAYO'!$A$1:$U$884,19,FALSE)</f>
        <v xml:space="preserve">No se acompañan. Aplica Informe Jurídico Nº 09, de  fecha 14 de marzo de 2011 del Departamento Jurídico y Dictamen Nº 070791, de 2009, de la Contraloría General de la República.  
.
</v>
      </c>
      <c r="T575" s="148">
        <f>VLOOKUP(A575,'BASE REGISTRO MAYO'!$A$1:$U$884,20,FALSE)</f>
        <v>37970</v>
      </c>
      <c r="U575" s="125">
        <v>7066</v>
      </c>
      <c r="V575" s="126">
        <v>6868416</v>
      </c>
      <c r="W575" s="126">
        <v>27672864</v>
      </c>
      <c r="X575" s="149">
        <v>44347</v>
      </c>
      <c r="Y575" s="133" t="s">
        <v>7732</v>
      </c>
      <c r="Z575" s="133" t="s">
        <v>7733</v>
      </c>
      <c r="AA575" s="125" t="s">
        <v>7799</v>
      </c>
    </row>
    <row r="576" spans="1:27" s="90" customFormat="1" ht="15.75" customHeight="1" x14ac:dyDescent="0.2">
      <c r="A576" s="125">
        <v>7067</v>
      </c>
      <c r="B576" s="18" t="str">
        <f>VLOOKUP(A576,'BASE REGISTRO MAYO'!$A$1:$U$884,2,FALSE)</f>
        <v xml:space="preserve">
Instituto de Educación y Desarrollo Carlos Casanueva.
</v>
      </c>
      <c r="C576" s="18">
        <f>VLOOKUP(A576,'BASE REGISTRO MAYO'!$A$1:$U$884,3,FALSE)</f>
        <v>825652000</v>
      </c>
      <c r="D576" s="18" t="str">
        <f>VLOOKUP(A576,'BASE REGISTRO MAYO'!$A$1:$U$884,4,FALSE)</f>
        <v xml:space="preserve">Corporación de Desarrollo Privado.
</v>
      </c>
      <c r="E576" s="18" t="str">
        <f>VLOOKUP(A576,'BASE REGISTRO MAYO'!$A$1:$U$884,5,FALSE)</f>
        <v xml:space="preserve">Otorgado por Decreto Supremo Nº 1118 de 24 de junio de 1968, del Ministerio de Justicia.
</v>
      </c>
      <c r="F576" s="18" t="str">
        <f>VLOOKUP(A576,'BASE REGISTRO MAYO'!$A$1:$U$884,6,FALSE)</f>
        <v xml:space="preserve">Certificado de Vigencia Folio Nº 500356430185, de 16 de noviembre de 2020, emitido por el Servicio de Registro Civil e Identificación.
</v>
      </c>
      <c r="G576" s="18" t="str">
        <f>VLOOKUP(A576,'BASE REGISTRO MAYO'!$A$1:$U$884,7,FALSE)</f>
        <v xml:space="preserve">Promover el desarrollo educacional, social, cultural y comunitario de todos sus asociados y de todos los habitantes del país.
</v>
      </c>
      <c r="H576" s="18" t="str">
        <f>VLOOKUP(A576,'BASE REGISTRO MAYO'!$A$1:$U$884,8,FALSE)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76" s="18" t="str">
        <f>VLOOKUP(A576,'BASE REGISTRO MAYO'!$A$1:$U$884,9,FALSE)</f>
        <v>Directorio dura dos años</v>
      </c>
      <c r="J576" s="18" t="str">
        <f>VLOOKUP(A576,'BASE REGISTRO MAYO'!$A$1:$U$884,10,FALSE)</f>
        <v>vigente desde el 28 de junio de 2017.</v>
      </c>
      <c r="K576" s="18" t="str">
        <f>VLOOKUP(A576,'BASE REGISTRO MAYO'!$A$1:$U$884,11,FALSE)</f>
        <v xml:space="preserve">Patricia Caselli de la Carrera. 
</v>
      </c>
      <c r="L576" s="18" t="str">
        <f>VLOOKUP(A576,'BASE REGISTRO MAYO'!$A$1:$U$884,12,FALSE)</f>
        <v xml:space="preserve">José Miguel Carrera Nº 027, Quilicura, Región Metropolitana.
</v>
      </c>
      <c r="M576" s="18" t="str">
        <f>VLOOKUP(A576,'BASE REGISTRO MAYO'!$A$1:$U$884,13,FALSE)</f>
        <v>XIII</v>
      </c>
      <c r="N576" s="18" t="str">
        <f>VLOOKUP(A576,'BASE REGISTRO MAYO'!$A$1:$U$884,14,FALSE)</f>
        <v>Quilicura</v>
      </c>
      <c r="O576" s="18" t="str">
        <f>VLOOKUP(A576,'BASE REGISTRO MAYO'!$A$1:$U$884,15,FALSE)</f>
        <v xml:space="preserve">Teléfonos: Patricia Caselli de la carrera: Representante legal –  973042713
Carlos Espinoza Villanueva: Vicepresidente
95776114
Oficina: 232541305 Central
PIE JOVEN EN RED MAIPU: 22 9208838
PIE ENACCION JOVEN QUILICURA: 22 8130821
</v>
      </c>
      <c r="P576" s="18" t="str">
        <f>VLOOKUP(A576,'BASE REGISTRO MAYO'!$A$1:$U$884,16,FALSE)</f>
        <v xml:space="preserve">
corporacion.carloscasanueva@gmail.com acentral.ccc@gmail.com</v>
      </c>
      <c r="Q576" s="18">
        <f>VLOOKUP(A576,'BASE REGISTRO MAYO'!$A$1:$U$884,17,FALSE)</f>
        <v>0</v>
      </c>
      <c r="R576" s="18" t="str">
        <f>VLOOKUP(A576,'BASE REGISTRO MAYO'!$A$1:$U$884,18,FALSE)</f>
        <v>93401 Institución de Asistencia Social.</v>
      </c>
      <c r="S576" s="18" t="str">
        <f>VLOOKUP(A576,'BASE REGISTRO MAYO'!$A$1:$U$884,19,FALSE)</f>
        <v>Certificado correspondiente al año 2019, aprobado por el Sub Departamento de Supervisión Financiera.</v>
      </c>
      <c r="T576" s="148">
        <f>VLOOKUP(A576,'BASE REGISTRO MAYO'!$A$1:$U$884,20,FALSE)</f>
        <v>37970</v>
      </c>
      <c r="U576" s="125">
        <v>7067</v>
      </c>
      <c r="V576" s="126">
        <v>8016600</v>
      </c>
      <c r="W576" s="126">
        <v>40083000</v>
      </c>
      <c r="X576" s="149">
        <v>44347</v>
      </c>
      <c r="Y576" s="133" t="s">
        <v>7732</v>
      </c>
      <c r="Z576" s="133" t="s">
        <v>7733</v>
      </c>
      <c r="AA576" s="125" t="s">
        <v>7774</v>
      </c>
    </row>
    <row r="577" spans="1:27" s="90" customFormat="1" ht="15.75" customHeight="1" x14ac:dyDescent="0.2">
      <c r="A577" s="125">
        <v>7067</v>
      </c>
      <c r="B577" s="18" t="str">
        <f>VLOOKUP(A577,'BASE REGISTRO MAYO'!$A$1:$U$884,2,FALSE)</f>
        <v xml:space="preserve">
Instituto de Educación y Desarrollo Carlos Casanueva.
</v>
      </c>
      <c r="C577" s="18">
        <f>VLOOKUP(A577,'BASE REGISTRO MAYO'!$A$1:$U$884,3,FALSE)</f>
        <v>825652000</v>
      </c>
      <c r="D577" s="18" t="str">
        <f>VLOOKUP(A577,'BASE REGISTRO MAYO'!$A$1:$U$884,4,FALSE)</f>
        <v xml:space="preserve">Corporación de Desarrollo Privado.
</v>
      </c>
      <c r="E577" s="18" t="str">
        <f>VLOOKUP(A577,'BASE REGISTRO MAYO'!$A$1:$U$884,5,FALSE)</f>
        <v xml:space="preserve">Otorgado por Decreto Supremo Nº 1118 de 24 de junio de 1968, del Ministerio de Justicia.
</v>
      </c>
      <c r="F577" s="18" t="str">
        <f>VLOOKUP(A577,'BASE REGISTRO MAYO'!$A$1:$U$884,6,FALSE)</f>
        <v xml:space="preserve">Certificado de Vigencia Folio Nº 500356430185, de 16 de noviembre de 2020, emitido por el Servicio de Registro Civil e Identificación.
</v>
      </c>
      <c r="G577" s="18" t="str">
        <f>VLOOKUP(A577,'BASE REGISTRO MAYO'!$A$1:$U$884,7,FALSE)</f>
        <v xml:space="preserve">Promover el desarrollo educacional, social, cultural y comunitario de todos sus asociados y de todos los habitantes del país.
</v>
      </c>
      <c r="H577" s="18" t="str">
        <f>VLOOKUP(A577,'BASE REGISTRO MAYO'!$A$1:$U$884,8,FALSE)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77" s="18" t="str">
        <f>VLOOKUP(A577,'BASE REGISTRO MAYO'!$A$1:$U$884,9,FALSE)</f>
        <v>Directorio dura dos años</v>
      </c>
      <c r="J577" s="18" t="str">
        <f>VLOOKUP(A577,'BASE REGISTRO MAYO'!$A$1:$U$884,10,FALSE)</f>
        <v>vigente desde el 28 de junio de 2017.</v>
      </c>
      <c r="K577" s="18" t="str">
        <f>VLOOKUP(A577,'BASE REGISTRO MAYO'!$A$1:$U$884,11,FALSE)</f>
        <v xml:space="preserve">Patricia Caselli de la Carrera. 
</v>
      </c>
      <c r="L577" s="18" t="str">
        <f>VLOOKUP(A577,'BASE REGISTRO MAYO'!$A$1:$U$884,12,FALSE)</f>
        <v xml:space="preserve">José Miguel Carrera Nº 027, Quilicura, Región Metropolitana.
</v>
      </c>
      <c r="M577" s="18" t="str">
        <f>VLOOKUP(A577,'BASE REGISTRO MAYO'!$A$1:$U$884,13,FALSE)</f>
        <v>XIII</v>
      </c>
      <c r="N577" s="18" t="str">
        <f>VLOOKUP(A577,'BASE REGISTRO MAYO'!$A$1:$U$884,14,FALSE)</f>
        <v>Quilicura</v>
      </c>
      <c r="O577" s="18" t="str">
        <f>VLOOKUP(A577,'BASE REGISTRO MAYO'!$A$1:$U$884,15,FALSE)</f>
        <v xml:space="preserve">Teléfonos: Patricia Caselli de la carrera: Representante legal –  973042713
Carlos Espinoza Villanueva: Vicepresidente
95776114
Oficina: 232541305 Central
PIE JOVEN EN RED MAIPU: 22 9208838
PIE ENACCION JOVEN QUILICURA: 22 8130821
</v>
      </c>
      <c r="P577" s="18" t="str">
        <f>VLOOKUP(A577,'BASE REGISTRO MAYO'!$A$1:$U$884,16,FALSE)</f>
        <v xml:space="preserve">
corporacion.carloscasanueva@gmail.com acentral.ccc@gmail.com</v>
      </c>
      <c r="Q577" s="18">
        <f>VLOOKUP(A577,'BASE REGISTRO MAYO'!$A$1:$U$884,17,FALSE)</f>
        <v>0</v>
      </c>
      <c r="R577" s="18" t="str">
        <f>VLOOKUP(A577,'BASE REGISTRO MAYO'!$A$1:$U$884,18,FALSE)</f>
        <v>93401 Institución de Asistencia Social.</v>
      </c>
      <c r="S577" s="18" t="str">
        <f>VLOOKUP(A577,'BASE REGISTRO MAYO'!$A$1:$U$884,19,FALSE)</f>
        <v>Certificado correspondiente al año 2019, aprobado por el Sub Departamento de Supervisión Financiera.</v>
      </c>
      <c r="T577" s="148">
        <f>VLOOKUP(A577,'BASE REGISTRO MAYO'!$A$1:$U$884,20,FALSE)</f>
        <v>37970</v>
      </c>
      <c r="U577" s="125">
        <v>7067</v>
      </c>
      <c r="V577" s="126">
        <v>8016600</v>
      </c>
      <c r="W577" s="126">
        <v>40083000</v>
      </c>
      <c r="X577" s="149">
        <v>44347</v>
      </c>
      <c r="Y577" s="133" t="s">
        <v>7732</v>
      </c>
      <c r="Z577" s="133" t="s">
        <v>7733</v>
      </c>
      <c r="AA577" s="125" t="s">
        <v>7783</v>
      </c>
    </row>
    <row r="578" spans="1:27" s="90" customFormat="1" ht="15.75" customHeight="1" x14ac:dyDescent="0.2">
      <c r="A578" s="125">
        <v>7071</v>
      </c>
      <c r="B578" s="18" t="str">
        <f>VLOOKUP(A578,'BASE REGISTRO MAYO'!$A$1:$U$884,2,FALSE)</f>
        <v xml:space="preserve">
I. Municipalidad de Lo Prado
</v>
      </c>
      <c r="C578" s="18">
        <f>VLOOKUP(A578,'BASE REGISTRO MAYO'!$A$1:$U$884,3,FALSE)</f>
        <v>692541006</v>
      </c>
      <c r="D578" s="18" t="str">
        <f>VLOOKUP(A578,'BASE REGISTRO MAYO'!$A$1:$U$884,4,FALSE)</f>
        <v>Municipalidad</v>
      </c>
      <c r="E578" s="18" t="str">
        <f>VLOOKUP(A578,'BASE REGISTRO MAYO'!$A$1:$U$884,5,FALSE)</f>
        <v>Constitución Política de la República, art. 107.</v>
      </c>
      <c r="F578" s="18" t="str">
        <f>VLOOKUP(A578,'BASE REGISTRO MAYO'!$A$1:$U$884,6,FALSE)</f>
        <v>Indefinida.</v>
      </c>
      <c r="G578" s="18" t="str">
        <f>VLOOKUP(A578,'BASE REGISTRO MAYO'!$A$1:$U$884,7,FALSE)</f>
        <v>Según Ley Orgánica Nº 18.695, arts. 1º al 4º.</v>
      </c>
      <c r="H578" s="18" t="str">
        <f>VLOOKUP(A578,'BASE REGISTRO MAYO'!$A$1:$U$884,8,FALSE)</f>
        <v>no tiene</v>
      </c>
      <c r="I578" s="18">
        <f>VLOOKUP(A578,'BASE REGISTRO MAYO'!$A$1:$U$884,9,FALSE)</f>
        <v>0</v>
      </c>
      <c r="J578" s="18">
        <f>VLOOKUP(A578,'BASE REGISTRO MAYO'!$A$1:$U$884,10,FALSE)</f>
        <v>0</v>
      </c>
      <c r="K578" s="18" t="str">
        <f>VLOOKUP(A578,'BASE REGISTRO MAYO'!$A$1:$U$884,11,FALSE)</f>
        <v xml:space="preserve">Maximiliano Ríos Galleguillos. </v>
      </c>
      <c r="L578" s="18" t="str">
        <f>VLOOKUP(A578,'BASE REGISTRO MAYO'!$A$1:$U$884,12,FALSE)</f>
        <v>Avenida San Pablo Nº5959, Lo Prado, Región Metropolitana.</v>
      </c>
      <c r="M578" s="18" t="str">
        <f>VLOOKUP(A578,'BASE REGISTRO MAYO'!$A$1:$U$884,13,FALSE)</f>
        <v>XIII</v>
      </c>
      <c r="N578" s="18" t="str">
        <f>VLOOKUP(A578,'BASE REGISTRO MAYO'!$A$1:$U$884,14,FALSE)</f>
        <v>Lo Prado</v>
      </c>
      <c r="O578" s="18">
        <f>VLOOKUP(A578,'BASE REGISTRO MAYO'!$A$1:$U$884,15,FALSE)</f>
        <v>0</v>
      </c>
      <c r="P578" s="18">
        <f>VLOOKUP(A578,'BASE REGISTRO MAYO'!$A$1:$U$884,16,FALSE)</f>
        <v>0</v>
      </c>
      <c r="Q578" s="18">
        <f>VLOOKUP(A578,'BASE REGISTRO MAYO'!$A$1:$U$884,17,FALSE)</f>
        <v>0</v>
      </c>
      <c r="R578" s="18">
        <f>VLOOKUP(A578,'BASE REGISTRO MAYO'!$A$1:$U$884,18,FALSE)</f>
        <v>91001</v>
      </c>
      <c r="S578" s="18" t="str">
        <f>VLOOKUP(A578,'BASE REGISTRO MAYO'!$A$1:$U$884,19,FALSE)</f>
        <v xml:space="preserve">No se acompañan. Aplica Informe Jurídico Nº 09, de  fecha 14 de marzo de 2011 del Departamento Jurídico y Dictamen Nº 070791, de 2009, de la Contraloría General de la República.  
</v>
      </c>
      <c r="T578" s="148">
        <f>VLOOKUP(A578,'BASE REGISTRO MAYO'!$A$1:$U$884,20,FALSE)</f>
        <v>37970</v>
      </c>
      <c r="U578" s="125">
        <v>7071</v>
      </c>
      <c r="V578" s="126">
        <v>9014796</v>
      </c>
      <c r="W578" s="126">
        <v>45073980</v>
      </c>
      <c r="X578" s="149">
        <v>44347</v>
      </c>
      <c r="Y578" s="133" t="s">
        <v>7732</v>
      </c>
      <c r="Z578" s="133" t="s">
        <v>7733</v>
      </c>
      <c r="AA578" s="125" t="s">
        <v>7832</v>
      </c>
    </row>
    <row r="579" spans="1:27" s="90" customFormat="1" ht="15.75" customHeight="1" x14ac:dyDescent="0.2">
      <c r="A579" s="125">
        <v>7072</v>
      </c>
      <c r="B579" s="18" t="str">
        <f>VLOOKUP(A579,'BASE REGISTRO MAYO'!$A$1:$U$884,2,FALSE)</f>
        <v xml:space="preserve">
I. Municipalidad de Coquimbo
</v>
      </c>
      <c r="C579" s="18">
        <f>VLOOKUP(A579,'BASE REGISTRO MAYO'!$A$1:$U$884,3,FALSE)</f>
        <v>690403005</v>
      </c>
      <c r="D579" s="18" t="str">
        <f>VLOOKUP(A579,'BASE REGISTRO MAYO'!$A$1:$U$884,4,FALSE)</f>
        <v>Municipalidad</v>
      </c>
      <c r="E579" s="18" t="str">
        <f>VLOOKUP(A579,'BASE REGISTRO MAYO'!$A$1:$U$884,5,FALSE)</f>
        <v>Constitución Política de la República, art. 107.</v>
      </c>
      <c r="F579" s="18" t="str">
        <f>VLOOKUP(A579,'BASE REGISTRO MAYO'!$A$1:$U$884,6,FALSE)</f>
        <v>Indefinida.</v>
      </c>
      <c r="G579" s="18" t="str">
        <f>VLOOKUP(A579,'BASE REGISTRO MAYO'!$A$1:$U$884,7,FALSE)</f>
        <v>Según Ley Orgánica Nº 18.695, arts. 1º al 4º.</v>
      </c>
      <c r="H579" s="18" t="str">
        <f>VLOOKUP(A579,'BASE REGISTRO MAYO'!$A$1:$U$884,8,FALSE)</f>
        <v>no tiene</v>
      </c>
      <c r="I579" s="18">
        <f>VLOOKUP(A579,'BASE REGISTRO MAYO'!$A$1:$U$884,9,FALSE)</f>
        <v>0</v>
      </c>
      <c r="J579" s="18">
        <f>VLOOKUP(A579,'BASE REGISTRO MAYO'!$A$1:$U$884,10,FALSE)</f>
        <v>0</v>
      </c>
      <c r="K579" s="18" t="str">
        <f>VLOOKUP(A579,'BASE REGISTRO MAYO'!$A$1:$U$884,11,FALSE)</f>
        <v xml:space="preserve">Alcalde Titular: Marcelo Alejandro Pereira Peralta; </v>
      </c>
      <c r="L579" s="18" t="str">
        <f>VLOOKUP(A579,'BASE REGISTRO MAYO'!$A$1:$U$884,12,FALSE)</f>
        <v xml:space="preserve">Bilbao Nº 348, ciudad de Coquimbo, Cuarta Región.
</v>
      </c>
      <c r="M579" s="18" t="str">
        <f>VLOOKUP(A579,'BASE REGISTRO MAYO'!$A$1:$U$884,13,FALSE)</f>
        <v>IV</v>
      </c>
      <c r="N579" s="18" t="str">
        <f>VLOOKUP(A579,'BASE REGISTRO MAYO'!$A$1:$U$884,14,FALSE)</f>
        <v>Coquimbo</v>
      </c>
      <c r="O579" s="18" t="str">
        <f>VLOOKUP(A579,'BASE REGISTRO MAYO'!$A$1:$U$884,15,FALSE)</f>
        <v>Fono 51- 335300</v>
      </c>
      <c r="P579" s="18">
        <f>VLOOKUP(A579,'BASE REGISTRO MAYO'!$A$1:$U$884,16,FALSE)</f>
        <v>0</v>
      </c>
      <c r="Q579" s="18">
        <f>VLOOKUP(A579,'BASE REGISTRO MAYO'!$A$1:$U$884,17,FALSE)</f>
        <v>0</v>
      </c>
      <c r="R579" s="18">
        <f>VLOOKUP(A579,'BASE REGISTRO MAYO'!$A$1:$U$884,18,FALSE)</f>
        <v>91001</v>
      </c>
      <c r="S579" s="18" t="str">
        <f>VLOOKUP(A579,'BASE REGISTRO MAYO'!$A$1:$U$884,19,FALSE)</f>
        <v xml:space="preserve">No se acompañan. Aplica Informe Jurídico Nº 09, de  fecha 14 de marzo de 2011 del Departamento Jurídico y Dictamen Nº 070791, de 2009, de la Contraloría General de la República.  
</v>
      </c>
      <c r="T579" s="148">
        <f>VLOOKUP(A579,'BASE REGISTRO MAYO'!$A$1:$U$884,20,FALSE)</f>
        <v>37970</v>
      </c>
      <c r="U579" s="125">
        <v>7072</v>
      </c>
      <c r="V579" s="126">
        <v>77151985</v>
      </c>
      <c r="W579" s="126">
        <v>324138061</v>
      </c>
      <c r="X579" s="149">
        <v>44347</v>
      </c>
      <c r="Y579" s="133" t="s">
        <v>7732</v>
      </c>
      <c r="Z579" s="133" t="s">
        <v>7733</v>
      </c>
      <c r="AA579" s="125" t="s">
        <v>7745</v>
      </c>
    </row>
    <row r="580" spans="1:27" s="90" customFormat="1" ht="15.75" customHeight="1" x14ac:dyDescent="0.2">
      <c r="A580" s="125">
        <v>7076</v>
      </c>
      <c r="B580" s="18" t="str">
        <f>VLOOKUP(A580,'BASE REGISTRO MAYO'!$A$1:$U$884,2,FALSE)</f>
        <v xml:space="preserve">Organización No Gubernamental de Desarrollo Corporación Educación El Quijote O.N.G. El Quijote
</v>
      </c>
      <c r="C580" s="18">
        <f>VLOOKUP(A580,'BASE REGISTRO MAYO'!$A$1:$U$884,3,FALSE)</f>
        <v>650852001</v>
      </c>
      <c r="D580" s="18" t="str">
        <f>VLOOKUP(A580,'BASE REGISTRO MAYO'!$A$1:$U$884,4,FALSE)</f>
        <v>Corporación de Derecho Privado.</v>
      </c>
      <c r="E580" s="18" t="str">
        <f>VLOOKUP(A580,'BASE REGISTRO MAYO'!$A$1:$U$884,5,FALSE)</f>
        <v>Otorgado por Decreto Supremo Nº 646, de fecha 29 de junio de 2001, del Ministerio de Justicia.</v>
      </c>
      <c r="F580" s="18" t="str">
        <f>VLOOKUP(A580,'BASE REGISTRO MAYO'!$A$1:$U$884,6,FALSE)</f>
        <v>Certificado de Vigencia del Servicio de Registro Civil e Identificación, emitido con fecha 23 de agosto de 2020, Folio N° 500342012564.</v>
      </c>
      <c r="G580" s="18" t="str">
        <f>VLOOKUP(A580,'BASE REGISTRO MAYO'!$A$1:$U$884,7,FALSE)</f>
        <v>Promoción del desarrollo, especialmente de las personas, familias, grupos y comunidades que viven en condiciones de pobreza y/o marginalidad.</v>
      </c>
      <c r="H580" s="18" t="str">
        <f>VLOOKUP(A580,'BASE REGISTRO MAYO'!$A$1:$U$884,8,FALSE)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80" s="18" t="str">
        <f>VLOOKUP(A580,'BASE REGISTRO MAYO'!$A$1:$U$884,9,FALSE)</f>
        <v>Durarán dos años en sus cargos.</v>
      </c>
      <c r="J580" s="18" t="str">
        <f>VLOOKUP(A580,'BASE REGISTRO MAYO'!$A$1:$U$884,10,FALSE)</f>
        <v>Periodo 6 de octubre del 2018 al 6 de octubre del 2020.</v>
      </c>
      <c r="K580" s="18" t="str">
        <f>VLOOKUP(A580,'BASE REGISTRO MAYO'!$A$1:$U$884,11,FALSE)</f>
        <v xml:space="preserve"> Presidente: María Cecilia Sarmiento Videla  
</v>
      </c>
      <c r="L580" s="18" t="str">
        <f>VLOOKUP(A580,'BASE REGISTRO MAYO'!$A$1:$U$884,12,FALSE)</f>
        <v xml:space="preserve">CalleAlmirante Cristobal Colón N° 523, Quilicura, Región Metropolitana.
</v>
      </c>
      <c r="M580" s="18" t="str">
        <f>VLOOKUP(A580,'BASE REGISTRO MAYO'!$A$1:$U$884,13,FALSE)</f>
        <v>XIII</v>
      </c>
      <c r="N580" s="18" t="str">
        <f>VLOOKUP(A580,'BASE REGISTRO MAYO'!$A$1:$U$884,14,FALSE)</f>
        <v>Quilicura</v>
      </c>
      <c r="O580" s="18">
        <f>VLOOKUP(A580,'BASE REGISTRO MAYO'!$A$1:$U$884,15,FALSE)</f>
        <v>981829131</v>
      </c>
      <c r="P580" s="18" t="str">
        <f>VLOOKUP(A580,'BASE REGISTRO MAYO'!$A$1:$U$884,16,FALSE)</f>
        <v>elquijote5@gmail.com</v>
      </c>
      <c r="Q580" s="18">
        <f>VLOOKUP(A580,'BASE REGISTRO MAYO'!$A$1:$U$884,17,FALSE)</f>
        <v>0</v>
      </c>
      <c r="R580" s="18" t="str">
        <f>VLOOKUP(A580,'BASE REGISTRO MAYO'!$A$1:$U$884,18,FALSE)</f>
        <v>93401: Institución de Asistencia Social</v>
      </c>
      <c r="S580" s="18" t="str">
        <f>VLOOKUP(A580,'BASE REGISTRO MAYO'!$A$1:$U$884,19,FALSE)</f>
        <v>Acompañó Certificado financiero correspondiente al año 2019, aprobado por el Sub Departamento de Supervisión Financiera</v>
      </c>
      <c r="T580" s="148">
        <f>VLOOKUP(A580,'BASE REGISTRO MAYO'!$A$1:$U$884,20,FALSE)</f>
        <v>37970</v>
      </c>
      <c r="U580" s="125">
        <v>7076</v>
      </c>
      <c r="V580" s="126">
        <v>23889468</v>
      </c>
      <c r="W580" s="126">
        <v>96199200</v>
      </c>
      <c r="X580" s="149">
        <v>44347</v>
      </c>
      <c r="Y580" s="133" t="s">
        <v>7732</v>
      </c>
      <c r="Z580" s="133" t="s">
        <v>7733</v>
      </c>
      <c r="AA580" s="125" t="s">
        <v>69</v>
      </c>
    </row>
    <row r="581" spans="1:27" s="90" customFormat="1" ht="15.75" customHeight="1" x14ac:dyDescent="0.2">
      <c r="A581" s="125">
        <v>7079</v>
      </c>
      <c r="B581" s="18" t="str">
        <f>VLOOKUP(A581,'BASE REGISTRO MAYO'!$A$1:$U$884,2,FALSE)</f>
        <v>Corporación Municipal de Castro para la Educación, Salud y Atención al Menor</v>
      </c>
      <c r="C581" s="18">
        <f>VLOOKUP(A581,'BASE REGISTRO MAYO'!$A$1:$U$884,3,FALSE)</f>
        <v>711497005</v>
      </c>
      <c r="D581" s="18" t="str">
        <f>VLOOKUP(A581,'BASE REGISTRO MAYO'!$A$1:$U$884,4,FALSE)</f>
        <v>Corporación de Derecho Privado.</v>
      </c>
      <c r="E581" s="18" t="str">
        <f>VLOOKUP(A581,'BASE REGISTRO MAYO'!$A$1:$U$884,5,FALSE)</f>
        <v xml:space="preserve">Decreto Supremo Nº 530, de 26 de junio de 1984, del Ministerio de Justicia. </v>
      </c>
      <c r="F581" s="18" t="str">
        <f>VLOOKUP(A581,'BASE REGISTRO MAYO'!$A$1:$U$884,6,FALSE)</f>
        <v>Certificado de Vigencia Folio Nº 500363461027, de 28 de diciembre de 2020, del Servicio de Registro Civil e Identificación.</v>
      </c>
      <c r="G581" s="18" t="str">
        <f>VLOOKUP(A581,'BASE REGISTRO MAYO'!$A$1:$U$884,7,FALSE)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81" s="18" t="str">
        <f>VLOOKUP(A581,'BASE REGISTRO MAYO'!$A$1:$U$884,8,FALSE)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581" s="18" t="str">
        <f>VLOOKUP(A581,'BASE REGISTRO MAYO'!$A$1:$U$884,9,FALSE)</f>
        <v>Durarán 2 años en sus cargos.</v>
      </c>
      <c r="J581" s="18" t="str">
        <f>VLOOKUP(A581,'BASE REGISTRO MAYO'!$A$1:$U$884,10,FALSE)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581" s="18" t="str">
        <f>VLOOKUP(A581,'BASE REGISTRO MAYO'!$A$1:$U$884,11,FALSE)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81" s="18" t="str">
        <f>VLOOKUP(A581,'BASE REGISTRO MAYO'!$A$1:$U$884,12,FALSE)</f>
        <v xml:space="preserve">Bernardo O´Higgins N° 557,  comuna de Castro, Décima Región 
</v>
      </c>
      <c r="M581" s="18" t="str">
        <f>VLOOKUP(A581,'BASE REGISTRO MAYO'!$A$1:$U$884,13,FALSE)</f>
        <v>X</v>
      </c>
      <c r="N581" s="18" t="str">
        <f>VLOOKUP(A581,'BASE REGISTRO MAYO'!$A$1:$U$884,14,FALSE)</f>
        <v>Castro</v>
      </c>
      <c r="O581" s="18" t="str">
        <f>VLOOKUP(A581,'BASE REGISTRO MAYO'!$A$1:$U$884,15,FALSE)</f>
        <v xml:space="preserve">652537501 - 652537502
Fax: 531101
 </v>
      </c>
      <c r="P581" s="18" t="str">
        <f>VLOOKUP(A581,'BASE REGISTRO MAYO'!$A$1:$U$884,16,FALSE)</f>
        <v xml:space="preserve">secretaria@corpocas.cl
Correo Marcelo Fuentes García (Secretario General) mfuentes@corpocas.cl 
</v>
      </c>
      <c r="Q581" s="18">
        <f>VLOOKUP(A581,'BASE REGISTRO MAYO'!$A$1:$U$884,17,FALSE)</f>
        <v>0</v>
      </c>
      <c r="R581" s="18">
        <f>VLOOKUP(A581,'BASE REGISTRO MAYO'!$A$1:$U$884,18,FALSE)</f>
        <v>93401</v>
      </c>
      <c r="S581" s="18" t="str">
        <f>VLOOKUP(A581,'BASE REGISTRO MAYO'!$A$1:$U$884,19,FALSE)</f>
        <v xml:space="preserve">Se acompaña Certificado Financiero de la Institución, correspondiente al año 2019, y aprobado por el Subdepartamento de  Supervisión Financiera Nacional. </v>
      </c>
      <c r="T581" s="148">
        <f>VLOOKUP(A581,'BASE REGISTRO MAYO'!$A$1:$U$884,20,FALSE)</f>
        <v>37970</v>
      </c>
      <c r="U581" s="125">
        <v>7079</v>
      </c>
      <c r="V581" s="126">
        <v>6410522</v>
      </c>
      <c r="W581" s="126">
        <v>25828008</v>
      </c>
      <c r="X581" s="149">
        <v>44347</v>
      </c>
      <c r="Y581" s="133" t="s">
        <v>7732</v>
      </c>
      <c r="Z581" s="133" t="s">
        <v>7733</v>
      </c>
      <c r="AA581" s="125" t="s">
        <v>7761</v>
      </c>
    </row>
    <row r="582" spans="1:27" s="90" customFormat="1" ht="15.75" customHeight="1" x14ac:dyDescent="0.2">
      <c r="A582" s="125">
        <v>7081</v>
      </c>
      <c r="B582" s="18" t="str">
        <f>VLOOKUP(A582,'BASE REGISTRO MAYO'!$A$1:$U$884,2,FALSE)</f>
        <v xml:space="preserve">
I. Municipalidad de Macul
</v>
      </c>
      <c r="C582" s="18">
        <f>VLOOKUP(A582,'BASE REGISTRO MAYO'!$A$1:$U$884,3,FALSE)</f>
        <v>692537009</v>
      </c>
      <c r="D582" s="18" t="str">
        <f>VLOOKUP(A582,'BASE REGISTRO MAYO'!$A$1:$U$884,4,FALSE)</f>
        <v xml:space="preserve">Municipalidad
</v>
      </c>
      <c r="E582" s="18" t="str">
        <f>VLOOKUP(A582,'BASE REGISTRO MAYO'!$A$1:$U$884,5,FALSE)</f>
        <v>Constitución Política de la República, art. 107.</v>
      </c>
      <c r="F582" s="18" t="str">
        <f>VLOOKUP(A582,'BASE REGISTRO MAYO'!$A$1:$U$884,6,FALSE)</f>
        <v xml:space="preserve">Indefinida.
</v>
      </c>
      <c r="G582" s="18" t="str">
        <f>VLOOKUP(A582,'BASE REGISTRO MAYO'!$A$1:$U$884,7,FALSE)</f>
        <v>Según Ley Orgánica Nº 18.695, arts. 1º al 4º.</v>
      </c>
      <c r="H582" s="18" t="str">
        <f>VLOOKUP(A582,'BASE REGISTRO MAYO'!$A$1:$U$884,8,FALSE)</f>
        <v>no tiene</v>
      </c>
      <c r="I582" s="18">
        <f>VLOOKUP(A582,'BASE REGISTRO MAYO'!$A$1:$U$884,9,FALSE)</f>
        <v>0</v>
      </c>
      <c r="J582" s="18">
        <f>VLOOKUP(A582,'BASE REGISTRO MAYO'!$A$1:$U$884,10,FALSE)</f>
        <v>0</v>
      </c>
      <c r="K582" s="18" t="str">
        <f>VLOOKUP(A582,'BASE REGISTRO MAYO'!$A$1:$U$884,11,FALSE)</f>
        <v xml:space="preserve">Gonzalo Eugenio Montoya Riquelme  </v>
      </c>
      <c r="L582" s="18" t="str">
        <f>VLOOKUP(A582,'BASE REGISTRO MAYO'!$A$1:$U$884,12,FALSE)</f>
        <v xml:space="preserve">Avenida Los Plátanos Nº3130, Macul, Región Metropolitana.
</v>
      </c>
      <c r="M582" s="18" t="str">
        <f>VLOOKUP(A582,'BASE REGISTRO MAYO'!$A$1:$U$884,13,FALSE)</f>
        <v>XIII</v>
      </c>
      <c r="N582" s="18" t="str">
        <f>VLOOKUP(A582,'BASE REGISTRO MAYO'!$A$1:$U$884,14,FALSE)</f>
        <v>Macul</v>
      </c>
      <c r="O582" s="18" t="str">
        <f>VLOOKUP(A582,'BASE REGISTRO MAYO'!$A$1:$U$884,15,FALSE)</f>
        <v>Fono: 56) - (2) - 28100600</v>
      </c>
      <c r="P582" s="18" t="str">
        <f>VLOOKUP(A582,'BASE REGISTRO MAYO'!$A$1:$U$884,16,FALSE)</f>
        <v xml:space="preserve">gmontoya@munimacul.cl
acampos@munimacul.cl
evaldesm@munimacul.cl
</v>
      </c>
      <c r="Q582" s="18">
        <f>VLOOKUP(A582,'BASE REGISTRO MAYO'!$A$1:$U$884,17,FALSE)</f>
        <v>0</v>
      </c>
      <c r="R582" s="18">
        <f>VLOOKUP(A582,'BASE REGISTRO MAYO'!$A$1:$U$884,18,FALSE)</f>
        <v>91001</v>
      </c>
      <c r="S582" s="18" t="str">
        <f>VLOOKUP(A582,'BASE REGISTRO MAYO'!$A$1:$U$884,19,FALSE)</f>
        <v xml:space="preserve">No se acompañan. Aplica Informe Jurídico Nº 09, de  fecha 14 de marzo de 2011 del Departamento Jurídico y Dictamen Nº 070791, de 2009, de la Contraloría General de la República.  
</v>
      </c>
      <c r="T582" s="148">
        <f>VLOOKUP(A582,'BASE REGISTRO MAYO'!$A$1:$U$884,20,FALSE)</f>
        <v>37970</v>
      </c>
      <c r="U582" s="125">
        <v>7081</v>
      </c>
      <c r="V582" s="126">
        <v>9014796</v>
      </c>
      <c r="W582" s="126">
        <v>45073980</v>
      </c>
      <c r="X582" s="149">
        <v>44347</v>
      </c>
      <c r="Y582" s="133" t="s">
        <v>7732</v>
      </c>
      <c r="Z582" s="133" t="s">
        <v>7733</v>
      </c>
      <c r="AA582" s="125" t="s">
        <v>7803</v>
      </c>
    </row>
    <row r="583" spans="1:27" s="90" customFormat="1" ht="15.75" customHeight="1" x14ac:dyDescent="0.2">
      <c r="A583" s="125">
        <v>7082</v>
      </c>
      <c r="B583" s="18" t="str">
        <f>VLOOKUP(A583,'BASE REGISTRO MAYO'!$A$1:$U$884,2,FALSE)</f>
        <v xml:space="preserve">
I. Municipalidad de San Bernardo
</v>
      </c>
      <c r="C583" s="18">
        <f>VLOOKUP(A583,'BASE REGISTRO MAYO'!$A$1:$U$884,3,FALSE)</f>
        <v>690727005</v>
      </c>
      <c r="D583" s="18" t="str">
        <f>VLOOKUP(A583,'BASE REGISTRO MAYO'!$A$1:$U$884,4,FALSE)</f>
        <v>Municipalidad</v>
      </c>
      <c r="E583" s="18" t="str">
        <f>VLOOKUP(A583,'BASE REGISTRO MAYO'!$A$1:$U$884,5,FALSE)</f>
        <v>Constitución Política de la República, art. 107.</v>
      </c>
      <c r="F583" s="18" t="str">
        <f>VLOOKUP(A583,'BASE REGISTRO MAYO'!$A$1:$U$884,6,FALSE)</f>
        <v>Indefinida.</v>
      </c>
      <c r="G583" s="18" t="str">
        <f>VLOOKUP(A583,'BASE REGISTRO MAYO'!$A$1:$U$884,7,FALSE)</f>
        <v>Según Ley Orgánica Nº 18.695, arts. 1º al 4º.</v>
      </c>
      <c r="H583" s="18" t="str">
        <f>VLOOKUP(A583,'BASE REGISTRO MAYO'!$A$1:$U$884,8,FALSE)</f>
        <v>no tiene</v>
      </c>
      <c r="I583" s="18">
        <f>VLOOKUP(A583,'BASE REGISTRO MAYO'!$A$1:$U$884,9,FALSE)</f>
        <v>0</v>
      </c>
      <c r="J583" s="18">
        <f>VLOOKUP(A583,'BASE REGISTRO MAYO'!$A$1:$U$884,10,FALSE)</f>
        <v>0</v>
      </c>
      <c r="K583" s="18" t="str">
        <f>VLOOKUP(A583,'BASE REGISTRO MAYO'!$A$1:$U$884,11,FALSE)</f>
        <v>LEONEL RENAN CADIZ SOTO RUT: 12.043.065-3</v>
      </c>
      <c r="L583" s="18" t="str">
        <f>VLOOKUP(A583,'BASE REGISTRO MAYO'!$A$1:$U$884,12,FALSE)</f>
        <v xml:space="preserve">Eyzaguirre Nº 450, San Bernardo, Región Metropolitana.
</v>
      </c>
      <c r="M583" s="18" t="str">
        <f>VLOOKUP(A583,'BASE REGISTRO MAYO'!$A$1:$U$884,13,FALSE)</f>
        <v>XIII</v>
      </c>
      <c r="N583" s="18" t="str">
        <f>VLOOKUP(A583,'BASE REGISTRO MAYO'!$A$1:$U$884,14,FALSE)</f>
        <v>San Bernardo</v>
      </c>
      <c r="O583" s="18" t="str">
        <f>VLOOKUP(A583,'BASE REGISTRO MAYO'!$A$1:$U$884,15,FALSE)</f>
        <v xml:space="preserve">Fono: 2927 0000 – 2927 0724
</v>
      </c>
      <c r="P583" s="18">
        <f>VLOOKUP(A583,'BASE REGISTRO MAYO'!$A$1:$U$884,16,FALSE)</f>
        <v>0</v>
      </c>
      <c r="Q583" s="18">
        <f>VLOOKUP(A583,'BASE REGISTRO MAYO'!$A$1:$U$884,17,FALSE)</f>
        <v>0</v>
      </c>
      <c r="R583" s="18">
        <f>VLOOKUP(A583,'BASE REGISTRO MAYO'!$A$1:$U$884,18,FALSE)</f>
        <v>91001</v>
      </c>
      <c r="S583" s="18" t="str">
        <f>VLOOKUP(A583,'BASE REGISTRO MAYO'!$A$1:$U$884,19,FALSE)</f>
        <v>No se acompañan. Aplica Informe Jurídico Nº 09, de fecha 14 de marzo de 2011 del Departamento Jurídico y Dictamen Nº 070791, de 2009, de la Contraloría General de la República.</v>
      </c>
      <c r="T583" s="148">
        <f>VLOOKUP(A583,'BASE REGISTRO MAYO'!$A$1:$U$884,20,FALSE)</f>
        <v>37970</v>
      </c>
      <c r="U583" s="125">
        <v>7082</v>
      </c>
      <c r="V583" s="126">
        <v>10159532</v>
      </c>
      <c r="W583" s="126">
        <v>50797660</v>
      </c>
      <c r="X583" s="149">
        <v>44347</v>
      </c>
      <c r="Y583" s="133" t="s">
        <v>7732</v>
      </c>
      <c r="Z583" s="133" t="s">
        <v>7733</v>
      </c>
      <c r="AA583" s="125" t="s">
        <v>7822</v>
      </c>
    </row>
    <row r="584" spans="1:27" s="90" customFormat="1" ht="15.75" customHeight="1" x14ac:dyDescent="0.2">
      <c r="A584" s="125">
        <v>7083</v>
      </c>
      <c r="B584" s="18" t="str">
        <f>VLOOKUP(A584,'BASE REGISTRO MAYO'!$A$1:$U$884,2,FALSE)</f>
        <v xml:space="preserve">
I. Municipalidad de Copiapó
</v>
      </c>
      <c r="C584" s="18">
        <f>VLOOKUP(A584,'BASE REGISTRO MAYO'!$A$1:$U$884,3,FALSE)</f>
        <v>690302004</v>
      </c>
      <c r="D584" s="18" t="str">
        <f>VLOOKUP(A584,'BASE REGISTRO MAYO'!$A$1:$U$884,4,FALSE)</f>
        <v>Municipalidad</v>
      </c>
      <c r="E584" s="18" t="str">
        <f>VLOOKUP(A584,'BASE REGISTRO MAYO'!$A$1:$U$884,5,FALSE)</f>
        <v>Constitución Política de la República, art. 107.</v>
      </c>
      <c r="F584" s="18" t="str">
        <f>VLOOKUP(A584,'BASE REGISTRO MAYO'!$A$1:$U$884,6,FALSE)</f>
        <v>Indefinida.</v>
      </c>
      <c r="G584" s="18" t="str">
        <f>VLOOKUP(A584,'BASE REGISTRO MAYO'!$A$1:$U$884,7,FALSE)</f>
        <v>Según Ley Orgánica Nº 18.695, arts. 1º al 4º.</v>
      </c>
      <c r="H584" s="18" t="str">
        <f>VLOOKUP(A584,'BASE REGISTRO MAYO'!$A$1:$U$884,8,FALSE)</f>
        <v>no tiene</v>
      </c>
      <c r="I584" s="18">
        <f>VLOOKUP(A584,'BASE REGISTRO MAYO'!$A$1:$U$884,9,FALSE)</f>
        <v>0</v>
      </c>
      <c r="J584" s="18">
        <f>VLOOKUP(A584,'BASE REGISTRO MAYO'!$A$1:$U$884,10,FALSE)</f>
        <v>0</v>
      </c>
      <c r="K584" s="18" t="str">
        <f>VLOOKUP(A584,'BASE REGISTRO MAYO'!$A$1:$U$884,11,FALSE)</f>
        <v>Marcos Rodrigo López Rivera</v>
      </c>
      <c r="L584" s="18" t="str">
        <f>VLOOKUP(A584,'BASE REGISTRO MAYO'!$A$1:$U$884,12,FALSE)</f>
        <v>Chacabuco Nº 857, Copiapó, Tercera Región</v>
      </c>
      <c r="M584" s="18" t="str">
        <f>VLOOKUP(A584,'BASE REGISTRO MAYO'!$A$1:$U$884,13,FALSE)</f>
        <v>III</v>
      </c>
      <c r="N584" s="18" t="str">
        <f>VLOOKUP(A584,'BASE REGISTRO MAYO'!$A$1:$U$884,14,FALSE)</f>
        <v>Copiapó</v>
      </c>
      <c r="O584" s="18">
        <f>VLOOKUP(A584,'BASE REGISTRO MAYO'!$A$1:$U$884,15,FALSE)</f>
        <v>0</v>
      </c>
      <c r="P584" s="18">
        <f>VLOOKUP(A584,'BASE REGISTRO MAYO'!$A$1:$U$884,16,FALSE)</f>
        <v>0</v>
      </c>
      <c r="Q584" s="18">
        <f>VLOOKUP(A584,'BASE REGISTRO MAYO'!$A$1:$U$884,17,FALSE)</f>
        <v>0</v>
      </c>
      <c r="R584" s="18" t="str">
        <f>VLOOKUP(A584,'BASE REGISTRO MAYO'!$A$1:$U$884,18,FALSE)</f>
        <v>91001: Administración Pública</v>
      </c>
      <c r="S584" s="18" t="str">
        <f>VLOOKUP(A584,'BASE REGISTRO MAYO'!$A$1:$U$884,19,FALSE)</f>
        <v xml:space="preserve">Se acompañan Balance de comprobación y de Saldos, correspondientes al año 2009, aprobados por la Unidad de Supervisión Financiera Nacional. </v>
      </c>
      <c r="T584" s="148">
        <f>VLOOKUP(A584,'BASE REGISTRO MAYO'!$A$1:$U$884,20,FALSE)</f>
        <v>37970</v>
      </c>
      <c r="U584" s="125">
        <v>7083</v>
      </c>
      <c r="V584" s="126">
        <v>15512586</v>
      </c>
      <c r="W584" s="126">
        <v>62868347</v>
      </c>
      <c r="X584" s="149">
        <v>44347</v>
      </c>
      <c r="Y584" s="133" t="s">
        <v>7732</v>
      </c>
      <c r="Z584" s="133" t="s">
        <v>7733</v>
      </c>
      <c r="AA584" s="125" t="s">
        <v>7807</v>
      </c>
    </row>
    <row r="585" spans="1:27" s="90" customFormat="1" ht="15.75" customHeight="1" x14ac:dyDescent="0.2">
      <c r="A585" s="125">
        <v>7085</v>
      </c>
      <c r="B585" s="18" t="str">
        <f>VLOOKUP(A585,'BASE REGISTRO MAYO'!$A$1:$U$884,2,FALSE)</f>
        <v>Corporación Educacional y de Beneficencia Cristo Joven</v>
      </c>
      <c r="C585" s="18">
        <f>VLOOKUP(A585,'BASE REGISTRO MAYO'!$A$1:$U$884,3,FALSE)</f>
        <v>730998007</v>
      </c>
      <c r="D585" s="18" t="str">
        <f>VLOOKUP(A585,'BASE REGISTRO MAYO'!$A$1:$U$884,4,FALSE)</f>
        <v>Corporación de Derecho Privado.</v>
      </c>
      <c r="E585" s="18" t="str">
        <f>VLOOKUP(A585,'BASE REGISTRO MAYO'!$A$1:$U$884,5,FALSE)</f>
        <v>Otorgada por Decreto Supremo Nº 93, de fecha 23 de enero de 1995, del Ministerio de Justicia, publicado en el Diario Oficial el día 23 de enero de 1995.</v>
      </c>
      <c r="F585" s="18" t="str">
        <f>VLOOKUP(A585,'BASE REGISTRO MAYO'!$A$1:$U$884,6,FALSE)</f>
        <v xml:space="preserve">Certificado de vigencia, folio Nº 500344703890, de fecha 08 de septiembre de 2020, del Servicio de Registro Civil e Identificación. 
</v>
      </c>
      <c r="G585" s="18" t="str">
        <f>VLOOKUP(A585,'BASE REGISTRO MAYO'!$A$1:$U$884,7,FALSE)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85" s="18" t="str">
        <f>VLOOKUP(A585,'BASE REGISTRO MAYO'!$A$1:$U$884,8,FALSE)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585" s="18" t="str">
        <f>VLOOKUP(A585,'BASE REGISTRO MAYO'!$A$1:$U$884,9,FALSE)</f>
        <v xml:space="preserve">Durarán 01 año en sus cargos.
</v>
      </c>
      <c r="J585" s="18" t="str">
        <f>VLOOKUP(A585,'BASE REGISTRO MAYO'!$A$1:$U$884,10,FALSE)</f>
        <v>De  03 de julio de 2019 al 03 de julio de 2020.</v>
      </c>
      <c r="K585" s="18" t="str">
        <f>VLOOKUP(A585,'BASE REGISTRO MAYO'!$A$1:$U$884,11,FALSE)</f>
        <v xml:space="preserve">Presidenta: Ana María Ordenes Lopez 
Director Ejecutivo: Justo Pastor Valdes Manzanares
</v>
      </c>
      <c r="L585" s="18" t="str">
        <f>VLOOKUP(A585,'BASE REGISTRO MAYO'!$A$1:$U$884,12,FALSE)</f>
        <v xml:space="preserve">Venezuela Nº 5950, Lo Hermida, comuna de Peñalolén, Región Metropolitana. 
</v>
      </c>
      <c r="M585" s="18" t="str">
        <f>VLOOKUP(A585,'BASE REGISTRO MAYO'!$A$1:$U$884,13,FALSE)</f>
        <v>XIII</v>
      </c>
      <c r="N585" s="18" t="str">
        <f>VLOOKUP(A585,'BASE REGISTRO MAYO'!$A$1:$U$884,14,FALSE)</f>
        <v>Peñalolén</v>
      </c>
      <c r="O585" s="18" t="str">
        <f>VLOOKUP(A585,'BASE REGISTRO MAYO'!$A$1:$U$884,15,FALSE)</f>
        <v>(02) 2728144- 2716913</v>
      </c>
      <c r="P585" s="18" t="str">
        <f>VLOOKUP(A585,'BASE REGISTRO MAYO'!$A$1:$U$884,16,FALSE)</f>
        <v xml:space="preserve">corporación@cristojoven.cl
www.cristojoven.cl 
</v>
      </c>
      <c r="Q585" s="18">
        <f>VLOOKUP(A585,'BASE REGISTRO MAYO'!$A$1:$U$884,17,FALSE)</f>
        <v>0</v>
      </c>
      <c r="R585" s="18" t="str">
        <f>VLOOKUP(A585,'BASE REGISTRO MAYO'!$A$1:$U$884,18,FALSE)</f>
        <v>93401: Institución de Asistencia Social</v>
      </c>
      <c r="S585" s="18" t="str">
        <f>VLOOKUP(A585,'BASE REGISTRO MAYO'!$A$1:$U$884,19,FALSE)</f>
        <v>Se acompaña certificado financiero correspondiente al año 2019 aprobado por el  Sub Departamento de Supervisión Financiera Nacional.</v>
      </c>
      <c r="T585" s="148">
        <f>VLOOKUP(A585,'BASE REGISTRO MAYO'!$A$1:$U$884,20,FALSE)</f>
        <v>37970</v>
      </c>
      <c r="U585" s="125">
        <v>7085</v>
      </c>
      <c r="V585" s="126">
        <v>6516720</v>
      </c>
      <c r="W585" s="126">
        <v>31497480</v>
      </c>
      <c r="X585" s="149">
        <v>44347</v>
      </c>
      <c r="Y585" s="133" t="s">
        <v>7732</v>
      </c>
      <c r="Z585" s="133" t="s">
        <v>7733</v>
      </c>
      <c r="AA585" s="125" t="s">
        <v>7814</v>
      </c>
    </row>
    <row r="586" spans="1:27" s="90" customFormat="1" ht="15.75" customHeight="1" x14ac:dyDescent="0.2">
      <c r="A586" s="125">
        <v>7086</v>
      </c>
      <c r="B586" s="18" t="str">
        <f>VLOOKUP(A586,'BASE REGISTRO MAYO'!$A$1:$U$884,2,FALSE)</f>
        <v xml:space="preserve">Organización No Gubernamental de Desarrollo socialcreativa -  O.N.G. SocialCreativa (ex ONG Cordillera).
</v>
      </c>
      <c r="C586" s="18">
        <f>VLOOKUP(A586,'BASE REGISTRO MAYO'!$A$1:$U$884,3,FALSE)</f>
        <v>746157002</v>
      </c>
      <c r="D586" s="18" t="str">
        <f>VLOOKUP(A586,'BASE REGISTRO MAYO'!$A$1:$U$884,4,FALSE)</f>
        <v>Corporación de Derecho Privado.</v>
      </c>
      <c r="E586" s="18" t="str">
        <f>VLOOKUP(A586,'BASE REGISTRO MAYO'!$A$1:$U$884,5,FALSE)</f>
        <v>Otorgado por Decreto Supremo Nº 1314, de fecha 10 de diciembre de 1998, del Ministerio de Justicia.</v>
      </c>
      <c r="F586" s="18" t="str">
        <f>VLOOKUP(A586,'BASE REGISTRO MAYO'!$A$1:$U$884,6,FALSE)</f>
        <v>Certificado de Vigencia  de persona jurídica sin fines de lucro, folio Nº 500355319021, emitido el 10 de noviembre de 2020 por el SRCeI</v>
      </c>
      <c r="G586" s="18" t="str">
        <f>VLOOKUP(A586,'BASE REGISTRO MAYO'!$A$1:$U$884,7,FALSE)</f>
        <v>Promoción del desarrollo, especialmente de las personas, familias, grupos y comunidades que viven en condiciones de pobreza y/o marginalidad.</v>
      </c>
      <c r="H586" s="18" t="str">
        <f>VLOOKUP(A586,'BASE REGISTRO MAYO'!$A$1:$U$884,8,FALSE)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6" s="18" t="str">
        <f>VLOOKUP(A586,'BASE REGISTRO MAYO'!$A$1:$U$884,9,FALSE)</f>
        <v>Durarán dos años en sus cargos</v>
      </c>
      <c r="J586" s="18" t="str">
        <f>VLOOKUP(A586,'BASE REGISTRO MAYO'!$A$1:$U$884,10,FALSE)</f>
        <v>Del 19 de julio de 2018 al 19 de julio de 2020, de manera que el Directorio se encuentra vencido.
Obs: Se solicitarán antecedentes mediante correo electrónico.</v>
      </c>
      <c r="K586" s="18" t="str">
        <f>VLOOKUP(A586,'BASE REGISTRO MAYO'!$A$1:$U$884,11,FALSE)</f>
        <v>Graciana Fernanda Farías Cortés
Raúl Fernández Bacciarini
Camila Sánchez Soto
Jessica Lorena Soto Arellano</v>
      </c>
      <c r="L586" s="18" t="str">
        <f>VLOOKUP(A586,'BASE REGISTRO MAYO'!$A$1:$U$884,12,FALSE)</f>
        <v xml:space="preserve">Juan de Pineda 7580, La Florida, Santiago
</v>
      </c>
      <c r="M586" s="18" t="str">
        <f>VLOOKUP(A586,'BASE REGISTRO MAYO'!$A$1:$U$884,13,FALSE)</f>
        <v>XIII</v>
      </c>
      <c r="N586" s="18" t="str">
        <f>VLOOKUP(A586,'BASE REGISTRO MAYO'!$A$1:$U$884,14,FALSE)</f>
        <v>La Florida</v>
      </c>
      <c r="O586" s="18" t="str">
        <f>VLOOKUP(A586,'BASE REGISTRO MAYO'!$A$1:$U$884,15,FALSE)</f>
        <v xml:space="preserve">224000227.
</v>
      </c>
      <c r="P586" s="18" t="str">
        <f>VLOOKUP(A586,'BASE REGISTRO MAYO'!$A$1:$U$884,16,FALSE)</f>
        <v>direccionadministrativa@socialcreativa.cl</v>
      </c>
      <c r="Q586" s="18">
        <f>VLOOKUP(A586,'BASE REGISTRO MAYO'!$A$1:$U$884,17,FALSE)</f>
        <v>0</v>
      </c>
      <c r="R586" s="18" t="str">
        <f>VLOOKUP(A586,'BASE REGISTRO MAYO'!$A$1:$U$884,18,FALSE)</f>
        <v>93401: Institución de Asistencia Social</v>
      </c>
      <c r="S586" s="18" t="str">
        <f>VLOOKUP(A586,'BASE REGISTRO MAYO'!$A$1:$U$884,19,FALSE)</f>
        <v xml:space="preserve">Antecedentes financieros correspondientes al año 2019, aprobados por el Subdepartamento de Supervisión Financiera Nacional. </v>
      </c>
      <c r="T586" s="148">
        <f>VLOOKUP(A586,'BASE REGISTRO MAYO'!$A$1:$U$884,20,FALSE)</f>
        <v>37970</v>
      </c>
      <c r="U586" s="125">
        <v>7086</v>
      </c>
      <c r="V586" s="126">
        <v>15391872</v>
      </c>
      <c r="W586" s="126">
        <v>73111392</v>
      </c>
      <c r="X586" s="149">
        <v>44347</v>
      </c>
      <c r="Y586" s="133" t="s">
        <v>7732</v>
      </c>
      <c r="Z586" s="133" t="s">
        <v>7733</v>
      </c>
      <c r="AA586" s="125" t="s">
        <v>7802</v>
      </c>
    </row>
    <row r="587" spans="1:27" s="90" customFormat="1" ht="15.75" customHeight="1" x14ac:dyDescent="0.2">
      <c r="A587" s="125">
        <v>7086</v>
      </c>
      <c r="B587" s="18" t="str">
        <f>VLOOKUP(A587,'BASE REGISTRO MAYO'!$A$1:$U$884,2,FALSE)</f>
        <v xml:space="preserve">Organización No Gubernamental de Desarrollo socialcreativa -  O.N.G. SocialCreativa (ex ONG Cordillera).
</v>
      </c>
      <c r="C587" s="18">
        <f>VLOOKUP(A587,'BASE REGISTRO MAYO'!$A$1:$U$884,3,FALSE)</f>
        <v>746157002</v>
      </c>
      <c r="D587" s="18" t="str">
        <f>VLOOKUP(A587,'BASE REGISTRO MAYO'!$A$1:$U$884,4,FALSE)</f>
        <v>Corporación de Derecho Privado.</v>
      </c>
      <c r="E587" s="18" t="str">
        <f>VLOOKUP(A587,'BASE REGISTRO MAYO'!$A$1:$U$884,5,FALSE)</f>
        <v>Otorgado por Decreto Supremo Nº 1314, de fecha 10 de diciembre de 1998, del Ministerio de Justicia.</v>
      </c>
      <c r="F587" s="18" t="str">
        <f>VLOOKUP(A587,'BASE REGISTRO MAYO'!$A$1:$U$884,6,FALSE)</f>
        <v>Certificado de Vigencia  de persona jurídica sin fines de lucro, folio Nº 500355319021, emitido el 10 de noviembre de 2020 por el SRCeI</v>
      </c>
      <c r="G587" s="18" t="str">
        <f>VLOOKUP(A587,'BASE REGISTRO MAYO'!$A$1:$U$884,7,FALSE)</f>
        <v>Promoción del desarrollo, especialmente de las personas, familias, grupos y comunidades que viven en condiciones de pobreza y/o marginalidad.</v>
      </c>
      <c r="H587" s="18" t="str">
        <f>VLOOKUP(A587,'BASE REGISTRO MAYO'!$A$1:$U$884,8,FALSE)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7" s="18" t="str">
        <f>VLOOKUP(A587,'BASE REGISTRO MAYO'!$A$1:$U$884,9,FALSE)</f>
        <v>Durarán dos años en sus cargos</v>
      </c>
      <c r="J587" s="18" t="str">
        <f>VLOOKUP(A587,'BASE REGISTRO MAYO'!$A$1:$U$884,10,FALSE)</f>
        <v>Del 19 de julio de 2018 al 19 de julio de 2020, de manera que el Directorio se encuentra vencido.
Obs: Se solicitarán antecedentes mediante correo electrónico.</v>
      </c>
      <c r="K587" s="18" t="str">
        <f>VLOOKUP(A587,'BASE REGISTRO MAYO'!$A$1:$U$884,11,FALSE)</f>
        <v>Graciana Fernanda Farías Cortés
Raúl Fernández Bacciarini
Camila Sánchez Soto
Jessica Lorena Soto Arellano</v>
      </c>
      <c r="L587" s="18" t="str">
        <f>VLOOKUP(A587,'BASE REGISTRO MAYO'!$A$1:$U$884,12,FALSE)</f>
        <v xml:space="preserve">Juan de Pineda 7580, La Florida, Santiago
</v>
      </c>
      <c r="M587" s="18" t="str">
        <f>VLOOKUP(A587,'BASE REGISTRO MAYO'!$A$1:$U$884,13,FALSE)</f>
        <v>XIII</v>
      </c>
      <c r="N587" s="18" t="str">
        <f>VLOOKUP(A587,'BASE REGISTRO MAYO'!$A$1:$U$884,14,FALSE)</f>
        <v>La Florida</v>
      </c>
      <c r="O587" s="18" t="str">
        <f>VLOOKUP(A587,'BASE REGISTRO MAYO'!$A$1:$U$884,15,FALSE)</f>
        <v xml:space="preserve">224000227.
</v>
      </c>
      <c r="P587" s="18" t="str">
        <f>VLOOKUP(A587,'BASE REGISTRO MAYO'!$A$1:$U$884,16,FALSE)</f>
        <v>direccionadministrativa@socialcreativa.cl</v>
      </c>
      <c r="Q587" s="18">
        <f>VLOOKUP(A587,'BASE REGISTRO MAYO'!$A$1:$U$884,17,FALSE)</f>
        <v>0</v>
      </c>
      <c r="R587" s="18" t="str">
        <f>VLOOKUP(A587,'BASE REGISTRO MAYO'!$A$1:$U$884,18,FALSE)</f>
        <v>93401: Institución de Asistencia Social</v>
      </c>
      <c r="S587" s="18" t="str">
        <f>VLOOKUP(A587,'BASE REGISTRO MAYO'!$A$1:$U$884,19,FALSE)</f>
        <v xml:space="preserve">Antecedentes financieros correspondientes al año 2019, aprobados por el Subdepartamento de Supervisión Financiera Nacional. </v>
      </c>
      <c r="T587" s="148">
        <f>VLOOKUP(A587,'BASE REGISTRO MAYO'!$A$1:$U$884,20,FALSE)</f>
        <v>37970</v>
      </c>
      <c r="U587" s="125">
        <v>7086</v>
      </c>
      <c r="V587" s="126">
        <v>14429880</v>
      </c>
      <c r="W587" s="126">
        <v>72149400</v>
      </c>
      <c r="X587" s="149">
        <v>44347</v>
      </c>
      <c r="Y587" s="133" t="s">
        <v>7732</v>
      </c>
      <c r="Z587" s="133" t="s">
        <v>7733</v>
      </c>
      <c r="AA587" s="125" t="s">
        <v>7813</v>
      </c>
    </row>
    <row r="588" spans="1:27" s="90" customFormat="1" ht="15.75" customHeight="1" x14ac:dyDescent="0.2">
      <c r="A588" s="125">
        <v>7086</v>
      </c>
      <c r="B588" s="18" t="str">
        <f>VLOOKUP(A588,'BASE REGISTRO MAYO'!$A$1:$U$884,2,FALSE)</f>
        <v xml:space="preserve">Organización No Gubernamental de Desarrollo socialcreativa -  O.N.G. SocialCreativa (ex ONG Cordillera).
</v>
      </c>
      <c r="C588" s="18">
        <f>VLOOKUP(A588,'BASE REGISTRO MAYO'!$A$1:$U$884,3,FALSE)</f>
        <v>746157002</v>
      </c>
      <c r="D588" s="18" t="str">
        <f>VLOOKUP(A588,'BASE REGISTRO MAYO'!$A$1:$U$884,4,FALSE)</f>
        <v>Corporación de Derecho Privado.</v>
      </c>
      <c r="E588" s="18" t="str">
        <f>VLOOKUP(A588,'BASE REGISTRO MAYO'!$A$1:$U$884,5,FALSE)</f>
        <v>Otorgado por Decreto Supremo Nº 1314, de fecha 10 de diciembre de 1998, del Ministerio de Justicia.</v>
      </c>
      <c r="F588" s="18" t="str">
        <f>VLOOKUP(A588,'BASE REGISTRO MAYO'!$A$1:$U$884,6,FALSE)</f>
        <v>Certificado de Vigencia  de persona jurídica sin fines de lucro, folio Nº 500355319021, emitido el 10 de noviembre de 2020 por el SRCeI</v>
      </c>
      <c r="G588" s="18" t="str">
        <f>VLOOKUP(A588,'BASE REGISTRO MAYO'!$A$1:$U$884,7,FALSE)</f>
        <v>Promoción del desarrollo, especialmente de las personas, familias, grupos y comunidades que viven en condiciones de pobreza y/o marginalidad.</v>
      </c>
      <c r="H588" s="18" t="str">
        <f>VLOOKUP(A588,'BASE REGISTRO MAYO'!$A$1:$U$884,8,FALSE)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8" s="18" t="str">
        <f>VLOOKUP(A588,'BASE REGISTRO MAYO'!$A$1:$U$884,9,FALSE)</f>
        <v>Durarán dos años en sus cargos</v>
      </c>
      <c r="J588" s="18" t="str">
        <f>VLOOKUP(A588,'BASE REGISTRO MAYO'!$A$1:$U$884,10,FALSE)</f>
        <v>Del 19 de julio de 2018 al 19 de julio de 2020, de manera que el Directorio se encuentra vencido.
Obs: Se solicitarán antecedentes mediante correo electrónico.</v>
      </c>
      <c r="K588" s="18" t="str">
        <f>VLOOKUP(A588,'BASE REGISTRO MAYO'!$A$1:$U$884,11,FALSE)</f>
        <v>Graciana Fernanda Farías Cortés
Raúl Fernández Bacciarini
Camila Sánchez Soto
Jessica Lorena Soto Arellano</v>
      </c>
      <c r="L588" s="18" t="str">
        <f>VLOOKUP(A588,'BASE REGISTRO MAYO'!$A$1:$U$884,12,FALSE)</f>
        <v xml:space="preserve">Juan de Pineda 7580, La Florida, Santiago
</v>
      </c>
      <c r="M588" s="18" t="str">
        <f>VLOOKUP(A588,'BASE REGISTRO MAYO'!$A$1:$U$884,13,FALSE)</f>
        <v>XIII</v>
      </c>
      <c r="N588" s="18" t="str">
        <f>VLOOKUP(A588,'BASE REGISTRO MAYO'!$A$1:$U$884,14,FALSE)</f>
        <v>La Florida</v>
      </c>
      <c r="O588" s="18" t="str">
        <f>VLOOKUP(A588,'BASE REGISTRO MAYO'!$A$1:$U$884,15,FALSE)</f>
        <v xml:space="preserve">224000227.
</v>
      </c>
      <c r="P588" s="18" t="str">
        <f>VLOOKUP(A588,'BASE REGISTRO MAYO'!$A$1:$U$884,16,FALSE)</f>
        <v>direccionadministrativa@socialcreativa.cl</v>
      </c>
      <c r="Q588" s="18">
        <f>VLOOKUP(A588,'BASE REGISTRO MAYO'!$A$1:$U$884,17,FALSE)</f>
        <v>0</v>
      </c>
      <c r="R588" s="18" t="str">
        <f>VLOOKUP(A588,'BASE REGISTRO MAYO'!$A$1:$U$884,18,FALSE)</f>
        <v>93401: Institución de Asistencia Social</v>
      </c>
      <c r="S588" s="18" t="str">
        <f>VLOOKUP(A588,'BASE REGISTRO MAYO'!$A$1:$U$884,19,FALSE)</f>
        <v xml:space="preserve">Antecedentes financieros correspondientes al año 2019, aprobados por el Subdepartamento de Supervisión Financiera Nacional. </v>
      </c>
      <c r="T588" s="148">
        <f>VLOOKUP(A588,'BASE REGISTRO MAYO'!$A$1:$U$884,20,FALSE)</f>
        <v>37970</v>
      </c>
      <c r="U588" s="125">
        <v>7086</v>
      </c>
      <c r="V588" s="126">
        <v>10261248</v>
      </c>
      <c r="W588" s="126">
        <v>44892960</v>
      </c>
      <c r="X588" s="149">
        <v>44347</v>
      </c>
      <c r="Y588" s="133" t="s">
        <v>7732</v>
      </c>
      <c r="Z588" s="133" t="s">
        <v>7733</v>
      </c>
      <c r="AA588" s="125" t="s">
        <v>7830</v>
      </c>
    </row>
    <row r="589" spans="1:27" s="90" customFormat="1" ht="15.75" customHeight="1" x14ac:dyDescent="0.2">
      <c r="A589" s="125">
        <v>7086</v>
      </c>
      <c r="B589" s="18" t="str">
        <f>VLOOKUP(A589,'BASE REGISTRO MAYO'!$A$1:$U$884,2,FALSE)</f>
        <v xml:space="preserve">Organización No Gubernamental de Desarrollo socialcreativa -  O.N.G. SocialCreativa (ex ONG Cordillera).
</v>
      </c>
      <c r="C589" s="18">
        <f>VLOOKUP(A589,'BASE REGISTRO MAYO'!$A$1:$U$884,3,FALSE)</f>
        <v>746157002</v>
      </c>
      <c r="D589" s="18" t="str">
        <f>VLOOKUP(A589,'BASE REGISTRO MAYO'!$A$1:$U$884,4,FALSE)</f>
        <v>Corporación de Derecho Privado.</v>
      </c>
      <c r="E589" s="18" t="str">
        <f>VLOOKUP(A589,'BASE REGISTRO MAYO'!$A$1:$U$884,5,FALSE)</f>
        <v>Otorgado por Decreto Supremo Nº 1314, de fecha 10 de diciembre de 1998, del Ministerio de Justicia.</v>
      </c>
      <c r="F589" s="18" t="str">
        <f>VLOOKUP(A589,'BASE REGISTRO MAYO'!$A$1:$U$884,6,FALSE)</f>
        <v>Certificado de Vigencia  de persona jurídica sin fines de lucro, folio Nº 500355319021, emitido el 10 de noviembre de 2020 por el SRCeI</v>
      </c>
      <c r="G589" s="18" t="str">
        <f>VLOOKUP(A589,'BASE REGISTRO MAYO'!$A$1:$U$884,7,FALSE)</f>
        <v>Promoción del desarrollo, especialmente de las personas, familias, grupos y comunidades que viven en condiciones de pobreza y/o marginalidad.</v>
      </c>
      <c r="H589" s="18" t="str">
        <f>VLOOKUP(A589,'BASE REGISTRO MAYO'!$A$1:$U$884,8,FALSE)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9" s="18" t="str">
        <f>VLOOKUP(A589,'BASE REGISTRO MAYO'!$A$1:$U$884,9,FALSE)</f>
        <v>Durarán dos años en sus cargos</v>
      </c>
      <c r="J589" s="18" t="str">
        <f>VLOOKUP(A589,'BASE REGISTRO MAYO'!$A$1:$U$884,10,FALSE)</f>
        <v>Del 19 de julio de 2018 al 19 de julio de 2020, de manera que el Directorio se encuentra vencido.
Obs: Se solicitarán antecedentes mediante correo electrónico.</v>
      </c>
      <c r="K589" s="18" t="str">
        <f>VLOOKUP(A589,'BASE REGISTRO MAYO'!$A$1:$U$884,11,FALSE)</f>
        <v>Graciana Fernanda Farías Cortés
Raúl Fernández Bacciarini
Camila Sánchez Soto
Jessica Lorena Soto Arellano</v>
      </c>
      <c r="L589" s="18" t="str">
        <f>VLOOKUP(A589,'BASE REGISTRO MAYO'!$A$1:$U$884,12,FALSE)</f>
        <v xml:space="preserve">Juan de Pineda 7580, La Florida, Santiago
</v>
      </c>
      <c r="M589" s="18" t="str">
        <f>VLOOKUP(A589,'BASE REGISTRO MAYO'!$A$1:$U$884,13,FALSE)</f>
        <v>XIII</v>
      </c>
      <c r="N589" s="18" t="str">
        <f>VLOOKUP(A589,'BASE REGISTRO MAYO'!$A$1:$U$884,14,FALSE)</f>
        <v>La Florida</v>
      </c>
      <c r="O589" s="18" t="str">
        <f>VLOOKUP(A589,'BASE REGISTRO MAYO'!$A$1:$U$884,15,FALSE)</f>
        <v xml:space="preserve">224000227.
</v>
      </c>
      <c r="P589" s="18" t="str">
        <f>VLOOKUP(A589,'BASE REGISTRO MAYO'!$A$1:$U$884,16,FALSE)</f>
        <v>direccionadministrativa@socialcreativa.cl</v>
      </c>
      <c r="Q589" s="18">
        <f>VLOOKUP(A589,'BASE REGISTRO MAYO'!$A$1:$U$884,17,FALSE)</f>
        <v>0</v>
      </c>
      <c r="R589" s="18" t="str">
        <f>VLOOKUP(A589,'BASE REGISTRO MAYO'!$A$1:$U$884,18,FALSE)</f>
        <v>93401: Institución de Asistencia Social</v>
      </c>
      <c r="S589" s="18" t="str">
        <f>VLOOKUP(A589,'BASE REGISTRO MAYO'!$A$1:$U$884,19,FALSE)</f>
        <v xml:space="preserve">Antecedentes financieros correspondientes al año 2019, aprobados por el Subdepartamento de Supervisión Financiera Nacional. </v>
      </c>
      <c r="T589" s="148">
        <f>VLOOKUP(A589,'BASE REGISTRO MAYO'!$A$1:$U$884,20,FALSE)</f>
        <v>37970</v>
      </c>
      <c r="U589" s="125">
        <v>7086</v>
      </c>
      <c r="V589" s="126">
        <v>8016600</v>
      </c>
      <c r="W589" s="126">
        <v>39922668</v>
      </c>
      <c r="X589" s="149">
        <v>44347</v>
      </c>
      <c r="Y589" s="133" t="s">
        <v>7732</v>
      </c>
      <c r="Z589" s="133" t="s">
        <v>7733</v>
      </c>
      <c r="AA589" s="125" t="s">
        <v>7794</v>
      </c>
    </row>
    <row r="590" spans="1:27" s="90" customFormat="1" ht="15.75" customHeight="1" x14ac:dyDescent="0.2">
      <c r="A590" s="125">
        <v>7086</v>
      </c>
      <c r="B590" s="18" t="str">
        <f>VLOOKUP(A590,'BASE REGISTRO MAYO'!$A$1:$U$884,2,FALSE)</f>
        <v xml:space="preserve">Organización No Gubernamental de Desarrollo socialcreativa -  O.N.G. SocialCreativa (ex ONG Cordillera).
</v>
      </c>
      <c r="C590" s="18">
        <f>VLOOKUP(A590,'BASE REGISTRO MAYO'!$A$1:$U$884,3,FALSE)</f>
        <v>746157002</v>
      </c>
      <c r="D590" s="18" t="str">
        <f>VLOOKUP(A590,'BASE REGISTRO MAYO'!$A$1:$U$884,4,FALSE)</f>
        <v>Corporación de Derecho Privado.</v>
      </c>
      <c r="E590" s="18" t="str">
        <f>VLOOKUP(A590,'BASE REGISTRO MAYO'!$A$1:$U$884,5,FALSE)</f>
        <v>Otorgado por Decreto Supremo Nº 1314, de fecha 10 de diciembre de 1998, del Ministerio de Justicia.</v>
      </c>
      <c r="F590" s="18" t="str">
        <f>VLOOKUP(A590,'BASE REGISTRO MAYO'!$A$1:$U$884,6,FALSE)</f>
        <v>Certificado de Vigencia  de persona jurídica sin fines de lucro, folio Nº 500355319021, emitido el 10 de noviembre de 2020 por el SRCeI</v>
      </c>
      <c r="G590" s="18" t="str">
        <f>VLOOKUP(A590,'BASE REGISTRO MAYO'!$A$1:$U$884,7,FALSE)</f>
        <v>Promoción del desarrollo, especialmente de las personas, familias, grupos y comunidades que viven en condiciones de pobreza y/o marginalidad.</v>
      </c>
      <c r="H590" s="18" t="str">
        <f>VLOOKUP(A590,'BASE REGISTRO MAYO'!$A$1:$U$884,8,FALSE)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0" s="18" t="str">
        <f>VLOOKUP(A590,'BASE REGISTRO MAYO'!$A$1:$U$884,9,FALSE)</f>
        <v>Durarán dos años en sus cargos</v>
      </c>
      <c r="J590" s="18" t="str">
        <f>VLOOKUP(A590,'BASE REGISTRO MAYO'!$A$1:$U$884,10,FALSE)</f>
        <v>Del 19 de julio de 2018 al 19 de julio de 2020, de manera que el Directorio se encuentra vencido.
Obs: Se solicitarán antecedentes mediante correo electrónico.</v>
      </c>
      <c r="K590" s="18" t="str">
        <f>VLOOKUP(A590,'BASE REGISTRO MAYO'!$A$1:$U$884,11,FALSE)</f>
        <v>Graciana Fernanda Farías Cortés
Raúl Fernández Bacciarini
Camila Sánchez Soto
Jessica Lorena Soto Arellano</v>
      </c>
      <c r="L590" s="18" t="str">
        <f>VLOOKUP(A590,'BASE REGISTRO MAYO'!$A$1:$U$884,12,FALSE)</f>
        <v xml:space="preserve">Juan de Pineda 7580, La Florida, Santiago
</v>
      </c>
      <c r="M590" s="18" t="str">
        <f>VLOOKUP(A590,'BASE REGISTRO MAYO'!$A$1:$U$884,13,FALSE)</f>
        <v>XIII</v>
      </c>
      <c r="N590" s="18" t="str">
        <f>VLOOKUP(A590,'BASE REGISTRO MAYO'!$A$1:$U$884,14,FALSE)</f>
        <v>La Florida</v>
      </c>
      <c r="O590" s="18" t="str">
        <f>VLOOKUP(A590,'BASE REGISTRO MAYO'!$A$1:$U$884,15,FALSE)</f>
        <v xml:space="preserve">224000227.
</v>
      </c>
      <c r="P590" s="18" t="str">
        <f>VLOOKUP(A590,'BASE REGISTRO MAYO'!$A$1:$U$884,16,FALSE)</f>
        <v>direccionadministrativa@socialcreativa.cl</v>
      </c>
      <c r="Q590" s="18">
        <f>VLOOKUP(A590,'BASE REGISTRO MAYO'!$A$1:$U$884,17,FALSE)</f>
        <v>0</v>
      </c>
      <c r="R590" s="18" t="str">
        <f>VLOOKUP(A590,'BASE REGISTRO MAYO'!$A$1:$U$884,18,FALSE)</f>
        <v>93401: Institución de Asistencia Social</v>
      </c>
      <c r="S590" s="18" t="str">
        <f>VLOOKUP(A590,'BASE REGISTRO MAYO'!$A$1:$U$884,19,FALSE)</f>
        <v xml:space="preserve">Antecedentes financieros correspondientes al año 2019, aprobados por el Subdepartamento de Supervisión Financiera Nacional. </v>
      </c>
      <c r="T590" s="148">
        <f>VLOOKUP(A590,'BASE REGISTRO MAYO'!$A$1:$U$884,20,FALSE)</f>
        <v>37970</v>
      </c>
      <c r="U590" s="125">
        <v>7086</v>
      </c>
      <c r="V590" s="126">
        <v>9780252</v>
      </c>
      <c r="W590" s="126">
        <v>44251632</v>
      </c>
      <c r="X590" s="149">
        <v>44347</v>
      </c>
      <c r="Y590" s="133" t="s">
        <v>7732</v>
      </c>
      <c r="Z590" s="133" t="s">
        <v>7733</v>
      </c>
      <c r="AA590" s="125" t="s">
        <v>7847</v>
      </c>
    </row>
    <row r="591" spans="1:27" s="90" customFormat="1" ht="15.75" customHeight="1" x14ac:dyDescent="0.2">
      <c r="A591" s="125">
        <v>7086</v>
      </c>
      <c r="B591" s="18" t="str">
        <f>VLOOKUP(A591,'BASE REGISTRO MAYO'!$A$1:$U$884,2,FALSE)</f>
        <v xml:space="preserve">Organización No Gubernamental de Desarrollo socialcreativa -  O.N.G. SocialCreativa (ex ONG Cordillera).
</v>
      </c>
      <c r="C591" s="18">
        <f>VLOOKUP(A591,'BASE REGISTRO MAYO'!$A$1:$U$884,3,FALSE)</f>
        <v>746157002</v>
      </c>
      <c r="D591" s="18" t="str">
        <f>VLOOKUP(A591,'BASE REGISTRO MAYO'!$A$1:$U$884,4,FALSE)</f>
        <v>Corporación de Derecho Privado.</v>
      </c>
      <c r="E591" s="18" t="str">
        <f>VLOOKUP(A591,'BASE REGISTRO MAYO'!$A$1:$U$884,5,FALSE)</f>
        <v>Otorgado por Decreto Supremo Nº 1314, de fecha 10 de diciembre de 1998, del Ministerio de Justicia.</v>
      </c>
      <c r="F591" s="18" t="str">
        <f>VLOOKUP(A591,'BASE REGISTRO MAYO'!$A$1:$U$884,6,FALSE)</f>
        <v>Certificado de Vigencia  de persona jurídica sin fines de lucro, folio Nº 500355319021, emitido el 10 de noviembre de 2020 por el SRCeI</v>
      </c>
      <c r="G591" s="18" t="str">
        <f>VLOOKUP(A591,'BASE REGISTRO MAYO'!$A$1:$U$884,7,FALSE)</f>
        <v>Promoción del desarrollo, especialmente de las personas, familias, grupos y comunidades que viven en condiciones de pobreza y/o marginalidad.</v>
      </c>
      <c r="H591" s="18" t="str">
        <f>VLOOKUP(A591,'BASE REGISTRO MAYO'!$A$1:$U$884,8,FALSE)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1" s="18" t="str">
        <f>VLOOKUP(A591,'BASE REGISTRO MAYO'!$A$1:$U$884,9,FALSE)</f>
        <v>Durarán dos años en sus cargos</v>
      </c>
      <c r="J591" s="18" t="str">
        <f>VLOOKUP(A591,'BASE REGISTRO MAYO'!$A$1:$U$884,10,FALSE)</f>
        <v>Del 19 de julio de 2018 al 19 de julio de 2020, de manera que el Directorio se encuentra vencido.
Obs: Se solicitarán antecedentes mediante correo electrónico.</v>
      </c>
      <c r="K591" s="18" t="str">
        <f>VLOOKUP(A591,'BASE REGISTRO MAYO'!$A$1:$U$884,11,FALSE)</f>
        <v>Graciana Fernanda Farías Cortés
Raúl Fernández Bacciarini
Camila Sánchez Soto
Jessica Lorena Soto Arellano</v>
      </c>
      <c r="L591" s="18" t="str">
        <f>VLOOKUP(A591,'BASE REGISTRO MAYO'!$A$1:$U$884,12,FALSE)</f>
        <v xml:space="preserve">Juan de Pineda 7580, La Florida, Santiago
</v>
      </c>
      <c r="M591" s="18" t="str">
        <f>VLOOKUP(A591,'BASE REGISTRO MAYO'!$A$1:$U$884,13,FALSE)</f>
        <v>XIII</v>
      </c>
      <c r="N591" s="18" t="str">
        <f>VLOOKUP(A591,'BASE REGISTRO MAYO'!$A$1:$U$884,14,FALSE)</f>
        <v>La Florida</v>
      </c>
      <c r="O591" s="18" t="str">
        <f>VLOOKUP(A591,'BASE REGISTRO MAYO'!$A$1:$U$884,15,FALSE)</f>
        <v xml:space="preserve">224000227.
</v>
      </c>
      <c r="P591" s="18" t="str">
        <f>VLOOKUP(A591,'BASE REGISTRO MAYO'!$A$1:$U$884,16,FALSE)</f>
        <v>direccionadministrativa@socialcreativa.cl</v>
      </c>
      <c r="Q591" s="18">
        <f>VLOOKUP(A591,'BASE REGISTRO MAYO'!$A$1:$U$884,17,FALSE)</f>
        <v>0</v>
      </c>
      <c r="R591" s="18" t="str">
        <f>VLOOKUP(A591,'BASE REGISTRO MAYO'!$A$1:$U$884,18,FALSE)</f>
        <v>93401: Institución de Asistencia Social</v>
      </c>
      <c r="S591" s="18" t="str">
        <f>VLOOKUP(A591,'BASE REGISTRO MAYO'!$A$1:$U$884,19,FALSE)</f>
        <v xml:space="preserve">Antecedentes financieros correspondientes al año 2019, aprobados por el Subdepartamento de Supervisión Financiera Nacional. </v>
      </c>
      <c r="T591" s="148">
        <f>VLOOKUP(A591,'BASE REGISTRO MAYO'!$A$1:$U$884,20,FALSE)</f>
        <v>37970</v>
      </c>
      <c r="U591" s="125">
        <v>7086</v>
      </c>
      <c r="V591" s="126">
        <v>8657928</v>
      </c>
      <c r="W591" s="126">
        <v>41525988</v>
      </c>
      <c r="X591" s="149">
        <v>44347</v>
      </c>
      <c r="Y591" s="133" t="s">
        <v>7732</v>
      </c>
      <c r="Z591" s="133" t="s">
        <v>7733</v>
      </c>
      <c r="AA591" s="125" t="s">
        <v>7780</v>
      </c>
    </row>
    <row r="592" spans="1:27" s="90" customFormat="1" ht="15.75" customHeight="1" x14ac:dyDescent="0.2">
      <c r="A592" s="125">
        <v>7087</v>
      </c>
      <c r="B592" s="18" t="str">
        <f>VLOOKUP(A592,'BASE REGISTRO MAYO'!$A$1:$U$884,2,FALSE)</f>
        <v xml:space="preserve">
I. Municipalidad de Calama
</v>
      </c>
      <c r="C592" s="18" t="str">
        <f>VLOOKUP(A592,'BASE REGISTRO MAYO'!$A$1:$U$884,3,FALSE)</f>
        <v>69020200K</v>
      </c>
      <c r="D592" s="18" t="str">
        <f>VLOOKUP(A592,'BASE REGISTRO MAYO'!$A$1:$U$884,4,FALSE)</f>
        <v>Municipalidad</v>
      </c>
      <c r="E592" s="18" t="str">
        <f>VLOOKUP(A592,'BASE REGISTRO MAYO'!$A$1:$U$884,5,FALSE)</f>
        <v>Constitución Política de la República, art. 107.</v>
      </c>
      <c r="F592" s="18" t="str">
        <f>VLOOKUP(A592,'BASE REGISTRO MAYO'!$A$1:$U$884,6,FALSE)</f>
        <v>Indefinida.</v>
      </c>
      <c r="G592" s="18" t="str">
        <f>VLOOKUP(A592,'BASE REGISTRO MAYO'!$A$1:$U$884,7,FALSE)</f>
        <v>Según Ley Orgánica Nº 18.695, arts. 1º al 4º.</v>
      </c>
      <c r="H592" s="18" t="str">
        <f>VLOOKUP(A592,'BASE REGISTRO MAYO'!$A$1:$U$884,8,FALSE)</f>
        <v>no tiene</v>
      </c>
      <c r="I592" s="18">
        <f>VLOOKUP(A592,'BASE REGISTRO MAYO'!$A$1:$U$884,9,FALSE)</f>
        <v>0</v>
      </c>
      <c r="J592" s="18">
        <f>VLOOKUP(A592,'BASE REGISTRO MAYO'!$A$1:$U$884,10,FALSE)</f>
        <v>0</v>
      </c>
      <c r="K592" s="18" t="str">
        <f>VLOOKUP(A592,'BASE REGISTRO MAYO'!$A$1:$U$884,11,FALSE)</f>
        <v xml:space="preserve">Daniel Isaías Agusto Perez  </v>
      </c>
      <c r="L592" s="18" t="str">
        <f>VLOOKUP(A592,'BASE REGISTRO MAYO'!$A$1:$U$884,12,FALSE)</f>
        <v>Vicuña Mackenna Nº 2001, Calama.</v>
      </c>
      <c r="M592" s="18" t="str">
        <f>VLOOKUP(A592,'BASE REGISTRO MAYO'!$A$1:$U$884,13,FALSE)</f>
        <v>III</v>
      </c>
      <c r="N592" s="18" t="str">
        <f>VLOOKUP(A592,'BASE REGISTRO MAYO'!$A$1:$U$884,14,FALSE)</f>
        <v>Calama</v>
      </c>
      <c r="O592" s="18" t="str">
        <f>VLOOKUP(A592,'BASE REGISTRO MAYO'!$A$1:$U$884,15,FALSE)</f>
        <v xml:space="preserve">Teléfono Alcaldía: (52-2) 890296 – 890201.
</v>
      </c>
      <c r="P592" s="18" t="str">
        <f>VLOOKUP(A592,'BASE REGISTRO MAYO'!$A$1:$U$884,16,FALSE)</f>
        <v>E-Mail: alcaldia@municipalidadcalama.cl.</v>
      </c>
      <c r="Q592" s="18">
        <f>VLOOKUP(A592,'BASE REGISTRO MAYO'!$A$1:$U$884,17,FALSE)</f>
        <v>0</v>
      </c>
      <c r="R592" s="18">
        <f>VLOOKUP(A592,'BASE REGISTRO MAYO'!$A$1:$U$884,18,FALSE)</f>
        <v>91001</v>
      </c>
      <c r="S592" s="18" t="str">
        <f>VLOOKUP(A592,'BASE REGISTRO MAYO'!$A$1:$U$884,19,FALSE)</f>
        <v xml:space="preserve">No se acompañan. Aplica Informe Jurídico Nº 09, de  fecha 14 de marzo de 2011 del Departamento Jurídico y Dictamen Nº 070791, de 2009, de la Contraloría General de la República.  </v>
      </c>
      <c r="T592" s="148">
        <f>VLOOKUP(A592,'BASE REGISTRO MAYO'!$A$1:$U$884,20,FALSE)</f>
        <v>37970</v>
      </c>
      <c r="U592" s="125">
        <v>7087</v>
      </c>
      <c r="V592" s="126">
        <v>6776837</v>
      </c>
      <c r="W592" s="126">
        <v>27303892</v>
      </c>
      <c r="X592" s="149">
        <v>44347</v>
      </c>
      <c r="Y592" s="133" t="s">
        <v>7732</v>
      </c>
      <c r="Z592" s="133" t="s">
        <v>7733</v>
      </c>
      <c r="AA592" s="125" t="s">
        <v>7736</v>
      </c>
    </row>
    <row r="593" spans="1:27" s="90" customFormat="1" ht="15.75" customHeight="1" x14ac:dyDescent="0.2">
      <c r="A593" s="125">
        <v>7090</v>
      </c>
      <c r="B593" s="18" t="str">
        <f>VLOOKUP(A593,'BASE REGISTRO MAYO'!$A$1:$U$884,2,FALSE)</f>
        <v xml:space="preserve">
I. Municipalidad de Lota
</v>
      </c>
      <c r="C593" s="18">
        <f>VLOOKUP(A593,'BASE REGISTRO MAYO'!$A$1:$U$884,3,FALSE)</f>
        <v>691513009</v>
      </c>
      <c r="D593" s="18" t="str">
        <f>VLOOKUP(A593,'BASE REGISTRO MAYO'!$A$1:$U$884,4,FALSE)</f>
        <v>Municipalidad</v>
      </c>
      <c r="E593" s="18" t="str">
        <f>VLOOKUP(A593,'BASE REGISTRO MAYO'!$A$1:$U$884,5,FALSE)</f>
        <v>Constitución Política de la República, art. 107.</v>
      </c>
      <c r="F593" s="18" t="str">
        <f>VLOOKUP(A593,'BASE REGISTRO MAYO'!$A$1:$U$884,6,FALSE)</f>
        <v>Indefinida.</v>
      </c>
      <c r="G593" s="18" t="str">
        <f>VLOOKUP(A593,'BASE REGISTRO MAYO'!$A$1:$U$884,7,FALSE)</f>
        <v>Según Ley Orgánica Nº 18.695, arts. 1º al 4º.</v>
      </c>
      <c r="H593" s="18" t="str">
        <f>VLOOKUP(A593,'BASE REGISTRO MAYO'!$A$1:$U$884,8,FALSE)</f>
        <v>no tiene</v>
      </c>
      <c r="I593" s="18">
        <f>VLOOKUP(A593,'BASE REGISTRO MAYO'!$A$1:$U$884,9,FALSE)</f>
        <v>0</v>
      </c>
      <c r="J593" s="18">
        <f>VLOOKUP(A593,'BASE REGISTRO MAYO'!$A$1:$U$884,10,FALSE)</f>
        <v>0</v>
      </c>
      <c r="K593" s="18" t="str">
        <f>VLOOKUP(A593,'BASE REGISTRO MAYO'!$A$1:$U$884,11,FALSE)</f>
        <v xml:space="preserve">Mauricio Velásquez Valenzuela. </v>
      </c>
      <c r="L593" s="18" t="str">
        <f>VLOOKUP(A593,'BASE REGISTRO MAYO'!$A$1:$U$884,12,FALSE)</f>
        <v xml:space="preserve">Pedro Aguirre Cerda Nº302, Lota, Octava Región.
</v>
      </c>
      <c r="M593" s="18" t="str">
        <f>VLOOKUP(A593,'BASE REGISTRO MAYO'!$A$1:$U$884,13,FALSE)</f>
        <v>VIII</v>
      </c>
      <c r="N593" s="18" t="str">
        <f>VLOOKUP(A593,'BASE REGISTRO MAYO'!$A$1:$U$884,14,FALSE)</f>
        <v>Lota</v>
      </c>
      <c r="O593" s="18" t="str">
        <f>VLOOKUP(A593,'BASE REGISTRO MAYO'!$A$1:$U$884,15,FALSE)</f>
        <v xml:space="preserve">Mesa Central: (41) 2405000 </v>
      </c>
      <c r="P593" s="18" t="str">
        <f>VLOOKUP(A593,'BASE REGISTRO MAYO'!$A$1:$U$884,16,FALSE)</f>
        <v xml:space="preserve"> comunicaciones@lota.cl </v>
      </c>
      <c r="Q593" s="18">
        <f>VLOOKUP(A593,'BASE REGISTRO MAYO'!$A$1:$U$884,17,FALSE)</f>
        <v>0</v>
      </c>
      <c r="R593" s="18">
        <f>VLOOKUP(A593,'BASE REGISTRO MAYO'!$A$1:$U$884,18,FALSE)</f>
        <v>91001</v>
      </c>
      <c r="S593" s="18" t="str">
        <f>VLOOKUP(A593,'BASE REGISTRO MAYO'!$A$1:$U$884,19,FALSE)</f>
        <v xml:space="preserve">No se acompañan. Aplica Informe Jurídico Nº 09, de  fecha 14 de marzo de 2011 del Departamento Jurídico y Dictamen Nº 070791, de 2009, de la Contraloría General de la República.  
</v>
      </c>
      <c r="T593" s="148">
        <f>VLOOKUP(A593,'BASE REGISTRO MAYO'!$A$1:$U$884,20,FALSE)</f>
        <v>37970</v>
      </c>
      <c r="U593" s="125">
        <v>7090</v>
      </c>
      <c r="V593" s="126">
        <v>4945260</v>
      </c>
      <c r="W593" s="126">
        <v>19924464</v>
      </c>
      <c r="X593" s="149">
        <v>44347</v>
      </c>
      <c r="Y593" s="133" t="s">
        <v>7732</v>
      </c>
      <c r="Z593" s="133" t="s">
        <v>7733</v>
      </c>
      <c r="AA593" s="125" t="s">
        <v>7773</v>
      </c>
    </row>
    <row r="594" spans="1:27" s="90" customFormat="1" ht="15.75" customHeight="1" x14ac:dyDescent="0.2">
      <c r="A594" s="125">
        <v>7091</v>
      </c>
      <c r="B594" s="18" t="str">
        <f>VLOOKUP(A594,'BASE REGISTRO MAYO'!$A$1:$U$884,2,FALSE)</f>
        <v xml:space="preserve">
I. Municipalidad de Graneros 
</v>
      </c>
      <c r="C594" s="18">
        <f>VLOOKUP(A594,'BASE REGISTRO MAYO'!$A$1:$U$884,3,FALSE)</f>
        <v>690803003</v>
      </c>
      <c r="D594" s="18" t="str">
        <f>VLOOKUP(A594,'BASE REGISTRO MAYO'!$A$1:$U$884,4,FALSE)</f>
        <v>Municipalidad</v>
      </c>
      <c r="E594" s="18" t="str">
        <f>VLOOKUP(A594,'BASE REGISTRO MAYO'!$A$1:$U$884,5,FALSE)</f>
        <v>Constitución Política de la República, art. 107.</v>
      </c>
      <c r="F594" s="18" t="str">
        <f>VLOOKUP(A594,'BASE REGISTRO MAYO'!$A$1:$U$884,6,FALSE)</f>
        <v>Indefinida.</v>
      </c>
      <c r="G594" s="18" t="str">
        <f>VLOOKUP(A594,'BASE REGISTRO MAYO'!$A$1:$U$884,7,FALSE)</f>
        <v>Según Ley Orgánica Nº 18.695, arts. 1º al 4º.</v>
      </c>
      <c r="H594" s="18" t="str">
        <f>VLOOKUP(A594,'BASE REGISTRO MAYO'!$A$1:$U$884,8,FALSE)</f>
        <v>no tiene</v>
      </c>
      <c r="I594" s="18">
        <f>VLOOKUP(A594,'BASE REGISTRO MAYO'!$A$1:$U$884,9,FALSE)</f>
        <v>0</v>
      </c>
      <c r="J594" s="18">
        <f>VLOOKUP(A594,'BASE REGISTRO MAYO'!$A$1:$U$884,10,FALSE)</f>
        <v>0</v>
      </c>
      <c r="K594" s="18" t="str">
        <f>VLOOKUP(A594,'BASE REGISTRO MAYO'!$A$1:$U$884,11,FALSE)</f>
        <v xml:space="preserve">Claudio Rafael Segovia Cofré </v>
      </c>
      <c r="L594" s="18" t="str">
        <f>VLOOKUP(A594,'BASE REGISTRO MAYO'!$A$1:$U$884,12,FALSE)</f>
        <v>Plaza de Armas S/Nº, Graneros, Sexta Región.</v>
      </c>
      <c r="M594" s="18" t="str">
        <f>VLOOKUP(A594,'BASE REGISTRO MAYO'!$A$1:$U$884,13,FALSE)</f>
        <v>VI</v>
      </c>
      <c r="N594" s="18" t="str">
        <f>VLOOKUP(A594,'BASE REGISTRO MAYO'!$A$1:$U$884,14,FALSE)</f>
        <v xml:space="preserve"> Graneros</v>
      </c>
      <c r="O594" s="18">
        <f>VLOOKUP(A594,'BASE REGISTRO MAYO'!$A$1:$U$884,15,FALSE)</f>
        <v>0</v>
      </c>
      <c r="P594" s="18">
        <f>VLOOKUP(A594,'BASE REGISTRO MAYO'!$A$1:$U$884,16,FALSE)</f>
        <v>0</v>
      </c>
      <c r="Q594" s="18">
        <f>VLOOKUP(A594,'BASE REGISTRO MAYO'!$A$1:$U$884,17,FALSE)</f>
        <v>0</v>
      </c>
      <c r="R594" s="18">
        <f>VLOOKUP(A594,'BASE REGISTRO MAYO'!$A$1:$U$884,18,FALSE)</f>
        <v>91001</v>
      </c>
      <c r="S594" s="18" t="str">
        <f>VLOOKUP(A594,'BASE REGISTRO MAYO'!$A$1:$U$884,19,FALSE)</f>
        <v xml:space="preserve">No se acompañan. Aplica Informe Jurídico Nº 09, de fecha 14 de marzo de 2011 del Departamento Jurídico y Dictamen Nº 070791, de 2009, de la Contraloría General de la República.  
</v>
      </c>
      <c r="T594" s="148">
        <f>VLOOKUP(A594,'BASE REGISTRO MAYO'!$A$1:$U$884,20,FALSE)</f>
        <v>37970</v>
      </c>
      <c r="U594" s="125">
        <v>7091</v>
      </c>
      <c r="V594" s="126">
        <v>2220512</v>
      </c>
      <c r="W594" s="126">
        <v>16984889</v>
      </c>
      <c r="X594" s="149">
        <v>44347</v>
      </c>
      <c r="Y594" s="133" t="s">
        <v>7732</v>
      </c>
      <c r="Z594" s="133" t="s">
        <v>7733</v>
      </c>
      <c r="AA594" s="125" t="s">
        <v>7823</v>
      </c>
    </row>
    <row r="595" spans="1:27" s="90" customFormat="1" ht="15.75" customHeight="1" x14ac:dyDescent="0.2">
      <c r="A595" s="125">
        <v>7092</v>
      </c>
      <c r="B595" s="18" t="str">
        <f>VLOOKUP(A595,'BASE REGISTRO MAYO'!$A$1:$U$884,2,FALSE)</f>
        <v xml:space="preserve">
I. Municipalidad de Valdivia
</v>
      </c>
      <c r="C595" s="18">
        <f>VLOOKUP(A595,'BASE REGISTRO MAYO'!$A$1:$U$884,3,FALSE)</f>
        <v>692001001</v>
      </c>
      <c r="D595" s="18" t="str">
        <f>VLOOKUP(A595,'BASE REGISTRO MAYO'!$A$1:$U$884,4,FALSE)</f>
        <v>Municipalidad</v>
      </c>
      <c r="E595" s="18" t="str">
        <f>VLOOKUP(A595,'BASE REGISTRO MAYO'!$A$1:$U$884,5,FALSE)</f>
        <v>Constitución Política de la República, art. 107.</v>
      </c>
      <c r="F595" s="18" t="str">
        <f>VLOOKUP(A595,'BASE REGISTRO MAYO'!$A$1:$U$884,6,FALSE)</f>
        <v>Indefinida.</v>
      </c>
      <c r="G595" s="18" t="str">
        <f>VLOOKUP(A595,'BASE REGISTRO MAYO'!$A$1:$U$884,7,FALSE)</f>
        <v>Según Ley Orgánica Nº 18.695, arts. 1º al 4º.</v>
      </c>
      <c r="H595" s="18" t="str">
        <f>VLOOKUP(A595,'BASE REGISTRO MAYO'!$A$1:$U$884,8,FALSE)</f>
        <v>no tiene</v>
      </c>
      <c r="I595" s="18">
        <f>VLOOKUP(A595,'BASE REGISTRO MAYO'!$A$1:$U$884,9,FALSE)</f>
        <v>0</v>
      </c>
      <c r="J595" s="18">
        <f>VLOOKUP(A595,'BASE REGISTRO MAYO'!$A$1:$U$884,10,FALSE)</f>
        <v>0</v>
      </c>
      <c r="K595" s="18" t="str">
        <f>VLOOKUP(A595,'BASE REGISTRO MAYO'!$A$1:$U$884,11,FALSE)</f>
        <v xml:space="preserve">Omar Rashid Sabat Guzman      </v>
      </c>
      <c r="L595" s="18" t="str">
        <f>VLOOKUP(A595,'BASE REGISTRO MAYO'!$A$1:$U$884,12,FALSE)</f>
        <v>Independencia Nº 455, Valdivia, Décima Cuarta Región</v>
      </c>
      <c r="M595" s="18" t="str">
        <f>VLOOKUP(A595,'BASE REGISTRO MAYO'!$A$1:$U$884,13,FALSE)</f>
        <v>XIV</v>
      </c>
      <c r="N595" s="18" t="str">
        <f>VLOOKUP(A595,'BASE REGISTRO MAYO'!$A$1:$U$884,14,FALSE)</f>
        <v>Valdivia</v>
      </c>
      <c r="O595" s="18">
        <f>VLOOKUP(A595,'BASE REGISTRO MAYO'!$A$1:$U$884,15,FALSE)</f>
        <v>0</v>
      </c>
      <c r="P595" s="18">
        <f>VLOOKUP(A595,'BASE REGISTRO MAYO'!$A$1:$U$884,16,FALSE)</f>
        <v>0</v>
      </c>
      <c r="Q595" s="18">
        <f>VLOOKUP(A595,'BASE REGISTRO MAYO'!$A$1:$U$884,17,FALSE)</f>
        <v>0</v>
      </c>
      <c r="R595" s="18">
        <f>VLOOKUP(A595,'BASE REGISTRO MAYO'!$A$1:$U$884,18,FALSE)</f>
        <v>91001</v>
      </c>
      <c r="S595" s="18" t="str">
        <f>VLOOKUP(A595,'BASE REGISTRO MAYO'!$A$1:$U$884,19,FALSE)</f>
        <v xml:space="preserve">No se acompañan. Aplica Informe Jurídico Nº 09, de  fecha 14 de marzo de 2011 del Departamento Jurídico y Dictamen Nº 070791, de 2009, de la Contraloría General de la República.  
</v>
      </c>
      <c r="T595" s="148">
        <f>VLOOKUP(A595,'BASE REGISTRO MAYO'!$A$1:$U$884,20,FALSE)</f>
        <v>37970</v>
      </c>
      <c r="U595" s="125">
        <v>7092</v>
      </c>
      <c r="V595" s="126">
        <v>6524995</v>
      </c>
      <c r="W595" s="126">
        <v>26289220</v>
      </c>
      <c r="X595" s="149">
        <v>44347</v>
      </c>
      <c r="Y595" s="133" t="s">
        <v>7732</v>
      </c>
      <c r="Z595" s="133" t="s">
        <v>7733</v>
      </c>
      <c r="AA595" s="125" t="s">
        <v>7791</v>
      </c>
    </row>
    <row r="596" spans="1:27" s="90" customFormat="1" ht="15.75" customHeight="1" x14ac:dyDescent="0.2">
      <c r="A596" s="125">
        <v>7095</v>
      </c>
      <c r="B596" s="18" t="str">
        <f>VLOOKUP(A596,'BASE REGISTRO MAYO'!$A$1:$U$884,2,FALSE)</f>
        <v xml:space="preserve">
I. Municipalidad de Galvarino
</v>
      </c>
      <c r="C596" s="18">
        <f>VLOOKUP(A596,'BASE REGISTRO MAYO'!$A$1:$U$884,3,FALSE)</f>
        <v>691902005</v>
      </c>
      <c r="D596" s="18" t="str">
        <f>VLOOKUP(A596,'BASE REGISTRO MAYO'!$A$1:$U$884,4,FALSE)</f>
        <v>Municipalidad</v>
      </c>
      <c r="E596" s="18" t="str">
        <f>VLOOKUP(A596,'BASE REGISTRO MAYO'!$A$1:$U$884,5,FALSE)</f>
        <v>Constitución Política de la República, art. 107.</v>
      </c>
      <c r="F596" s="18" t="str">
        <f>VLOOKUP(A596,'BASE REGISTRO MAYO'!$A$1:$U$884,6,FALSE)</f>
        <v>Indefinida.</v>
      </c>
      <c r="G596" s="18" t="str">
        <f>VLOOKUP(A596,'BASE REGISTRO MAYO'!$A$1:$U$884,7,FALSE)</f>
        <v>Según Ley Orgánica Nº 18.695, arts. 1º al 4º.</v>
      </c>
      <c r="H596" s="18" t="str">
        <f>VLOOKUP(A596,'BASE REGISTRO MAYO'!$A$1:$U$884,8,FALSE)</f>
        <v>no tiene</v>
      </c>
      <c r="I596" s="18">
        <f>VLOOKUP(A596,'BASE REGISTRO MAYO'!$A$1:$U$884,9,FALSE)</f>
        <v>0</v>
      </c>
      <c r="J596" s="18">
        <f>VLOOKUP(A596,'BASE REGISTRO MAYO'!$A$1:$U$884,10,FALSE)</f>
        <v>0</v>
      </c>
      <c r="K596" s="18" t="str">
        <f>VLOOKUP(A596,'BASE REGISTRO MAYO'!$A$1:$U$884,11,FALSE)</f>
        <v xml:space="preserve">José Miguel Hernández Saffirio       </v>
      </c>
      <c r="L596" s="18" t="str">
        <f>VLOOKUP(A596,'BASE REGISTRO MAYO'!$A$1:$U$884,12,FALSE)</f>
        <v>Independencia Nº 90, Galvarino, Novena Región</v>
      </c>
      <c r="M596" s="18" t="str">
        <f>VLOOKUP(A596,'BASE REGISTRO MAYO'!$A$1:$U$884,13,FALSE)</f>
        <v>IX</v>
      </c>
      <c r="N596" s="18" t="str">
        <f>VLOOKUP(A596,'BASE REGISTRO MAYO'!$A$1:$U$884,14,FALSE)</f>
        <v>Galvarino</v>
      </c>
      <c r="O596" s="18">
        <f>VLOOKUP(A596,'BASE REGISTRO MAYO'!$A$1:$U$884,15,FALSE)</f>
        <v>0</v>
      </c>
      <c r="P596" s="18">
        <f>VLOOKUP(A596,'BASE REGISTRO MAYO'!$A$1:$U$884,16,FALSE)</f>
        <v>0</v>
      </c>
      <c r="Q596" s="18">
        <f>VLOOKUP(A596,'BASE REGISTRO MAYO'!$A$1:$U$884,17,FALSE)</f>
        <v>0</v>
      </c>
      <c r="R596" s="18">
        <f>VLOOKUP(A596,'BASE REGISTRO MAYO'!$A$1:$U$884,18,FALSE)</f>
        <v>91001</v>
      </c>
      <c r="S596" s="18" t="str">
        <f>VLOOKUP(A596,'BASE REGISTRO MAYO'!$A$1:$U$884,19,FALSE)</f>
        <v>Se acompaña Certificado Financiero correspondiente al 2008, aprobado por la Unidad de Supervisión Nacional.</v>
      </c>
      <c r="T596" s="148">
        <f>VLOOKUP(A596,'BASE REGISTRO MAYO'!$A$1:$U$884,20,FALSE)</f>
        <v>37970</v>
      </c>
      <c r="U596" s="125">
        <v>7095</v>
      </c>
      <c r="V596" s="126">
        <v>4730622</v>
      </c>
      <c r="W596" s="126">
        <v>19059687</v>
      </c>
      <c r="X596" s="149">
        <v>44347</v>
      </c>
      <c r="Y596" s="133" t="s">
        <v>7732</v>
      </c>
      <c r="Z596" s="133" t="s">
        <v>7733</v>
      </c>
      <c r="AA596" s="125" t="s">
        <v>7908</v>
      </c>
    </row>
    <row r="597" spans="1:27" s="90" customFormat="1" ht="15.75" customHeight="1" x14ac:dyDescent="0.2">
      <c r="A597" s="125">
        <v>7102</v>
      </c>
      <c r="B597" s="18" t="str">
        <f>VLOOKUP(A597,'BASE REGISTRO MAYO'!$A$1:$U$884,2,FALSE)</f>
        <v>Corporación “Chile Derechos Centro de Estudios y Desarrollo Social”, CHILE DERECHOS o CHIDERE.</v>
      </c>
      <c r="C597" s="18">
        <f>VLOOKUP(A597,'BASE REGISTRO MAYO'!$A$1:$U$884,3,FALSE)</f>
        <v>651853702</v>
      </c>
      <c r="D597" s="18" t="str">
        <f>VLOOKUP(A597,'BASE REGISTRO MAYO'!$A$1:$U$884,4,FALSE)</f>
        <v>Corporación de Derecho Privado.</v>
      </c>
      <c r="E597" s="18" t="str">
        <f>VLOOKUP(A597,'BASE REGISTRO MAYO'!$A$1:$U$884,5,FALSE)</f>
        <v>Otorgado por Decreto Supremo Nº 13, de fecha 8 de enero de 2003, por el Ministerio de Justicia.  Publicado en el Diario Oficial con fecha 24 de enero de 2003</v>
      </c>
      <c r="F597" s="18" t="str">
        <f>VLOOKUP(A597,'BASE REGISTRO MAYO'!$A$1:$U$884,6,FALSE)</f>
        <v>Certificado de Vigencia Folio Nº 500342396545, de 25 de agosto de 2020, del Servicio de Registro Civil e Identificación.</v>
      </c>
      <c r="G597" s="18" t="str">
        <f>VLOOKUP(A597,'BASE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7" s="18" t="str">
        <f>VLOOKUP(A597,'BASE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7" s="18" t="str">
        <f>VLOOKUP(A597,'BASE REGISTRO MAYO'!$A$1:$U$884,9,FALSE)</f>
        <v>Durarán 02 años en sus cargos.</v>
      </c>
      <c r="J597" s="18" t="str">
        <f>VLOOKUP(A597,'BASE REGISTRO MAYO'!$A$1:$U$884,10,FALSE)</f>
        <v>Del 18 de julio de 2019 al 18 de julio de 2021</v>
      </c>
      <c r="K597" s="18" t="str">
        <f>VLOOKUP(A597,'BASE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7" s="18" t="str">
        <f>VLOOKUP(A597,'BASE REGISTRO MAYO'!$A$1:$U$884,12,FALSE)</f>
        <v xml:space="preserve">Litoral Nº 6225, Lo Hermida, Peñalolén
</v>
      </c>
      <c r="M597" s="18" t="str">
        <f>VLOOKUP(A597,'BASE REGISTRO MAYO'!$A$1:$U$884,13,FALSE)</f>
        <v>XIII</v>
      </c>
      <c r="N597" s="18" t="str">
        <f>VLOOKUP(A597,'BASE REGISTRO MAYO'!$A$1:$U$884,14,FALSE)</f>
        <v xml:space="preserve">Peñañolén </v>
      </c>
      <c r="O597" s="18" t="str">
        <f>VLOOKUP(A597,'BASE REGISTRO MAYO'!$A$1:$U$884,15,FALSE)</f>
        <v xml:space="preserve">22724279
</v>
      </c>
      <c r="P597" s="18" t="str">
        <f>VLOOKUP(A597,'BASE REGISTRO MAYO'!$A$1:$U$884,16,FALSE)</f>
        <v xml:space="preserve">direccion@chilederechos.cl </v>
      </c>
      <c r="Q597" s="18">
        <f>VLOOKUP(A597,'BASE REGISTRO MAYO'!$A$1:$U$884,17,FALSE)</f>
        <v>0</v>
      </c>
      <c r="R597" s="18">
        <f>VLOOKUP(A597,'BASE REGISTRO MAYO'!$A$1:$U$884,18,FALSE)</f>
        <v>93991</v>
      </c>
      <c r="S597" s="18" t="str">
        <f>VLOOKUP(A597,'BASE REGISTRO MAYO'!$A$1:$U$884,19,FALSE)</f>
        <v>Se acompaña certificado financiero correspondiente al año 2019, aprobados por el Sub Departamento de Supervisión Financiera Nacional.</v>
      </c>
      <c r="T597" s="148">
        <f>VLOOKUP(A597,'BASE REGISTRO MAYO'!$A$1:$U$884,20,FALSE)</f>
        <v>37970</v>
      </c>
      <c r="U597" s="125">
        <v>7102</v>
      </c>
      <c r="V597" s="126">
        <v>6413280</v>
      </c>
      <c r="W597" s="126">
        <v>32066400</v>
      </c>
      <c r="X597" s="149">
        <v>44347</v>
      </c>
      <c r="Y597" s="133" t="s">
        <v>7732</v>
      </c>
      <c r="Z597" s="133" t="s">
        <v>7733</v>
      </c>
      <c r="AA597" s="125" t="s">
        <v>7867</v>
      </c>
    </row>
    <row r="598" spans="1:27" s="90" customFormat="1" ht="15.75" customHeight="1" x14ac:dyDescent="0.2">
      <c r="A598" s="125">
        <v>7102</v>
      </c>
      <c r="B598" s="18" t="str">
        <f>VLOOKUP(A598,'BASE REGISTRO MAYO'!$A$1:$U$884,2,FALSE)</f>
        <v>Corporación “Chile Derechos Centro de Estudios y Desarrollo Social”, CHILE DERECHOS o CHIDERE.</v>
      </c>
      <c r="C598" s="18">
        <f>VLOOKUP(A598,'BASE REGISTRO MAYO'!$A$1:$U$884,3,FALSE)</f>
        <v>651853702</v>
      </c>
      <c r="D598" s="18" t="str">
        <f>VLOOKUP(A598,'BASE REGISTRO MAYO'!$A$1:$U$884,4,FALSE)</f>
        <v>Corporación de Derecho Privado.</v>
      </c>
      <c r="E598" s="18" t="str">
        <f>VLOOKUP(A598,'BASE REGISTRO MAYO'!$A$1:$U$884,5,FALSE)</f>
        <v>Otorgado por Decreto Supremo Nº 13, de fecha 8 de enero de 2003, por el Ministerio de Justicia.  Publicado en el Diario Oficial con fecha 24 de enero de 2003</v>
      </c>
      <c r="F598" s="18" t="str">
        <f>VLOOKUP(A598,'BASE REGISTRO MAYO'!$A$1:$U$884,6,FALSE)</f>
        <v>Certificado de Vigencia Folio Nº 500342396545, de 25 de agosto de 2020, del Servicio de Registro Civil e Identificación.</v>
      </c>
      <c r="G598" s="18" t="str">
        <f>VLOOKUP(A598,'BASE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8" s="18" t="str">
        <f>VLOOKUP(A598,'BASE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8" s="18" t="str">
        <f>VLOOKUP(A598,'BASE REGISTRO MAYO'!$A$1:$U$884,9,FALSE)</f>
        <v>Durarán 02 años en sus cargos.</v>
      </c>
      <c r="J598" s="18" t="str">
        <f>VLOOKUP(A598,'BASE REGISTRO MAYO'!$A$1:$U$884,10,FALSE)</f>
        <v>Del 18 de julio de 2019 al 18 de julio de 2021</v>
      </c>
      <c r="K598" s="18" t="str">
        <f>VLOOKUP(A598,'BASE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8" s="18" t="str">
        <f>VLOOKUP(A598,'BASE REGISTRO MAYO'!$A$1:$U$884,12,FALSE)</f>
        <v xml:space="preserve">Litoral Nº 6225, Lo Hermida, Peñalolén
</v>
      </c>
      <c r="M598" s="18" t="str">
        <f>VLOOKUP(A598,'BASE REGISTRO MAYO'!$A$1:$U$884,13,FALSE)</f>
        <v>XIII</v>
      </c>
      <c r="N598" s="18" t="str">
        <f>VLOOKUP(A598,'BASE REGISTRO MAYO'!$A$1:$U$884,14,FALSE)</f>
        <v xml:space="preserve">Peñañolén </v>
      </c>
      <c r="O598" s="18" t="str">
        <f>VLOOKUP(A598,'BASE REGISTRO MAYO'!$A$1:$U$884,15,FALSE)</f>
        <v xml:space="preserve">22724279
</v>
      </c>
      <c r="P598" s="18" t="str">
        <f>VLOOKUP(A598,'BASE REGISTRO MAYO'!$A$1:$U$884,16,FALSE)</f>
        <v xml:space="preserve">direccion@chilederechos.cl </v>
      </c>
      <c r="Q598" s="18">
        <f>VLOOKUP(A598,'BASE REGISTRO MAYO'!$A$1:$U$884,17,FALSE)</f>
        <v>0</v>
      </c>
      <c r="R598" s="18">
        <f>VLOOKUP(A598,'BASE REGISTRO MAYO'!$A$1:$U$884,18,FALSE)</f>
        <v>93991</v>
      </c>
      <c r="S598" s="18" t="str">
        <f>VLOOKUP(A598,'BASE REGISTRO MAYO'!$A$1:$U$884,19,FALSE)</f>
        <v>Se acompaña certificado financiero correspondiente al año 2019, aprobados por el Sub Departamento de Supervisión Financiera Nacional.</v>
      </c>
      <c r="T598" s="148">
        <f>VLOOKUP(A598,'BASE REGISTRO MAYO'!$A$1:$U$884,20,FALSE)</f>
        <v>37970</v>
      </c>
      <c r="U598" s="125">
        <v>7102</v>
      </c>
      <c r="V598" s="126">
        <v>6733944</v>
      </c>
      <c r="W598" s="126">
        <v>32231382</v>
      </c>
      <c r="X598" s="149">
        <v>44347</v>
      </c>
      <c r="Y598" s="133" t="s">
        <v>7732</v>
      </c>
      <c r="Z598" s="133" t="s">
        <v>7733</v>
      </c>
      <c r="AA598" s="125" t="s">
        <v>7819</v>
      </c>
    </row>
    <row r="599" spans="1:27" s="90" customFormat="1" ht="15.75" customHeight="1" x14ac:dyDescent="0.2">
      <c r="A599" s="125">
        <v>7102</v>
      </c>
      <c r="B599" s="18" t="str">
        <f>VLOOKUP(A599,'BASE REGISTRO MAYO'!$A$1:$U$884,2,FALSE)</f>
        <v>Corporación “Chile Derechos Centro de Estudios y Desarrollo Social”, CHILE DERECHOS o CHIDERE.</v>
      </c>
      <c r="C599" s="18">
        <f>VLOOKUP(A599,'BASE REGISTRO MAYO'!$A$1:$U$884,3,FALSE)</f>
        <v>651853702</v>
      </c>
      <c r="D599" s="18" t="str">
        <f>VLOOKUP(A599,'BASE REGISTRO MAYO'!$A$1:$U$884,4,FALSE)</f>
        <v>Corporación de Derecho Privado.</v>
      </c>
      <c r="E599" s="18" t="str">
        <f>VLOOKUP(A599,'BASE REGISTRO MAYO'!$A$1:$U$884,5,FALSE)</f>
        <v>Otorgado por Decreto Supremo Nº 13, de fecha 8 de enero de 2003, por el Ministerio de Justicia.  Publicado en el Diario Oficial con fecha 24 de enero de 2003</v>
      </c>
      <c r="F599" s="18" t="str">
        <f>VLOOKUP(A599,'BASE REGISTRO MAYO'!$A$1:$U$884,6,FALSE)</f>
        <v>Certificado de Vigencia Folio Nº 500342396545, de 25 de agosto de 2020, del Servicio de Registro Civil e Identificación.</v>
      </c>
      <c r="G599" s="18" t="str">
        <f>VLOOKUP(A599,'BASE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9" s="18" t="str">
        <f>VLOOKUP(A599,'BASE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9" s="18" t="str">
        <f>VLOOKUP(A599,'BASE REGISTRO MAYO'!$A$1:$U$884,9,FALSE)</f>
        <v>Durarán 02 años en sus cargos.</v>
      </c>
      <c r="J599" s="18" t="str">
        <f>VLOOKUP(A599,'BASE REGISTRO MAYO'!$A$1:$U$884,10,FALSE)</f>
        <v>Del 18 de julio de 2019 al 18 de julio de 2021</v>
      </c>
      <c r="K599" s="18" t="str">
        <f>VLOOKUP(A599,'BASE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9" s="18" t="str">
        <f>VLOOKUP(A599,'BASE REGISTRO MAYO'!$A$1:$U$884,12,FALSE)</f>
        <v xml:space="preserve">Litoral Nº 6225, Lo Hermida, Peñalolén
</v>
      </c>
      <c r="M599" s="18" t="str">
        <f>VLOOKUP(A599,'BASE REGISTRO MAYO'!$A$1:$U$884,13,FALSE)</f>
        <v>XIII</v>
      </c>
      <c r="N599" s="18" t="str">
        <f>VLOOKUP(A599,'BASE REGISTRO MAYO'!$A$1:$U$884,14,FALSE)</f>
        <v xml:space="preserve">Peñañolén </v>
      </c>
      <c r="O599" s="18" t="str">
        <f>VLOOKUP(A599,'BASE REGISTRO MAYO'!$A$1:$U$884,15,FALSE)</f>
        <v xml:space="preserve">22724279
</v>
      </c>
      <c r="P599" s="18" t="str">
        <f>VLOOKUP(A599,'BASE REGISTRO MAYO'!$A$1:$U$884,16,FALSE)</f>
        <v xml:space="preserve">direccion@chilederechos.cl </v>
      </c>
      <c r="Q599" s="18">
        <f>VLOOKUP(A599,'BASE REGISTRO MAYO'!$A$1:$U$884,17,FALSE)</f>
        <v>0</v>
      </c>
      <c r="R599" s="18">
        <f>VLOOKUP(A599,'BASE REGISTRO MAYO'!$A$1:$U$884,18,FALSE)</f>
        <v>93991</v>
      </c>
      <c r="S599" s="18" t="str">
        <f>VLOOKUP(A599,'BASE REGISTRO MAYO'!$A$1:$U$884,19,FALSE)</f>
        <v>Se acompaña certificado financiero correspondiente al año 2019, aprobados por el Sub Departamento de Supervisión Financiera Nacional.</v>
      </c>
      <c r="T599" s="148">
        <f>VLOOKUP(A599,'BASE REGISTRO MAYO'!$A$1:$U$884,20,FALSE)</f>
        <v>37970</v>
      </c>
      <c r="U599" s="125">
        <v>7102</v>
      </c>
      <c r="V599" s="126">
        <v>11223240</v>
      </c>
      <c r="W599" s="126">
        <v>56116200</v>
      </c>
      <c r="X599" s="149">
        <v>44347</v>
      </c>
      <c r="Y599" s="133" t="s">
        <v>7732</v>
      </c>
      <c r="Z599" s="133" t="s">
        <v>7733</v>
      </c>
      <c r="AA599" s="125" t="s">
        <v>7797</v>
      </c>
    </row>
    <row r="600" spans="1:27" s="90" customFormat="1" ht="15.75" customHeight="1" x14ac:dyDescent="0.2">
      <c r="A600" s="125">
        <v>7102</v>
      </c>
      <c r="B600" s="18" t="str">
        <f>VLOOKUP(A600,'BASE REGISTRO MAYO'!$A$1:$U$884,2,FALSE)</f>
        <v>Corporación “Chile Derechos Centro de Estudios y Desarrollo Social”, CHILE DERECHOS o CHIDERE.</v>
      </c>
      <c r="C600" s="18">
        <f>VLOOKUP(A600,'BASE REGISTRO MAYO'!$A$1:$U$884,3,FALSE)</f>
        <v>651853702</v>
      </c>
      <c r="D600" s="18" t="str">
        <f>VLOOKUP(A600,'BASE REGISTRO MAYO'!$A$1:$U$884,4,FALSE)</f>
        <v>Corporación de Derecho Privado.</v>
      </c>
      <c r="E600" s="18" t="str">
        <f>VLOOKUP(A600,'BASE REGISTRO MAYO'!$A$1:$U$884,5,FALSE)</f>
        <v>Otorgado por Decreto Supremo Nº 13, de fecha 8 de enero de 2003, por el Ministerio de Justicia.  Publicado en el Diario Oficial con fecha 24 de enero de 2003</v>
      </c>
      <c r="F600" s="18" t="str">
        <f>VLOOKUP(A600,'BASE REGISTRO MAYO'!$A$1:$U$884,6,FALSE)</f>
        <v>Certificado de Vigencia Folio Nº 500342396545, de 25 de agosto de 2020, del Servicio de Registro Civil e Identificación.</v>
      </c>
      <c r="G600" s="18" t="str">
        <f>VLOOKUP(A600,'BASE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0" s="18" t="str">
        <f>VLOOKUP(A600,'BASE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0" s="18" t="str">
        <f>VLOOKUP(A600,'BASE REGISTRO MAYO'!$A$1:$U$884,9,FALSE)</f>
        <v>Durarán 02 años en sus cargos.</v>
      </c>
      <c r="J600" s="18" t="str">
        <f>VLOOKUP(A600,'BASE REGISTRO MAYO'!$A$1:$U$884,10,FALSE)</f>
        <v>Del 18 de julio de 2019 al 18 de julio de 2021</v>
      </c>
      <c r="K600" s="18" t="str">
        <f>VLOOKUP(A600,'BASE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0" s="18" t="str">
        <f>VLOOKUP(A600,'BASE REGISTRO MAYO'!$A$1:$U$884,12,FALSE)</f>
        <v xml:space="preserve">Litoral Nº 6225, Lo Hermida, Peñalolén
</v>
      </c>
      <c r="M600" s="18" t="str">
        <f>VLOOKUP(A600,'BASE REGISTRO MAYO'!$A$1:$U$884,13,FALSE)</f>
        <v>XIII</v>
      </c>
      <c r="N600" s="18" t="str">
        <f>VLOOKUP(A600,'BASE REGISTRO MAYO'!$A$1:$U$884,14,FALSE)</f>
        <v xml:space="preserve">Peñañolén </v>
      </c>
      <c r="O600" s="18" t="str">
        <f>VLOOKUP(A600,'BASE REGISTRO MAYO'!$A$1:$U$884,15,FALSE)</f>
        <v xml:space="preserve">22724279
</v>
      </c>
      <c r="P600" s="18" t="str">
        <f>VLOOKUP(A600,'BASE REGISTRO MAYO'!$A$1:$U$884,16,FALSE)</f>
        <v xml:space="preserve">direccion@chilederechos.cl </v>
      </c>
      <c r="Q600" s="18">
        <f>VLOOKUP(A600,'BASE REGISTRO MAYO'!$A$1:$U$884,17,FALSE)</f>
        <v>0</v>
      </c>
      <c r="R600" s="18">
        <f>VLOOKUP(A600,'BASE REGISTRO MAYO'!$A$1:$U$884,18,FALSE)</f>
        <v>93991</v>
      </c>
      <c r="S600" s="18" t="str">
        <f>VLOOKUP(A600,'BASE REGISTRO MAYO'!$A$1:$U$884,19,FALSE)</f>
        <v>Se acompaña certificado financiero correspondiente al año 2019, aprobados por el Sub Departamento de Supervisión Financiera Nacional.</v>
      </c>
      <c r="T600" s="148">
        <f>VLOOKUP(A600,'BASE REGISTRO MAYO'!$A$1:$U$884,20,FALSE)</f>
        <v>37970</v>
      </c>
      <c r="U600" s="125">
        <v>7102</v>
      </c>
      <c r="V600" s="126">
        <v>6413280</v>
      </c>
      <c r="W600" s="126">
        <v>32226732</v>
      </c>
      <c r="X600" s="149">
        <v>44347</v>
      </c>
      <c r="Y600" s="133" t="s">
        <v>7732</v>
      </c>
      <c r="Z600" s="133" t="s">
        <v>7733</v>
      </c>
      <c r="AA600" s="125" t="s">
        <v>7803</v>
      </c>
    </row>
    <row r="601" spans="1:27" s="90" customFormat="1" ht="15.75" customHeight="1" x14ac:dyDescent="0.2">
      <c r="A601" s="125">
        <v>7102</v>
      </c>
      <c r="B601" s="18" t="str">
        <f>VLOOKUP(A601,'BASE REGISTRO MAYO'!$A$1:$U$884,2,FALSE)</f>
        <v>Corporación “Chile Derechos Centro de Estudios y Desarrollo Social”, CHILE DERECHOS o CHIDERE.</v>
      </c>
      <c r="C601" s="18">
        <f>VLOOKUP(A601,'BASE REGISTRO MAYO'!$A$1:$U$884,3,FALSE)</f>
        <v>651853702</v>
      </c>
      <c r="D601" s="18" t="str">
        <f>VLOOKUP(A601,'BASE REGISTRO MAYO'!$A$1:$U$884,4,FALSE)</f>
        <v>Corporación de Derecho Privado.</v>
      </c>
      <c r="E601" s="18" t="str">
        <f>VLOOKUP(A601,'BASE REGISTRO MAYO'!$A$1:$U$884,5,FALSE)</f>
        <v>Otorgado por Decreto Supremo Nº 13, de fecha 8 de enero de 2003, por el Ministerio de Justicia.  Publicado en el Diario Oficial con fecha 24 de enero de 2003</v>
      </c>
      <c r="F601" s="18" t="str">
        <f>VLOOKUP(A601,'BASE REGISTRO MAYO'!$A$1:$U$884,6,FALSE)</f>
        <v>Certificado de Vigencia Folio Nº 500342396545, de 25 de agosto de 2020, del Servicio de Registro Civil e Identificación.</v>
      </c>
      <c r="G601" s="18" t="str">
        <f>VLOOKUP(A601,'BASE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1" s="18" t="str">
        <f>VLOOKUP(A601,'BASE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1" s="18" t="str">
        <f>VLOOKUP(A601,'BASE REGISTRO MAYO'!$A$1:$U$884,9,FALSE)</f>
        <v>Durarán 02 años en sus cargos.</v>
      </c>
      <c r="J601" s="18" t="str">
        <f>VLOOKUP(A601,'BASE REGISTRO MAYO'!$A$1:$U$884,10,FALSE)</f>
        <v>Del 18 de julio de 2019 al 18 de julio de 2021</v>
      </c>
      <c r="K601" s="18" t="str">
        <f>VLOOKUP(A601,'BASE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1" s="18" t="str">
        <f>VLOOKUP(A601,'BASE REGISTRO MAYO'!$A$1:$U$884,12,FALSE)</f>
        <v xml:space="preserve">Litoral Nº 6225, Lo Hermida, Peñalolén
</v>
      </c>
      <c r="M601" s="18" t="str">
        <f>VLOOKUP(A601,'BASE REGISTRO MAYO'!$A$1:$U$884,13,FALSE)</f>
        <v>XIII</v>
      </c>
      <c r="N601" s="18" t="str">
        <f>VLOOKUP(A601,'BASE REGISTRO MAYO'!$A$1:$U$884,14,FALSE)</f>
        <v xml:space="preserve">Peñañolén </v>
      </c>
      <c r="O601" s="18" t="str">
        <f>VLOOKUP(A601,'BASE REGISTRO MAYO'!$A$1:$U$884,15,FALSE)</f>
        <v xml:space="preserve">22724279
</v>
      </c>
      <c r="P601" s="18" t="str">
        <f>VLOOKUP(A601,'BASE REGISTRO MAYO'!$A$1:$U$884,16,FALSE)</f>
        <v xml:space="preserve">direccion@chilederechos.cl </v>
      </c>
      <c r="Q601" s="18">
        <f>VLOOKUP(A601,'BASE REGISTRO MAYO'!$A$1:$U$884,17,FALSE)</f>
        <v>0</v>
      </c>
      <c r="R601" s="18">
        <f>VLOOKUP(A601,'BASE REGISTRO MAYO'!$A$1:$U$884,18,FALSE)</f>
        <v>93991</v>
      </c>
      <c r="S601" s="18" t="str">
        <f>VLOOKUP(A601,'BASE REGISTRO MAYO'!$A$1:$U$884,19,FALSE)</f>
        <v>Se acompaña certificado financiero correspondiente al año 2019, aprobados por el Sub Departamento de Supervisión Financiera Nacional.</v>
      </c>
      <c r="T601" s="148">
        <f>VLOOKUP(A601,'BASE REGISTRO MAYO'!$A$1:$U$884,20,FALSE)</f>
        <v>37970</v>
      </c>
      <c r="U601" s="125">
        <v>7102</v>
      </c>
      <c r="V601" s="126">
        <v>8016600</v>
      </c>
      <c r="W601" s="126">
        <v>40083000</v>
      </c>
      <c r="X601" s="149">
        <v>44347</v>
      </c>
      <c r="Y601" s="133" t="s">
        <v>7732</v>
      </c>
      <c r="Z601" s="133" t="s">
        <v>7733</v>
      </c>
      <c r="AA601" s="125" t="s">
        <v>7820</v>
      </c>
    </row>
    <row r="602" spans="1:27" s="90" customFormat="1" ht="15.75" customHeight="1" x14ac:dyDescent="0.2">
      <c r="A602" s="125">
        <v>7102</v>
      </c>
      <c r="B602" s="18" t="str">
        <f>VLOOKUP(A602,'BASE REGISTRO MAYO'!$A$1:$U$884,2,FALSE)</f>
        <v>Corporación “Chile Derechos Centro de Estudios y Desarrollo Social”, CHILE DERECHOS o CHIDERE.</v>
      </c>
      <c r="C602" s="18">
        <f>VLOOKUP(A602,'BASE REGISTRO MAYO'!$A$1:$U$884,3,FALSE)</f>
        <v>651853702</v>
      </c>
      <c r="D602" s="18" t="str">
        <f>VLOOKUP(A602,'BASE REGISTRO MAYO'!$A$1:$U$884,4,FALSE)</f>
        <v>Corporación de Derecho Privado.</v>
      </c>
      <c r="E602" s="18" t="str">
        <f>VLOOKUP(A602,'BASE REGISTRO MAYO'!$A$1:$U$884,5,FALSE)</f>
        <v>Otorgado por Decreto Supremo Nº 13, de fecha 8 de enero de 2003, por el Ministerio de Justicia.  Publicado en el Diario Oficial con fecha 24 de enero de 2003</v>
      </c>
      <c r="F602" s="18" t="str">
        <f>VLOOKUP(A602,'BASE REGISTRO MAYO'!$A$1:$U$884,6,FALSE)</f>
        <v>Certificado de Vigencia Folio Nº 500342396545, de 25 de agosto de 2020, del Servicio de Registro Civil e Identificación.</v>
      </c>
      <c r="G602" s="18" t="str">
        <f>VLOOKUP(A602,'BASE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2" s="18" t="str">
        <f>VLOOKUP(A602,'BASE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2" s="18" t="str">
        <f>VLOOKUP(A602,'BASE REGISTRO MAYO'!$A$1:$U$884,9,FALSE)</f>
        <v>Durarán 02 años en sus cargos.</v>
      </c>
      <c r="J602" s="18" t="str">
        <f>VLOOKUP(A602,'BASE REGISTRO MAYO'!$A$1:$U$884,10,FALSE)</f>
        <v>Del 18 de julio de 2019 al 18 de julio de 2021</v>
      </c>
      <c r="K602" s="18" t="str">
        <f>VLOOKUP(A602,'BASE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2" s="18" t="str">
        <f>VLOOKUP(A602,'BASE REGISTRO MAYO'!$A$1:$U$884,12,FALSE)</f>
        <v xml:space="preserve">Litoral Nº 6225, Lo Hermida, Peñalolén
</v>
      </c>
      <c r="M602" s="18" t="str">
        <f>VLOOKUP(A602,'BASE REGISTRO MAYO'!$A$1:$U$884,13,FALSE)</f>
        <v>XIII</v>
      </c>
      <c r="N602" s="18" t="str">
        <f>VLOOKUP(A602,'BASE REGISTRO MAYO'!$A$1:$U$884,14,FALSE)</f>
        <v xml:space="preserve">Peñañolén </v>
      </c>
      <c r="O602" s="18" t="str">
        <f>VLOOKUP(A602,'BASE REGISTRO MAYO'!$A$1:$U$884,15,FALSE)</f>
        <v xml:space="preserve">22724279
</v>
      </c>
      <c r="P602" s="18" t="str">
        <f>VLOOKUP(A602,'BASE REGISTRO MAYO'!$A$1:$U$884,16,FALSE)</f>
        <v xml:space="preserve">direccion@chilederechos.cl </v>
      </c>
      <c r="Q602" s="18">
        <f>VLOOKUP(A602,'BASE REGISTRO MAYO'!$A$1:$U$884,17,FALSE)</f>
        <v>0</v>
      </c>
      <c r="R602" s="18">
        <f>VLOOKUP(A602,'BASE REGISTRO MAYO'!$A$1:$U$884,18,FALSE)</f>
        <v>93991</v>
      </c>
      <c r="S602" s="18" t="str">
        <f>VLOOKUP(A602,'BASE REGISTRO MAYO'!$A$1:$U$884,19,FALSE)</f>
        <v>Se acompaña certificado financiero correspondiente al año 2019, aprobados por el Sub Departamento de Supervisión Financiera Nacional.</v>
      </c>
      <c r="T602" s="148">
        <f>VLOOKUP(A602,'BASE REGISTRO MAYO'!$A$1:$U$884,20,FALSE)</f>
        <v>37970</v>
      </c>
      <c r="U602" s="125">
        <v>7102</v>
      </c>
      <c r="V602" s="126">
        <v>8016600</v>
      </c>
      <c r="W602" s="126">
        <v>40083000</v>
      </c>
      <c r="X602" s="149">
        <v>44347</v>
      </c>
      <c r="Y602" s="133" t="s">
        <v>7732</v>
      </c>
      <c r="Z602" s="133" t="s">
        <v>7733</v>
      </c>
      <c r="AA602" s="125" t="s">
        <v>7822</v>
      </c>
    </row>
    <row r="603" spans="1:27" s="90" customFormat="1" ht="15.75" customHeight="1" x14ac:dyDescent="0.2">
      <c r="A603" s="125">
        <v>7102</v>
      </c>
      <c r="B603" s="18" t="str">
        <f>VLOOKUP(A603,'BASE REGISTRO MAYO'!$A$1:$U$884,2,FALSE)</f>
        <v>Corporación “Chile Derechos Centro de Estudios y Desarrollo Social”, CHILE DERECHOS o CHIDERE.</v>
      </c>
      <c r="C603" s="18">
        <f>VLOOKUP(A603,'BASE REGISTRO MAYO'!$A$1:$U$884,3,FALSE)</f>
        <v>651853702</v>
      </c>
      <c r="D603" s="18" t="str">
        <f>VLOOKUP(A603,'BASE REGISTRO MAYO'!$A$1:$U$884,4,FALSE)</f>
        <v>Corporación de Derecho Privado.</v>
      </c>
      <c r="E603" s="18" t="str">
        <f>VLOOKUP(A603,'BASE REGISTRO MAYO'!$A$1:$U$884,5,FALSE)</f>
        <v>Otorgado por Decreto Supremo Nº 13, de fecha 8 de enero de 2003, por el Ministerio de Justicia.  Publicado en el Diario Oficial con fecha 24 de enero de 2003</v>
      </c>
      <c r="F603" s="18" t="str">
        <f>VLOOKUP(A603,'BASE REGISTRO MAYO'!$A$1:$U$884,6,FALSE)</f>
        <v>Certificado de Vigencia Folio Nº 500342396545, de 25 de agosto de 2020, del Servicio de Registro Civil e Identificación.</v>
      </c>
      <c r="G603" s="18" t="str">
        <f>VLOOKUP(A603,'BASE REGISTRO MAYO'!$A$1:$U$884,7,FALSE)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3" s="18" t="str">
        <f>VLOOKUP(A603,'BASE REGISTRO MAYO'!$A$1:$U$884,8,FALSE)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3" s="18" t="str">
        <f>VLOOKUP(A603,'BASE REGISTRO MAYO'!$A$1:$U$884,9,FALSE)</f>
        <v>Durarán 02 años en sus cargos.</v>
      </c>
      <c r="J603" s="18" t="str">
        <f>VLOOKUP(A603,'BASE REGISTRO MAYO'!$A$1:$U$884,10,FALSE)</f>
        <v>Del 18 de julio de 2019 al 18 de julio de 2021</v>
      </c>
      <c r="K603" s="18" t="str">
        <f>VLOOKUP(A603,'BASE REGISTRO MAYO'!$A$1:$U$884,11,FALSE)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3" s="18" t="str">
        <f>VLOOKUP(A603,'BASE REGISTRO MAYO'!$A$1:$U$884,12,FALSE)</f>
        <v xml:space="preserve">Litoral Nº 6225, Lo Hermida, Peñalolén
</v>
      </c>
      <c r="M603" s="18" t="str">
        <f>VLOOKUP(A603,'BASE REGISTRO MAYO'!$A$1:$U$884,13,FALSE)</f>
        <v>XIII</v>
      </c>
      <c r="N603" s="18" t="str">
        <f>VLOOKUP(A603,'BASE REGISTRO MAYO'!$A$1:$U$884,14,FALSE)</f>
        <v xml:space="preserve">Peñañolén </v>
      </c>
      <c r="O603" s="18" t="str">
        <f>VLOOKUP(A603,'BASE REGISTRO MAYO'!$A$1:$U$884,15,FALSE)</f>
        <v xml:space="preserve">22724279
</v>
      </c>
      <c r="P603" s="18" t="str">
        <f>VLOOKUP(A603,'BASE REGISTRO MAYO'!$A$1:$U$884,16,FALSE)</f>
        <v xml:space="preserve">direccion@chilederechos.cl </v>
      </c>
      <c r="Q603" s="18">
        <f>VLOOKUP(A603,'BASE REGISTRO MAYO'!$A$1:$U$884,17,FALSE)</f>
        <v>0</v>
      </c>
      <c r="R603" s="18">
        <f>VLOOKUP(A603,'BASE REGISTRO MAYO'!$A$1:$U$884,18,FALSE)</f>
        <v>93991</v>
      </c>
      <c r="S603" s="18" t="str">
        <f>VLOOKUP(A603,'BASE REGISTRO MAYO'!$A$1:$U$884,19,FALSE)</f>
        <v>Se acompaña certificado financiero correspondiente al año 2019, aprobados por el Sub Departamento de Supervisión Financiera Nacional.</v>
      </c>
      <c r="T603" s="148">
        <f>VLOOKUP(A603,'BASE REGISTRO MAYO'!$A$1:$U$884,20,FALSE)</f>
        <v>37970</v>
      </c>
      <c r="U603" s="125">
        <v>7102</v>
      </c>
      <c r="V603" s="126">
        <v>12826560</v>
      </c>
      <c r="W603" s="126">
        <v>64132800</v>
      </c>
      <c r="X603" s="149">
        <v>44347</v>
      </c>
      <c r="Y603" s="133" t="s">
        <v>7732</v>
      </c>
      <c r="Z603" s="133" t="s">
        <v>7733</v>
      </c>
      <c r="AA603" s="125" t="s">
        <v>7835</v>
      </c>
    </row>
    <row r="604" spans="1:27" s="90" customFormat="1" ht="15.75" customHeight="1" x14ac:dyDescent="0.2">
      <c r="A604" s="125">
        <v>7104</v>
      </c>
      <c r="B604" s="18" t="str">
        <f>VLOOKUP(A604,'BASE REGISTRO MAYO'!$A$1:$U$884,2,FALSE)</f>
        <v xml:space="preserve">
I. Municipalidad de Pudahuel  
</v>
      </c>
      <c r="C604" s="18">
        <f>VLOOKUP(A604,'BASE REGISTRO MAYO'!$A$1:$U$884,3,FALSE)</f>
        <v>690711001</v>
      </c>
      <c r="D604" s="18" t="str">
        <f>VLOOKUP(A604,'BASE REGISTRO MAYO'!$A$1:$U$884,4,FALSE)</f>
        <v>Municipalidad</v>
      </c>
      <c r="E604" s="18" t="str">
        <f>VLOOKUP(A604,'BASE REGISTRO MAYO'!$A$1:$U$884,5,FALSE)</f>
        <v>Constitución Política de la República, art. 107.</v>
      </c>
      <c r="F604" s="18" t="str">
        <f>VLOOKUP(A604,'BASE REGISTRO MAYO'!$A$1:$U$884,6,FALSE)</f>
        <v>Indefinida.</v>
      </c>
      <c r="G604" s="18" t="str">
        <f>VLOOKUP(A604,'BASE REGISTRO MAYO'!$A$1:$U$884,7,FALSE)</f>
        <v>Según Ley Orgánica Nº 18.695, arts. 1º al 4º.</v>
      </c>
      <c r="H604" s="18" t="str">
        <f>VLOOKUP(A604,'BASE REGISTRO MAYO'!$A$1:$U$884,8,FALSE)</f>
        <v>no tiene</v>
      </c>
      <c r="I604" s="18">
        <f>VLOOKUP(A604,'BASE REGISTRO MAYO'!$A$1:$U$884,9,FALSE)</f>
        <v>0</v>
      </c>
      <c r="J604" s="18">
        <f>VLOOKUP(A604,'BASE REGISTRO MAYO'!$A$1:$U$884,10,FALSE)</f>
        <v>0</v>
      </c>
      <c r="K604" s="18" t="str">
        <f>VLOOKUP(A604,'BASE REGISTRO MAYO'!$A$1:$U$884,11,FALSE)</f>
        <v xml:space="preserve">Johnny Igradil Carrasco Cerda, </v>
      </c>
      <c r="L604" s="18" t="str">
        <f>VLOOKUP(A604,'BASE REGISTRO MAYO'!$A$1:$U$884,12,FALSE)</f>
        <v>San Pablo Nº 8444, Pudahuel, Región Metropolitana.</v>
      </c>
      <c r="M604" s="18" t="str">
        <f>VLOOKUP(A604,'BASE REGISTRO MAYO'!$A$1:$U$884,13,FALSE)</f>
        <v>XIII</v>
      </c>
      <c r="N604" s="18" t="str">
        <f>VLOOKUP(A604,'BASE REGISTRO MAYO'!$A$1:$U$884,14,FALSE)</f>
        <v>Pudahuel</v>
      </c>
      <c r="O604" s="18">
        <f>VLOOKUP(A604,'BASE REGISTRO MAYO'!$A$1:$U$884,15,FALSE)</f>
        <v>0</v>
      </c>
      <c r="P604" s="18">
        <f>VLOOKUP(A604,'BASE REGISTRO MAYO'!$A$1:$U$884,16,FALSE)</f>
        <v>0</v>
      </c>
      <c r="Q604" s="18">
        <f>VLOOKUP(A604,'BASE REGISTRO MAYO'!$A$1:$U$884,17,FALSE)</f>
        <v>0</v>
      </c>
      <c r="R604" s="18">
        <f>VLOOKUP(A604,'BASE REGISTRO MAYO'!$A$1:$U$884,18,FALSE)</f>
        <v>91001</v>
      </c>
      <c r="S604" s="18" t="str">
        <f>VLOOKUP(A604,'BASE REGISTRO MAYO'!$A$1:$U$884,19,FALSE)</f>
        <v xml:space="preserve">No se acompañan. Aplica Informe Jurídico Nº 09, de  fecha 14 de marzo de 2011 del Departamento Jurídico y Dictamen Nº 070791, de 2009, de la Contraloría General de la República.  </v>
      </c>
      <c r="T604" s="148">
        <f>VLOOKUP(A604,'BASE REGISTRO MAYO'!$A$1:$U$884,20,FALSE)</f>
        <v>37970</v>
      </c>
      <c r="U604" s="125">
        <v>7104</v>
      </c>
      <c r="V604" s="126">
        <v>10897887</v>
      </c>
      <c r="W604" s="126">
        <v>54489435</v>
      </c>
      <c r="X604" s="149">
        <v>44347</v>
      </c>
      <c r="Y604" s="133" t="s">
        <v>7732</v>
      </c>
      <c r="Z604" s="133" t="s">
        <v>7733</v>
      </c>
      <c r="AA604" s="125" t="s">
        <v>7779</v>
      </c>
    </row>
    <row r="605" spans="1:27" s="90" customFormat="1" ht="15.75" customHeight="1" x14ac:dyDescent="0.2">
      <c r="A605" s="125">
        <v>7105</v>
      </c>
      <c r="B605" s="18" t="str">
        <f>VLOOKUP(A605,'BASE REGISTRO MAYO'!$A$1:$U$884,2,FALSE)</f>
        <v xml:space="preserve">
I. Municipalidad de Traiguén
</v>
      </c>
      <c r="C605" s="18">
        <f>VLOOKUP(A605,'BASE REGISTRO MAYO'!$A$1:$U$884,3,FALSE)</f>
        <v>691807002</v>
      </c>
      <c r="D605" s="18" t="str">
        <f>VLOOKUP(A605,'BASE REGISTRO MAYO'!$A$1:$U$884,4,FALSE)</f>
        <v>Municipalidad</v>
      </c>
      <c r="E605" s="18" t="str">
        <f>VLOOKUP(A605,'BASE REGISTRO MAYO'!$A$1:$U$884,5,FALSE)</f>
        <v>Constitución Política de la República, art. 107.</v>
      </c>
      <c r="F605" s="18" t="str">
        <f>VLOOKUP(A605,'BASE REGISTRO MAYO'!$A$1:$U$884,6,FALSE)</f>
        <v>Indefinida.</v>
      </c>
      <c r="G605" s="18" t="str">
        <f>VLOOKUP(A605,'BASE REGISTRO MAYO'!$A$1:$U$884,7,FALSE)</f>
        <v>Según Ley Orgánica Nº 18.695, arts. 1º al 4º.</v>
      </c>
      <c r="H605" s="18" t="str">
        <f>VLOOKUP(A605,'BASE REGISTRO MAYO'!$A$1:$U$884,8,FALSE)</f>
        <v>no tiene</v>
      </c>
      <c r="I605" s="18">
        <f>VLOOKUP(A605,'BASE REGISTRO MAYO'!$A$1:$U$884,9,FALSE)</f>
        <v>0</v>
      </c>
      <c r="J605" s="18">
        <f>VLOOKUP(A605,'BASE REGISTRO MAYO'!$A$1:$U$884,10,FALSE)</f>
        <v>0</v>
      </c>
      <c r="K605" s="18" t="str">
        <f>VLOOKUP(A605,'BASE REGISTRO MAYO'!$A$1:$U$884,11,FALSE)</f>
        <v>Alcalde: Ricardo Sanhueza Pirce,</v>
      </c>
      <c r="L605" s="18" t="str">
        <f>VLOOKUP(A605,'BASE REGISTRO MAYO'!$A$1:$U$884,12,FALSE)</f>
        <v xml:space="preserve">Basilio Urrutia Nº914, Traiguén, Novena Región.
</v>
      </c>
      <c r="M605" s="18" t="str">
        <f>VLOOKUP(A605,'BASE REGISTRO MAYO'!$A$1:$U$884,13,FALSE)</f>
        <v>IX</v>
      </c>
      <c r="N605" s="18" t="str">
        <f>VLOOKUP(A605,'BASE REGISTRO MAYO'!$A$1:$U$884,14,FALSE)</f>
        <v xml:space="preserve"> Traiguén</v>
      </c>
      <c r="O605" s="18" t="str">
        <f>VLOOKUP(A605,'BASE REGISTRO MAYO'!$A$1:$U$884,15,FALSE)</f>
        <v xml:space="preserve">Fono: (45) 2885500 (Secretaria Alcalde)
Celular: 991792914
</v>
      </c>
      <c r="P605" s="18" t="str">
        <f>VLOOKUP(A605,'BASE REGISTRO MAYO'!$A$1:$U$884,16,FALSE)</f>
        <v xml:space="preserve">alcaldesanhuezap@mtraiguen.cl
municipalidad@traiguen.cl 
</v>
      </c>
      <c r="Q605" s="18">
        <f>VLOOKUP(A605,'BASE REGISTRO MAYO'!$A$1:$U$884,17,FALSE)</f>
        <v>0</v>
      </c>
      <c r="R605" s="18" t="str">
        <f>VLOOKUP(A605,'BASE REGISTRO MAYO'!$A$1:$U$884,18,FALSE)</f>
        <v>91001: Administración Pública.</v>
      </c>
      <c r="S605" s="18" t="str">
        <f>VLOOKUP(A605,'BASE REGISTRO MAYO'!$A$1:$U$884,19,FALSE)</f>
        <v xml:space="preserve">No se acompañan. Aplica Informe Jurídico Nº 09, de  fecha 14 de marzo de 2011 del Departamento Jurídico y Dictamen Nº 070791, de 2009, de la Contraloría General de la República.  
</v>
      </c>
      <c r="T605" s="148">
        <f>VLOOKUP(A605,'BASE REGISTRO MAYO'!$A$1:$U$884,20,FALSE)</f>
        <v>37970</v>
      </c>
      <c r="U605" s="125">
        <v>7105</v>
      </c>
      <c r="V605" s="126">
        <v>5056871</v>
      </c>
      <c r="W605" s="126">
        <v>20374145</v>
      </c>
      <c r="X605" s="149">
        <v>44347</v>
      </c>
      <c r="Y605" s="133" t="s">
        <v>7732</v>
      </c>
      <c r="Z605" s="133" t="s">
        <v>7733</v>
      </c>
      <c r="AA605" s="125" t="s">
        <v>7743</v>
      </c>
    </row>
    <row r="606" spans="1:27" s="90" customFormat="1" ht="15.75" customHeight="1" x14ac:dyDescent="0.2">
      <c r="A606" s="125">
        <v>7106</v>
      </c>
      <c r="B606" s="18" t="str">
        <f>VLOOKUP(A606,'BASE REGISTRO MAYO'!$A$1:$U$884,2,FALSE)</f>
        <v>I. Municipalidad de Puerto Montt</v>
      </c>
      <c r="C606" s="18">
        <f>VLOOKUP(A606,'BASE REGISTRO MAYO'!$A$1:$U$884,3,FALSE)</f>
        <v>692201000</v>
      </c>
      <c r="D606" s="18" t="str">
        <f>VLOOKUP(A606,'BASE REGISTRO MAYO'!$A$1:$U$884,4,FALSE)</f>
        <v>Municipalidad</v>
      </c>
      <c r="E606" s="18" t="str">
        <f>VLOOKUP(A606,'BASE REGISTRO MAYO'!$A$1:$U$884,5,FALSE)</f>
        <v>Constitución Política de la República, artículo 107</v>
      </c>
      <c r="F606" s="18" t="str">
        <f>VLOOKUP(A606,'BASE REGISTRO MAYO'!$A$1:$U$884,6,FALSE)</f>
        <v>Indefinida</v>
      </c>
      <c r="G606" s="18" t="str">
        <f>VLOOKUP(A606,'BASE REGISTRO MAYO'!$A$1:$U$884,7,FALSE)</f>
        <v>Según ley Orgánica N° 18.695, artículos 1° al 4°</v>
      </c>
      <c r="H606" s="18" t="str">
        <f>VLOOKUP(A606,'BASE REGISTRO MAYO'!$A$1:$U$884,8,FALSE)</f>
        <v>no tiene</v>
      </c>
      <c r="I606" s="18">
        <f>VLOOKUP(A606,'BASE REGISTRO MAYO'!$A$1:$U$884,9,FALSE)</f>
        <v>0</v>
      </c>
      <c r="J606" s="18">
        <f>VLOOKUP(A606,'BASE REGISTRO MAYO'!$A$1:$U$884,10,FALSE)</f>
        <v>0</v>
      </c>
      <c r="K606" s="18" t="str">
        <f>VLOOKUP(A606,'BASE REGISTRO MAYO'!$A$1:$U$884,11,FALSE)</f>
        <v xml:space="preserve">Carlos Armando Soto Ojeda
</v>
      </c>
      <c r="L606" s="18" t="str">
        <f>VLOOKUP(A606,'BASE REGISTRO MAYO'!$A$1:$U$884,12,FALSE)</f>
        <v xml:space="preserve">San Felipe N° 80, tercer piso, comuna de Puerto Montt, Décima Región
Casilla 77
</v>
      </c>
      <c r="M606" s="18" t="str">
        <f>VLOOKUP(A606,'BASE REGISTRO MAYO'!$A$1:$U$884,13,FALSE)</f>
        <v>X</v>
      </c>
      <c r="N606" s="18" t="str">
        <f>VLOOKUP(A606,'BASE REGISTRO MAYO'!$A$1:$U$884,14,FALSE)</f>
        <v>Puerto Montt</v>
      </c>
      <c r="O606" s="18" t="str">
        <f>VLOOKUP(A606,'BASE REGISTRO MAYO'!$A$1:$U$884,15,FALSE)</f>
        <v>F. 261741</v>
      </c>
      <c r="P606" s="18" t="str">
        <f>VLOOKUP(A606,'BASE REGISTRO MAYO'!$A$1:$U$884,16,FALSE)</f>
        <v xml:space="preserve">Email: contamont.@puertomonttchile.cl
</v>
      </c>
      <c r="Q606" s="18">
        <f>VLOOKUP(A606,'BASE REGISTRO MAYO'!$A$1:$U$884,17,FALSE)</f>
        <v>0</v>
      </c>
      <c r="R606" s="18">
        <f>VLOOKUP(A606,'BASE REGISTRO MAYO'!$A$1:$U$884,18,FALSE)</f>
        <v>91001</v>
      </c>
      <c r="S606" s="18" t="str">
        <f>VLOOKUP(A606,'BASE REGISTRO MAYO'!$A$1:$U$884,19,FALSE)</f>
        <v xml:space="preserve">Se acompaña certificado de antecedentes financiero, aprobado por la Unidad de Supervisión Financiera Nacional.
Patrimonio: $23.672.771.000.-(no actualizado)
</v>
      </c>
      <c r="T606" s="148">
        <f>VLOOKUP(A606,'BASE REGISTRO MAYO'!$A$1:$U$884,20,FALSE)</f>
        <v>37970</v>
      </c>
      <c r="U606" s="125">
        <v>7106</v>
      </c>
      <c r="V606" s="126">
        <v>9298118</v>
      </c>
      <c r="W606" s="126">
        <v>37462139</v>
      </c>
      <c r="X606" s="149">
        <v>44347</v>
      </c>
      <c r="Y606" s="133" t="s">
        <v>7732</v>
      </c>
      <c r="Z606" s="133" t="s">
        <v>7733</v>
      </c>
      <c r="AA606" s="125" t="s">
        <v>7781</v>
      </c>
    </row>
    <row r="607" spans="1:27" s="90" customFormat="1" ht="15.75" customHeight="1" x14ac:dyDescent="0.2">
      <c r="A607" s="125">
        <v>7110</v>
      </c>
      <c r="B607" s="18" t="str">
        <f>VLOOKUP(A607,'BASE REGISTRO MAYO'!$A$1:$U$884,2,FALSE)</f>
        <v xml:space="preserve">
I. Municipalidad de La Ligua
</v>
      </c>
      <c r="C607" s="18">
        <f>VLOOKUP(A607,'BASE REGISTRO MAYO'!$A$1:$U$884,3,FALSE)</f>
        <v>690501007</v>
      </c>
      <c r="D607" s="18" t="str">
        <f>VLOOKUP(A607,'BASE REGISTRO MAYO'!$A$1:$U$884,4,FALSE)</f>
        <v>Municipalidad</v>
      </c>
      <c r="E607" s="18" t="str">
        <f>VLOOKUP(A607,'BASE REGISTRO MAYO'!$A$1:$U$884,5,FALSE)</f>
        <v>Constitución Política de la República, art. 107.</v>
      </c>
      <c r="F607" s="18" t="str">
        <f>VLOOKUP(A607,'BASE REGISTRO MAYO'!$A$1:$U$884,6,FALSE)</f>
        <v>Indefinida.</v>
      </c>
      <c r="G607" s="18" t="str">
        <f>VLOOKUP(A607,'BASE REGISTRO MAYO'!$A$1:$U$884,7,FALSE)</f>
        <v>Según Ley Orgánica Nº 18.695, arts. 1º al 4º.</v>
      </c>
      <c r="H607" s="18" t="str">
        <f>VLOOKUP(A607,'BASE REGISTRO MAYO'!$A$1:$U$884,8,FALSE)</f>
        <v>no tiene</v>
      </c>
      <c r="I607" s="18">
        <f>VLOOKUP(A607,'BASE REGISTRO MAYO'!$A$1:$U$884,9,FALSE)</f>
        <v>0</v>
      </c>
      <c r="J607" s="18">
        <f>VLOOKUP(A607,'BASE REGISTRO MAYO'!$A$1:$U$884,10,FALSE)</f>
        <v>0</v>
      </c>
      <c r="K607" s="18" t="str">
        <f>VLOOKUP(A607,'BASE REGISTRO MAYO'!$A$1:$U$884,11,FALSE)</f>
        <v xml:space="preserve">Rodrigo Sánchez Villalobos, </v>
      </c>
      <c r="L607" s="18" t="str">
        <f>VLOOKUP(A607,'BASE REGISTRO MAYO'!$A$1:$U$884,12,FALSE)</f>
        <v>Portales Nº 555, La Ligua, Quinta Región.</v>
      </c>
      <c r="M607" s="18" t="str">
        <f>VLOOKUP(A607,'BASE REGISTRO MAYO'!$A$1:$U$884,13,FALSE)</f>
        <v>V</v>
      </c>
      <c r="N607" s="18" t="str">
        <f>VLOOKUP(A607,'BASE REGISTRO MAYO'!$A$1:$U$884,14,FALSE)</f>
        <v>La Ligua</v>
      </c>
      <c r="O607" s="18">
        <f>VLOOKUP(A607,'BASE REGISTRO MAYO'!$A$1:$U$884,15,FALSE)</f>
        <v>0</v>
      </c>
      <c r="P607" s="18">
        <f>VLOOKUP(A607,'BASE REGISTRO MAYO'!$A$1:$U$884,16,FALSE)</f>
        <v>0</v>
      </c>
      <c r="Q607" s="18">
        <f>VLOOKUP(A607,'BASE REGISTRO MAYO'!$A$1:$U$884,17,FALSE)</f>
        <v>0</v>
      </c>
      <c r="R607" s="18">
        <f>VLOOKUP(A607,'BASE REGISTRO MAYO'!$A$1:$U$884,18,FALSE)</f>
        <v>91001</v>
      </c>
      <c r="S607" s="18" t="str">
        <f>VLOOKUP(A607,'BASE REGISTRO MAYO'!$A$1:$U$884,19,FALSE)</f>
        <v xml:space="preserve">No se acompañan. Aplica Informe Jurídico Nº 09, de  fecha 14 de marzo de 2011 del Departamento Jurídico y Dictamen Nº 070791, de 2009, de la Contraloría General de la República.  
</v>
      </c>
      <c r="T607" s="148">
        <f>VLOOKUP(A607,'BASE REGISTRO MAYO'!$A$1:$U$884,20,FALSE)</f>
        <v>37970</v>
      </c>
      <c r="U607" s="125">
        <v>7110</v>
      </c>
      <c r="V607" s="126">
        <v>5866772</v>
      </c>
      <c r="W607" s="126">
        <v>23637238</v>
      </c>
      <c r="X607" s="149">
        <v>44347</v>
      </c>
      <c r="Y607" s="133" t="s">
        <v>7732</v>
      </c>
      <c r="Z607" s="133" t="s">
        <v>7733</v>
      </c>
      <c r="AA607" s="125" t="s">
        <v>7757</v>
      </c>
    </row>
    <row r="608" spans="1:27" s="90" customFormat="1" ht="15.75" customHeight="1" x14ac:dyDescent="0.2">
      <c r="A608" s="125">
        <v>7116</v>
      </c>
      <c r="B608" s="18" t="str">
        <f>VLOOKUP(A608,'BASE REGISTRO MAYO'!$A$1:$U$884,2,FALSE)</f>
        <v xml:space="preserve">
I. Municipalidad de Puente Alto
</v>
      </c>
      <c r="C608" s="18">
        <f>VLOOKUP(A608,'BASE REGISTRO MAYO'!$A$1:$U$884,3,FALSE)</f>
        <v>690721007</v>
      </c>
      <c r="D608" s="18" t="str">
        <f>VLOOKUP(A608,'BASE REGISTRO MAYO'!$A$1:$U$884,4,FALSE)</f>
        <v>Municipalidad</v>
      </c>
      <c r="E608" s="18" t="str">
        <f>VLOOKUP(A608,'BASE REGISTRO MAYO'!$A$1:$U$884,5,FALSE)</f>
        <v>Constitución Política de la República, art. 107.</v>
      </c>
      <c r="F608" s="18" t="str">
        <f>VLOOKUP(A608,'BASE REGISTRO MAYO'!$A$1:$U$884,6,FALSE)</f>
        <v>Indefinida.</v>
      </c>
      <c r="G608" s="18" t="str">
        <f>VLOOKUP(A608,'BASE REGISTRO MAYO'!$A$1:$U$884,7,FALSE)</f>
        <v>Según Ley Orgánica Nº 18.695, arts. 1º al 4º.</v>
      </c>
      <c r="H608" s="18" t="str">
        <f>VLOOKUP(A608,'BASE REGISTRO MAYO'!$A$1:$U$884,8,FALSE)</f>
        <v>no tiene</v>
      </c>
      <c r="I608" s="18">
        <f>VLOOKUP(A608,'BASE REGISTRO MAYO'!$A$1:$U$884,9,FALSE)</f>
        <v>0</v>
      </c>
      <c r="J608" s="18">
        <f>VLOOKUP(A608,'BASE REGISTRO MAYO'!$A$1:$U$884,10,FALSE)</f>
        <v>0</v>
      </c>
      <c r="K608" s="18" t="str">
        <f>VLOOKUP(A608,'BASE REGISTRO MAYO'!$A$1:$U$884,11,FALSE)</f>
        <v xml:space="preserve">Germán Codina Powers  </v>
      </c>
      <c r="L608" s="18" t="str">
        <f>VLOOKUP(A608,'BASE REGISTRO MAYO'!$A$1:$U$884,12,FALSE)</f>
        <v>José Manuel Balmaceda Nº 265, Edificio Consistorial, Puente Alto, Región Metropolitana.</v>
      </c>
      <c r="M608" s="18" t="str">
        <f>VLOOKUP(A608,'BASE REGISTRO MAYO'!$A$1:$U$884,13,FALSE)</f>
        <v>XIII</v>
      </c>
      <c r="N608" s="18" t="str">
        <f>VLOOKUP(A608,'BASE REGISTRO MAYO'!$A$1:$U$884,14,FALSE)</f>
        <v>Puente Alto</v>
      </c>
      <c r="O608" s="18">
        <f>VLOOKUP(A608,'BASE REGISTRO MAYO'!$A$1:$U$884,15,FALSE)</f>
        <v>0</v>
      </c>
      <c r="P608" s="18">
        <f>VLOOKUP(A608,'BASE REGISTRO MAYO'!$A$1:$U$884,16,FALSE)</f>
        <v>0</v>
      </c>
      <c r="Q608" s="18">
        <f>VLOOKUP(A608,'BASE REGISTRO MAYO'!$A$1:$U$884,17,FALSE)</f>
        <v>0</v>
      </c>
      <c r="R608" s="18">
        <f>VLOOKUP(A608,'BASE REGISTRO MAYO'!$A$1:$U$884,18,FALSE)</f>
        <v>91001</v>
      </c>
      <c r="S608" s="18" t="str">
        <f>VLOOKUP(A608,'BASE REGISTRO MAYO'!$A$1:$U$884,19,FALSE)</f>
        <v xml:space="preserve">No se acompañan. Aplica Informe Jurídico Nº 09, de  fecha 14 de marzo de 2011 del Departamento Jurídico y Dictamen Nº 070791, de 2009, de la Contraloría General de la República.  
</v>
      </c>
      <c r="T608" s="148">
        <f>VLOOKUP(A608,'BASE REGISTRO MAYO'!$A$1:$U$884,20,FALSE)</f>
        <v>37970</v>
      </c>
      <c r="U608" s="125">
        <v>7116</v>
      </c>
      <c r="V608" s="126">
        <v>11327163</v>
      </c>
      <c r="W608" s="126">
        <v>56635815</v>
      </c>
      <c r="X608" s="149">
        <v>44347</v>
      </c>
      <c r="Y608" s="133" t="s">
        <v>7732</v>
      </c>
      <c r="Z608" s="133" t="s">
        <v>7733</v>
      </c>
      <c r="AA608" s="125" t="s">
        <v>7780</v>
      </c>
    </row>
    <row r="609" spans="1:27" s="90" customFormat="1" ht="15.75" customHeight="1" x14ac:dyDescent="0.2">
      <c r="A609" s="125">
        <v>7117</v>
      </c>
      <c r="B609" s="18" t="str">
        <f>VLOOKUP(A609,'BASE REGISTRO MAYO'!$A$1:$U$884,2,FALSE)</f>
        <v xml:space="preserve">
I. Municipalidad de Illapel
</v>
      </c>
      <c r="C609" s="18">
        <f>VLOOKUP(A609,'BASE REGISTRO MAYO'!$A$1:$U$884,3,FALSE)</f>
        <v>690412004</v>
      </c>
      <c r="D609" s="18" t="str">
        <f>VLOOKUP(A609,'BASE REGISTRO MAYO'!$A$1:$U$884,4,FALSE)</f>
        <v>Municipalidad</v>
      </c>
      <c r="E609" s="18" t="str">
        <f>VLOOKUP(A609,'BASE REGISTRO MAYO'!$A$1:$U$884,5,FALSE)</f>
        <v>Constitución Política de la República, art. 107.</v>
      </c>
      <c r="F609" s="18" t="str">
        <f>VLOOKUP(A609,'BASE REGISTRO MAYO'!$A$1:$U$884,6,FALSE)</f>
        <v>Indefinida.</v>
      </c>
      <c r="G609" s="18" t="str">
        <f>VLOOKUP(A609,'BASE REGISTRO MAYO'!$A$1:$U$884,7,FALSE)</f>
        <v>Según Ley Orgánica Nº 18.695, arts. 1º al 4º.</v>
      </c>
      <c r="H609" s="18" t="str">
        <f>VLOOKUP(A609,'BASE REGISTRO MAYO'!$A$1:$U$884,8,FALSE)</f>
        <v>no tiene</v>
      </c>
      <c r="I609" s="18">
        <f>VLOOKUP(A609,'BASE REGISTRO MAYO'!$A$1:$U$884,9,FALSE)</f>
        <v>0</v>
      </c>
      <c r="J609" s="18">
        <f>VLOOKUP(A609,'BASE REGISTRO MAYO'!$A$1:$U$884,10,FALSE)</f>
        <v>0</v>
      </c>
      <c r="K609" s="18" t="str">
        <f>VLOOKUP(A609,'BASE REGISTRO MAYO'!$A$1:$U$884,11,FALSE)</f>
        <v xml:space="preserve">Denis Enrique Cortés Vargas </v>
      </c>
      <c r="L609" s="18" t="str">
        <f>VLOOKUP(A609,'BASE REGISTRO MAYO'!$A$1:$U$884,12,FALSE)</f>
        <v>Constitución 24, Illapel, Cuarta Región.</v>
      </c>
      <c r="M609" s="18" t="str">
        <f>VLOOKUP(A609,'BASE REGISTRO MAYO'!$A$1:$U$884,13,FALSE)</f>
        <v>IV</v>
      </c>
      <c r="N609" s="18" t="str">
        <f>VLOOKUP(A609,'BASE REGISTRO MAYO'!$A$1:$U$884,14,FALSE)</f>
        <v xml:space="preserve"> Illapel</v>
      </c>
      <c r="O609" s="18">
        <f>VLOOKUP(A609,'BASE REGISTRO MAYO'!$A$1:$U$884,15,FALSE)</f>
        <v>532662300</v>
      </c>
      <c r="P609" s="18" t="str">
        <f>VLOOKUP(A609,'BASE REGISTRO MAYO'!$A$1:$U$884,16,FALSE)</f>
        <v>denis.cortes@municipalidadillapel.cl</v>
      </c>
      <c r="Q609" s="18">
        <f>VLOOKUP(A609,'BASE REGISTRO MAYO'!$A$1:$U$884,17,FALSE)</f>
        <v>0</v>
      </c>
      <c r="R609" s="18">
        <f>VLOOKUP(A609,'BASE REGISTRO MAYO'!$A$1:$U$884,18,FALSE)</f>
        <v>91001</v>
      </c>
      <c r="S609" s="18" t="str">
        <f>VLOOKUP(A609,'BASE REGISTRO MAYO'!$A$1:$U$884,19,FALSE)</f>
        <v xml:space="preserve">No se acompañan. Aplica Informe Jurídico Nº 09, de  fecha 14 de marzo de 2011 del Departamento Jurídico y Dictamen Nº 070791, de 2009, de la Contraloría General de la República.  
</v>
      </c>
      <c r="T609" s="148">
        <f>VLOOKUP(A609,'BASE REGISTRO MAYO'!$A$1:$U$884,20,FALSE)</f>
        <v>37970</v>
      </c>
      <c r="U609" s="125">
        <v>7117</v>
      </c>
      <c r="V609" s="126">
        <v>5861048</v>
      </c>
      <c r="W609" s="126">
        <v>23614176</v>
      </c>
      <c r="X609" s="149">
        <v>44347</v>
      </c>
      <c r="Y609" s="133" t="s">
        <v>7732</v>
      </c>
      <c r="Z609" s="133" t="s">
        <v>7733</v>
      </c>
      <c r="AA609" s="125" t="s">
        <v>7769</v>
      </c>
    </row>
    <row r="610" spans="1:27" s="90" customFormat="1" ht="15.75" customHeight="1" x14ac:dyDescent="0.2">
      <c r="A610" s="125">
        <v>7118</v>
      </c>
      <c r="B610" s="18" t="str">
        <f>VLOOKUP(A610,'BASE REGISTRO MAYO'!$A$1:$U$884,2,FALSE)</f>
        <v xml:space="preserve">
I. Municipalidad de La Serena.
</v>
      </c>
      <c r="C610" s="18">
        <f>VLOOKUP(A610,'BASE REGISTRO MAYO'!$A$1:$U$884,3,FALSE)</f>
        <v>690401002</v>
      </c>
      <c r="D610" s="18" t="str">
        <f>VLOOKUP(A610,'BASE REGISTRO MAYO'!$A$1:$U$884,4,FALSE)</f>
        <v>Municipalidad</v>
      </c>
      <c r="E610" s="18" t="str">
        <f>VLOOKUP(A610,'BASE REGISTRO MAYO'!$A$1:$U$884,5,FALSE)</f>
        <v>Constitución Política de la República, art. 107.</v>
      </c>
      <c r="F610" s="18" t="str">
        <f>VLOOKUP(A610,'BASE REGISTRO MAYO'!$A$1:$U$884,6,FALSE)</f>
        <v>Indefinida.</v>
      </c>
      <c r="G610" s="18" t="str">
        <f>VLOOKUP(A610,'BASE REGISTRO MAYO'!$A$1:$U$884,7,FALSE)</f>
        <v>Según Ley Orgánica Nº 18.695, arts. 1º al 4º.</v>
      </c>
      <c r="H610" s="18" t="str">
        <f>VLOOKUP(A610,'BASE REGISTRO MAYO'!$A$1:$U$884,8,FALSE)</f>
        <v>no tiene</v>
      </c>
      <c r="I610" s="18">
        <f>VLOOKUP(A610,'BASE REGISTRO MAYO'!$A$1:$U$884,9,FALSE)</f>
        <v>0</v>
      </c>
      <c r="J610" s="18">
        <f>VLOOKUP(A610,'BASE REGISTRO MAYO'!$A$1:$U$884,10,FALSE)</f>
        <v>0</v>
      </c>
      <c r="K610" s="18" t="str">
        <f>VLOOKUP(A610,'BASE REGISTRO MAYO'!$A$1:$U$884,11,FALSE)</f>
        <v xml:space="preserve">Roberto Elías Jacob Jure, </v>
      </c>
      <c r="L610" s="18" t="str">
        <f>VLOOKUP(A610,'BASE REGISTRO MAYO'!$A$1:$U$884,12,FALSE)</f>
        <v>Arturo Prat Nº 451, comuna de La Serena, Cuarta Región.</v>
      </c>
      <c r="M610" s="18" t="str">
        <f>VLOOKUP(A610,'BASE REGISTRO MAYO'!$A$1:$U$884,13,FALSE)</f>
        <v>IV</v>
      </c>
      <c r="N610" s="18" t="str">
        <f>VLOOKUP(A610,'BASE REGISTRO MAYO'!$A$1:$U$884,14,FALSE)</f>
        <v>La Serena</v>
      </c>
      <c r="O610" s="18">
        <f>VLOOKUP(A610,'BASE REGISTRO MAYO'!$A$1:$U$884,15,FALSE)</f>
        <v>0</v>
      </c>
      <c r="P610" s="18">
        <f>VLOOKUP(A610,'BASE REGISTRO MAYO'!$A$1:$U$884,16,FALSE)</f>
        <v>0</v>
      </c>
      <c r="Q610" s="18">
        <f>VLOOKUP(A610,'BASE REGISTRO MAYO'!$A$1:$U$884,17,FALSE)</f>
        <v>0</v>
      </c>
      <c r="R610" s="18">
        <f>VLOOKUP(A610,'BASE REGISTRO MAYO'!$A$1:$U$884,18,FALSE)</f>
        <v>91001</v>
      </c>
      <c r="S610" s="18" t="str">
        <f>VLOOKUP(A610,'BASE REGISTRO MAYO'!$A$1:$U$884,19,FALSE)</f>
        <v xml:space="preserve">No se acompañan. Aplica Informe Jurídico Nº 09, de  fecha 14 de marzo de 2011 del Departamento Jurídico y Dictamen Nº 070791, de 2009, de la Contraloría General de la República.  
</v>
      </c>
      <c r="T610" s="148">
        <f>VLOOKUP(A610,'BASE REGISTRO MAYO'!$A$1:$U$884,20,FALSE)</f>
        <v>37970</v>
      </c>
      <c r="U610" s="125">
        <v>7118</v>
      </c>
      <c r="V610" s="126">
        <v>11744991</v>
      </c>
      <c r="W610" s="126">
        <v>47101900</v>
      </c>
      <c r="X610" s="149">
        <v>44347</v>
      </c>
      <c r="Y610" s="133" t="s">
        <v>7732</v>
      </c>
      <c r="Z610" s="133" t="s">
        <v>7733</v>
      </c>
      <c r="AA610" s="125" t="s">
        <v>7770</v>
      </c>
    </row>
    <row r="611" spans="1:27" s="90" customFormat="1" ht="15.75" customHeight="1" x14ac:dyDescent="0.2">
      <c r="A611" s="125">
        <v>7125</v>
      </c>
      <c r="B611" s="18" t="str">
        <f>VLOOKUP(A611,'BASE REGISTRO MAYO'!$A$1:$U$884,2,FALSE)</f>
        <v xml:space="preserve">
I. Municipalidad de Quinta Normal
</v>
      </c>
      <c r="C611" s="18">
        <f>VLOOKUP(A611,'BASE REGISTRO MAYO'!$A$1:$U$884,3,FALSE)</f>
        <v>690710005</v>
      </c>
      <c r="D611" s="18" t="str">
        <f>VLOOKUP(A611,'BASE REGISTRO MAYO'!$A$1:$U$884,4,FALSE)</f>
        <v>Municipalidad</v>
      </c>
      <c r="E611" s="18" t="str">
        <f>VLOOKUP(A611,'BASE REGISTRO MAYO'!$A$1:$U$884,5,FALSE)</f>
        <v>Constitución Política de la República, art. 107.</v>
      </c>
      <c r="F611" s="18" t="str">
        <f>VLOOKUP(A611,'BASE REGISTRO MAYO'!$A$1:$U$884,6,FALSE)</f>
        <v>Indefinida.</v>
      </c>
      <c r="G611" s="18" t="str">
        <f>VLOOKUP(A611,'BASE REGISTRO MAYO'!$A$1:$U$884,7,FALSE)</f>
        <v>Según Ley Orgánica Nº 18.695, arts. 1º al 4º.</v>
      </c>
      <c r="H611" s="18" t="str">
        <f>VLOOKUP(A611,'BASE REGISTRO MAYO'!$A$1:$U$884,8,FALSE)</f>
        <v>no tiene</v>
      </c>
      <c r="I611" s="18">
        <f>VLOOKUP(A611,'BASE REGISTRO MAYO'!$A$1:$U$884,9,FALSE)</f>
        <v>0</v>
      </c>
      <c r="J611" s="18">
        <f>VLOOKUP(A611,'BASE REGISTRO MAYO'!$A$1:$U$884,10,FALSE)</f>
        <v>0</v>
      </c>
      <c r="K611" s="18" t="str">
        <f>VLOOKUP(A611,'BASE REGISTRO MAYO'!$A$1:$U$884,11,FALSE)</f>
        <v xml:space="preserve">Carmen Gloria Fernández Valenzuela  
</v>
      </c>
      <c r="L611" s="18" t="str">
        <f>VLOOKUP(A611,'BASE REGISTRO MAYO'!$A$1:$U$884,12,FALSE)</f>
        <v xml:space="preserve">Avenida Carrascal Nº 4447, Quinta Normal, Región Metropolitana. 
</v>
      </c>
      <c r="M611" s="18" t="str">
        <f>VLOOKUP(A611,'BASE REGISTRO MAYO'!$A$1:$U$884,13,FALSE)</f>
        <v>XIII</v>
      </c>
      <c r="N611" s="18" t="str">
        <f>VLOOKUP(A611,'BASE REGISTRO MAYO'!$A$1:$U$884,14,FALSE)</f>
        <v>Quinta Normal</v>
      </c>
      <c r="O611" s="18" t="str">
        <f>VLOOKUP(A611,'BASE REGISTRO MAYO'!$A$1:$U$884,15,FALSE)</f>
        <v xml:space="preserve">Fono: 22-8928802; 22-8928803; 22-8928808
</v>
      </c>
      <c r="P611" s="18" t="str">
        <f>VLOOKUP(A611,'BASE REGISTRO MAYO'!$A$1:$U$884,16,FALSE)</f>
        <v>alcaldesa@quintanormal.cl</v>
      </c>
      <c r="Q611" s="18">
        <f>VLOOKUP(A611,'BASE REGISTRO MAYO'!$A$1:$U$884,17,FALSE)</f>
        <v>0</v>
      </c>
      <c r="R611" s="18">
        <f>VLOOKUP(A611,'BASE REGISTRO MAYO'!$A$1:$U$884,18,FALSE)</f>
        <v>91001</v>
      </c>
      <c r="S611" s="18" t="str">
        <f>VLOOKUP(A611,'BASE REGISTRO MAYO'!$A$1:$U$884,19,FALSE)</f>
        <v xml:space="preserve">No se acompañan. Aplica Informe Jurídico Nº 09, de  fecha 14 de marzo de 2011 del Departamento Jurídico y Dictamen Nº 070791, de 2009, de la Contraloría General de la República.  
</v>
      </c>
      <c r="T611" s="148">
        <f>VLOOKUP(A611,'BASE REGISTRO MAYO'!$A$1:$U$884,20,FALSE)</f>
        <v>38159</v>
      </c>
      <c r="U611" s="125">
        <v>7125</v>
      </c>
      <c r="V611" s="126">
        <v>6439140</v>
      </c>
      <c r="W611" s="126">
        <v>32195700</v>
      </c>
      <c r="X611" s="149">
        <v>44347</v>
      </c>
      <c r="Y611" s="133" t="s">
        <v>7732</v>
      </c>
      <c r="Z611" s="133" t="s">
        <v>7733</v>
      </c>
      <c r="AA611" s="125" t="s">
        <v>7869</v>
      </c>
    </row>
    <row r="612" spans="1:27" s="90" customFormat="1" ht="15.75" customHeight="1" x14ac:dyDescent="0.2">
      <c r="A612" s="125">
        <v>7128</v>
      </c>
      <c r="B612" s="18" t="str">
        <f>VLOOKUP(A612,'BASE REGISTRO MAYO'!$A$1:$U$884,2,FALSE)</f>
        <v xml:space="preserve">
I. Municipalidad de los Andes
</v>
      </c>
      <c r="C612" s="18">
        <f>VLOOKUP(A612,'BASE REGISTRO MAYO'!$A$1:$U$884,3,FALSE)</f>
        <v>690511002</v>
      </c>
      <c r="D612" s="18" t="str">
        <f>VLOOKUP(A612,'BASE REGISTRO MAYO'!$A$1:$U$884,4,FALSE)</f>
        <v>Municipalidad</v>
      </c>
      <c r="E612" s="18" t="str">
        <f>VLOOKUP(A612,'BASE REGISTRO MAYO'!$A$1:$U$884,5,FALSE)</f>
        <v>Constitución Política de la República, art. 107.</v>
      </c>
      <c r="F612" s="18" t="str">
        <f>VLOOKUP(A612,'BASE REGISTRO MAYO'!$A$1:$U$884,6,FALSE)</f>
        <v>Indefinida.</v>
      </c>
      <c r="G612" s="18" t="str">
        <f>VLOOKUP(A612,'BASE REGISTRO MAYO'!$A$1:$U$884,7,FALSE)</f>
        <v>Según Ley Orgánica Nº 18.695, arts. 1º al 4º.</v>
      </c>
      <c r="H612" s="18" t="str">
        <f>VLOOKUP(A612,'BASE REGISTRO MAYO'!$A$1:$U$884,8,FALSE)</f>
        <v>no tiene</v>
      </c>
      <c r="I612" s="18">
        <f>VLOOKUP(A612,'BASE REGISTRO MAYO'!$A$1:$U$884,9,FALSE)</f>
        <v>0</v>
      </c>
      <c r="J612" s="18">
        <f>VLOOKUP(A612,'BASE REGISTRO MAYO'!$A$1:$U$884,10,FALSE)</f>
        <v>0</v>
      </c>
      <c r="K612" s="18" t="str">
        <f>VLOOKUP(A612,'BASE REGISTRO MAYO'!$A$1:$U$884,11,FALSE)</f>
        <v xml:space="preserve">Manuel Eduardo Rivera Martínez  </v>
      </c>
      <c r="L612" s="18" t="str">
        <f>VLOOKUP(A612,'BASE REGISTRO MAYO'!$A$1:$U$884,12,FALSE)</f>
        <v>Esmeralda Nº536, Los Andes, Quinta Región.</v>
      </c>
      <c r="M612" s="18" t="str">
        <f>VLOOKUP(A612,'BASE REGISTRO MAYO'!$A$1:$U$884,13,FALSE)</f>
        <v>V</v>
      </c>
      <c r="N612" s="18" t="str">
        <f>VLOOKUP(A612,'BASE REGISTRO MAYO'!$A$1:$U$884,14,FALSE)</f>
        <v>Los Andes</v>
      </c>
      <c r="O612" s="18" t="str">
        <f>VLOOKUP(A612,'BASE REGISTRO MAYO'!$A$1:$U$884,15,FALSE)</f>
        <v>34-250-7753</v>
      </c>
      <c r="P612" s="18" t="str">
        <f>VLOOKUP(A612,'BASE REGISTRO MAYO'!$A$1:$U$884,16,FALSE)</f>
        <v>nquero@munilosandes.cl</v>
      </c>
      <c r="Q612" s="18">
        <f>VLOOKUP(A612,'BASE REGISTRO MAYO'!$A$1:$U$884,17,FALSE)</f>
        <v>0</v>
      </c>
      <c r="R612" s="18" t="str">
        <f>VLOOKUP(A612,'BASE REGISTRO MAYO'!$A$1:$U$884,18,FALSE)</f>
        <v>91001: Administración Pública.</v>
      </c>
      <c r="S612" s="18" t="str">
        <f>VLOOKUP(A612,'BASE REGISTRO MAYO'!$A$1:$U$884,19,FALSE)</f>
        <v xml:space="preserve">No se acompañan. Aplica Informe Jurídico Nº 09, de  fecha 14 de marzo de 2011 del Departamento Jurídico y Dictamen Nº 070791, de 2009, de la Contraloría General de la República.  
</v>
      </c>
      <c r="T612" s="148">
        <f>VLOOKUP(A612,'BASE REGISTRO MAYO'!$A$1:$U$884,20,FALSE)</f>
        <v>38159</v>
      </c>
      <c r="U612" s="125">
        <v>7128</v>
      </c>
      <c r="V612" s="126">
        <v>5008220</v>
      </c>
      <c r="W612" s="126">
        <v>20178130</v>
      </c>
      <c r="X612" s="149">
        <v>44347</v>
      </c>
      <c r="Y612" s="133" t="s">
        <v>7732</v>
      </c>
      <c r="Z612" s="133" t="s">
        <v>7733</v>
      </c>
      <c r="AA612" s="125" t="s">
        <v>7863</v>
      </c>
    </row>
    <row r="613" spans="1:27" s="90" customFormat="1" ht="15.75" customHeight="1" x14ac:dyDescent="0.2">
      <c r="A613" s="125">
        <v>7132</v>
      </c>
      <c r="B613" s="18" t="str">
        <f>VLOOKUP(A613,'BASE REGISTRO MAYO'!$A$1:$U$884,2,FALSE)</f>
        <v xml:space="preserve">
I. Municipalidad de Pucón
</v>
      </c>
      <c r="C613" s="18">
        <f>VLOOKUP(A613,'BASE REGISTRO MAYO'!$A$1:$U$884,3,FALSE)</f>
        <v>691916006</v>
      </c>
      <c r="D613" s="18" t="str">
        <f>VLOOKUP(A613,'BASE REGISTRO MAYO'!$A$1:$U$884,4,FALSE)</f>
        <v>Municipalidad</v>
      </c>
      <c r="E613" s="18" t="str">
        <f>VLOOKUP(A613,'BASE REGISTRO MAYO'!$A$1:$U$884,5,FALSE)</f>
        <v>Constitución Política de la República, art. 107.</v>
      </c>
      <c r="F613" s="18" t="str">
        <f>VLOOKUP(A613,'BASE REGISTRO MAYO'!$A$1:$U$884,6,FALSE)</f>
        <v>Indefinida.</v>
      </c>
      <c r="G613" s="18" t="str">
        <f>VLOOKUP(A613,'BASE REGISTRO MAYO'!$A$1:$U$884,7,FALSE)</f>
        <v>Según Ley Orgánica Nº 18.695, arts. 1º al 4º.</v>
      </c>
      <c r="H613" s="18" t="str">
        <f>VLOOKUP(A613,'BASE REGISTRO MAYO'!$A$1:$U$884,8,FALSE)</f>
        <v>no tiene</v>
      </c>
      <c r="I613" s="18">
        <f>VLOOKUP(A613,'BASE REGISTRO MAYO'!$A$1:$U$884,9,FALSE)</f>
        <v>0</v>
      </c>
      <c r="J613" s="18">
        <f>VLOOKUP(A613,'BASE REGISTRO MAYO'!$A$1:$U$884,10,FALSE)</f>
        <v>0</v>
      </c>
      <c r="K613" s="18" t="str">
        <f>VLOOKUP(A613,'BASE REGISTRO MAYO'!$A$1:$U$884,11,FALSE)</f>
        <v xml:space="preserve">Carlos Reinaldo Barra Matamala </v>
      </c>
      <c r="L613" s="18" t="str">
        <f>VLOOKUP(A613,'BASE REGISTRO MAYO'!$A$1:$U$884,12,FALSE)</f>
        <v>O´Higgins 483, Pucón, Novena Región.</v>
      </c>
      <c r="M613" s="18" t="str">
        <f>VLOOKUP(A613,'BASE REGISTRO MAYO'!$A$1:$U$884,13,FALSE)</f>
        <v>IX</v>
      </c>
      <c r="N613" s="18" t="str">
        <f>VLOOKUP(A613,'BASE REGISTRO MAYO'!$A$1:$U$884,14,FALSE)</f>
        <v>Pucón</v>
      </c>
      <c r="O613" s="18">
        <f>VLOOKUP(A613,'BASE REGISTRO MAYO'!$A$1:$U$884,15,FALSE)</f>
        <v>0</v>
      </c>
      <c r="P613" s="18">
        <f>VLOOKUP(A613,'BASE REGISTRO MAYO'!$A$1:$U$884,16,FALSE)</f>
        <v>0</v>
      </c>
      <c r="Q613" s="18">
        <f>VLOOKUP(A613,'BASE REGISTRO MAYO'!$A$1:$U$884,17,FALSE)</f>
        <v>0</v>
      </c>
      <c r="R613" s="18">
        <f>VLOOKUP(A613,'BASE REGISTRO MAYO'!$A$1:$U$884,18,FALSE)</f>
        <v>91001</v>
      </c>
      <c r="S613" s="18" t="str">
        <f>VLOOKUP(A613,'BASE REGISTRO MAYO'!$A$1:$U$884,19,FALSE)</f>
        <v xml:space="preserve">No se acompañan. Aplica Informe Jurídico Nº 09, de  fecha 14 de marzo de 2011 del Departamento Jurídico y Dictamen Nº 070791, de 2009, de la Contraloría General de la República </v>
      </c>
      <c r="T613" s="148">
        <f>VLOOKUP(A613,'BASE REGISTRO MAYO'!$A$1:$U$884,20,FALSE)</f>
        <v>38159</v>
      </c>
      <c r="U613" s="125">
        <v>7132</v>
      </c>
      <c r="V613" s="126">
        <v>5056871</v>
      </c>
      <c r="W613" s="126">
        <v>20374145</v>
      </c>
      <c r="X613" s="149">
        <v>44347</v>
      </c>
      <c r="Y613" s="133" t="s">
        <v>7732</v>
      </c>
      <c r="Z613" s="133" t="s">
        <v>7733</v>
      </c>
      <c r="AA613" s="125" t="s">
        <v>7906</v>
      </c>
    </row>
    <row r="614" spans="1:27" s="90" customFormat="1" ht="15.75" customHeight="1" x14ac:dyDescent="0.2">
      <c r="A614" s="125">
        <v>7137</v>
      </c>
      <c r="B614" s="18" t="str">
        <f>VLOOKUP(A614,'BASE REGISTRO MAYO'!$A$1:$U$884,2,FALSE)</f>
        <v xml:space="preserve">
I. Municipalidad de Coronel
</v>
      </c>
      <c r="C614" s="18">
        <f>VLOOKUP(A614,'BASE REGISTRO MAYO'!$A$1:$U$884,3,FALSE)</f>
        <v>691512002</v>
      </c>
      <c r="D614" s="18" t="str">
        <f>VLOOKUP(A614,'BASE REGISTRO MAYO'!$A$1:$U$884,4,FALSE)</f>
        <v>Municipalidad</v>
      </c>
      <c r="E614" s="18" t="str">
        <f>VLOOKUP(A614,'BASE REGISTRO MAYO'!$A$1:$U$884,5,FALSE)</f>
        <v>Constitución Política de la República, art. 107.</v>
      </c>
      <c r="F614" s="18" t="str">
        <f>VLOOKUP(A614,'BASE REGISTRO MAYO'!$A$1:$U$884,6,FALSE)</f>
        <v>Indefinida.</v>
      </c>
      <c r="G614" s="18" t="str">
        <f>VLOOKUP(A614,'BASE REGISTRO MAYO'!$A$1:$U$884,7,FALSE)</f>
        <v>Según Ley Orgánica Nº 18.695, arts. 1º al 4º.</v>
      </c>
      <c r="H614" s="18" t="str">
        <f>VLOOKUP(A614,'BASE REGISTRO MAYO'!$A$1:$U$884,8,FALSE)</f>
        <v>no tiene</v>
      </c>
      <c r="I614" s="18">
        <f>VLOOKUP(A614,'BASE REGISTRO MAYO'!$A$1:$U$884,9,FALSE)</f>
        <v>0</v>
      </c>
      <c r="J614" s="18">
        <f>VLOOKUP(A614,'BASE REGISTRO MAYO'!$A$1:$U$884,10,FALSE)</f>
        <v>0</v>
      </c>
      <c r="K614" s="18" t="str">
        <f>VLOOKUP(A614,'BASE REGISTRO MAYO'!$A$1:$U$884,11,FALSE)</f>
        <v xml:space="preserve">Boris Felipe Chamorro Rebolledo.
</v>
      </c>
      <c r="L614" s="18" t="str">
        <f>VLOOKUP(A614,'BASE REGISTRO MAYO'!$A$1:$U$884,12,FALSE)</f>
        <v>Bannen 70, Coronel, Octava Región.</v>
      </c>
      <c r="M614" s="18" t="str">
        <f>VLOOKUP(A614,'BASE REGISTRO MAYO'!$A$1:$U$884,13,FALSE)</f>
        <v>VIII</v>
      </c>
      <c r="N614" s="18" t="str">
        <f>VLOOKUP(A614,'BASE REGISTRO MAYO'!$A$1:$U$884,14,FALSE)</f>
        <v>Coronel</v>
      </c>
      <c r="O614" s="18">
        <f>VLOOKUP(A614,'BASE REGISTRO MAYO'!$A$1:$U$884,15,FALSE)</f>
        <v>0</v>
      </c>
      <c r="P614" s="18">
        <f>VLOOKUP(A614,'BASE REGISTRO MAYO'!$A$1:$U$884,16,FALSE)</f>
        <v>0</v>
      </c>
      <c r="Q614" s="18">
        <f>VLOOKUP(A614,'BASE REGISTRO MAYO'!$A$1:$U$884,17,FALSE)</f>
        <v>0</v>
      </c>
      <c r="R614" s="18" t="str">
        <f>VLOOKUP(A614,'BASE REGISTRO MAYO'!$A$1:$U$884,18,FALSE)</f>
        <v>91001: Administración Pública.</v>
      </c>
      <c r="S614" s="18" t="str">
        <f>VLOOKUP(A614,'BASE REGISTRO MAYO'!$A$1:$U$884,19,FALSE)</f>
        <v>No se acompañan. Aplica Informe Jurídico Nº 09, de  fecha 14 de marzo de 2011 del Departamento Jurídico y Dictamen Nº 070791, de 2009, de la Contraloría General de la República.</v>
      </c>
      <c r="T614" s="148">
        <f>VLOOKUP(A614,'BASE REGISTRO MAYO'!$A$1:$U$884,20,FALSE)</f>
        <v>38159</v>
      </c>
      <c r="U614" s="125">
        <v>7137</v>
      </c>
      <c r="V614" s="126">
        <v>6851245</v>
      </c>
      <c r="W614" s="126">
        <v>27603682</v>
      </c>
      <c r="X614" s="149">
        <v>44347</v>
      </c>
      <c r="Y614" s="133" t="s">
        <v>7732</v>
      </c>
      <c r="Z614" s="133" t="s">
        <v>7733</v>
      </c>
      <c r="AA614" s="125" t="s">
        <v>7766</v>
      </c>
    </row>
    <row r="615" spans="1:27" s="90" customFormat="1" ht="15.75" customHeight="1" x14ac:dyDescent="0.2">
      <c r="A615" s="125">
        <v>7138</v>
      </c>
      <c r="B615" s="18" t="str">
        <f>VLOOKUP(A615,'BASE REGISTRO MAYO'!$A$1:$U$884,2,FALSE)</f>
        <v xml:space="preserve">
I. Municipalidad de Iquique
</v>
      </c>
      <c r="C615" s="18">
        <f>VLOOKUP(A615,'BASE REGISTRO MAYO'!$A$1:$U$884,3,FALSE)</f>
        <v>690103001</v>
      </c>
      <c r="D615" s="18" t="str">
        <f>VLOOKUP(A615,'BASE REGISTRO MAYO'!$A$1:$U$884,4,FALSE)</f>
        <v>Municipalidad</v>
      </c>
      <c r="E615" s="18" t="str">
        <f>VLOOKUP(A615,'BASE REGISTRO MAYO'!$A$1:$U$884,5,FALSE)</f>
        <v>Constitución Política de la República, art. 107.</v>
      </c>
      <c r="F615" s="18" t="str">
        <f>VLOOKUP(A615,'BASE REGISTRO MAYO'!$A$1:$U$884,6,FALSE)</f>
        <v>Indefinida.</v>
      </c>
      <c r="G615" s="18" t="str">
        <f>VLOOKUP(A615,'BASE REGISTRO MAYO'!$A$1:$U$884,7,FALSE)</f>
        <v>Según Ley Orgánica Nº 18.695, arts. 1º al 4º.</v>
      </c>
      <c r="H615" s="18" t="str">
        <f>VLOOKUP(A615,'BASE REGISTRO MAYO'!$A$1:$U$884,8,FALSE)</f>
        <v>no tiene</v>
      </c>
      <c r="I615" s="18">
        <f>VLOOKUP(A615,'BASE REGISTRO MAYO'!$A$1:$U$884,9,FALSE)</f>
        <v>0</v>
      </c>
      <c r="J615" s="18">
        <f>VLOOKUP(A615,'BASE REGISTRO MAYO'!$A$1:$U$884,10,FALSE)</f>
        <v>0</v>
      </c>
      <c r="K615" s="18" t="str">
        <f>VLOOKUP(A615,'BASE REGISTRO MAYO'!$A$1:$U$884,11,FALSE)</f>
        <v xml:space="preserve">Jorge Alejandro Soria Quiroga, </v>
      </c>
      <c r="L615" s="18" t="str">
        <f>VLOOKUP(A615,'BASE REGISTRO MAYO'!$A$1:$U$884,12,FALSE)</f>
        <v>Tarapacá Nº 477, Iquique, Primera Región.</v>
      </c>
      <c r="M615" s="18" t="str">
        <f>VLOOKUP(A615,'BASE REGISTRO MAYO'!$A$1:$U$884,13,FALSE)</f>
        <v>I</v>
      </c>
      <c r="N615" s="18" t="str">
        <f>VLOOKUP(A615,'BASE REGISTRO MAYO'!$A$1:$U$884,14,FALSE)</f>
        <v>Iquique</v>
      </c>
      <c r="O615" s="18">
        <f>VLOOKUP(A615,'BASE REGISTRO MAYO'!$A$1:$U$884,15,FALSE)</f>
        <v>0</v>
      </c>
      <c r="P615" s="18">
        <f>VLOOKUP(A615,'BASE REGISTRO MAYO'!$A$1:$U$884,16,FALSE)</f>
        <v>0</v>
      </c>
      <c r="Q615" s="18">
        <f>VLOOKUP(A615,'BASE REGISTRO MAYO'!$A$1:$U$884,17,FALSE)</f>
        <v>0</v>
      </c>
      <c r="R615" s="18">
        <f>VLOOKUP(A615,'BASE REGISTRO MAYO'!$A$1:$U$884,18,FALSE)</f>
        <v>91001</v>
      </c>
      <c r="S615" s="18" t="str">
        <f>VLOOKUP(A615,'BASE REGISTRO MAYO'!$A$1:$U$884,19,FALSE)</f>
        <v xml:space="preserve">No se acompañan. Aplica Informe Jurídico Nº 09, de  fecha 14 de marzo de 2011 del Departamento Jurídico y Dictamen Nº 070791, de 2009, de la Contraloría General de la República.  
</v>
      </c>
      <c r="T615" s="148">
        <f>VLOOKUP(A615,'BASE REGISTRO MAYO'!$A$1:$U$884,20,FALSE)</f>
        <v>38159</v>
      </c>
      <c r="U615" s="125">
        <v>7138</v>
      </c>
      <c r="V615" s="126">
        <v>9524203</v>
      </c>
      <c r="W615" s="126">
        <v>38373036</v>
      </c>
      <c r="X615" s="149">
        <v>44347</v>
      </c>
      <c r="Y615" s="133" t="s">
        <v>7732</v>
      </c>
      <c r="Z615" s="133" t="s">
        <v>7733</v>
      </c>
      <c r="AA615" s="125" t="s">
        <v>184</v>
      </c>
    </row>
    <row r="616" spans="1:27" s="90" customFormat="1" ht="15.75" customHeight="1" x14ac:dyDescent="0.2">
      <c r="A616" s="125">
        <v>7139</v>
      </c>
      <c r="B616" s="18" t="str">
        <f>VLOOKUP(A616,'BASE REGISTRO MAYO'!$A$1:$U$884,2,FALSE)</f>
        <v>I. Municipalidad de San Carlos</v>
      </c>
      <c r="C616" s="18">
        <f>VLOOKUP(A616,'BASE REGISTRO MAYO'!$A$1:$U$884,3,FALSE)</f>
        <v>691405001</v>
      </c>
      <c r="D616" s="18" t="str">
        <f>VLOOKUP(A616,'BASE REGISTRO MAYO'!$A$1:$U$884,4,FALSE)</f>
        <v>Municipalidad</v>
      </c>
      <c r="E616" s="18" t="str">
        <f>VLOOKUP(A616,'BASE REGISTRO MAYO'!$A$1:$U$884,5,FALSE)</f>
        <v>Constitución Política de la República, art. 107</v>
      </c>
      <c r="F616" s="18" t="str">
        <f>VLOOKUP(A616,'BASE REGISTRO MAYO'!$A$1:$U$884,6,FALSE)</f>
        <v>Indefinida</v>
      </c>
      <c r="G616" s="18" t="str">
        <f>VLOOKUP(A616,'BASE REGISTRO MAYO'!$A$1:$U$884,7,FALSE)</f>
        <v xml:space="preserve">Según Ley Orgánica N° 18.695, art 1 a 4
</v>
      </c>
      <c r="H616" s="18" t="str">
        <f>VLOOKUP(A616,'BASE REGISTRO MAYO'!$A$1:$U$884,8,FALSE)</f>
        <v>no tiene</v>
      </c>
      <c r="I616" s="18">
        <f>VLOOKUP(A616,'BASE REGISTRO MAYO'!$A$1:$U$884,9,FALSE)</f>
        <v>0</v>
      </c>
      <c r="J616" s="18">
        <f>VLOOKUP(A616,'BASE REGISTRO MAYO'!$A$1:$U$884,10,FALSE)</f>
        <v>0</v>
      </c>
      <c r="K616" s="18" t="str">
        <f>VLOOKUP(A616,'BASE REGISTRO MAYO'!$A$1:$U$884,11,FALSE)</f>
        <v xml:space="preserve">Hugo Naim Gebrie Asfura,
</v>
      </c>
      <c r="L616" s="18" t="str">
        <f>VLOOKUP(A616,'BASE REGISTRO MAYO'!$A$1:$U$884,12,FALSE)</f>
        <v xml:space="preserve">Vicuña Mackenna N° 436, comuna de San Carlos
</v>
      </c>
      <c r="M616" s="18" t="str">
        <f>VLOOKUP(A616,'BASE REGISTRO MAYO'!$A$1:$U$884,13,FALSE)</f>
        <v>XVI</v>
      </c>
      <c r="N616" s="18" t="str">
        <f>VLOOKUP(A616,'BASE REGISTRO MAYO'!$A$1:$U$884,14,FALSE)</f>
        <v>San Carlos</v>
      </c>
      <c r="O616" s="18" t="str">
        <f>VLOOKUP(A616,'BASE REGISTRO MAYO'!$A$1:$U$884,15,FALSE)</f>
        <v>41-201300</v>
      </c>
      <c r="P616" s="18">
        <f>VLOOKUP(A616,'BASE REGISTRO MAYO'!$A$1:$U$884,16,FALSE)</f>
        <v>0</v>
      </c>
      <c r="Q616" s="18">
        <f>VLOOKUP(A616,'BASE REGISTRO MAYO'!$A$1:$U$884,17,FALSE)</f>
        <v>0</v>
      </c>
      <c r="R616" s="18">
        <f>VLOOKUP(A616,'BASE REGISTRO MAYO'!$A$1:$U$884,18,FALSE)</f>
        <v>91001</v>
      </c>
      <c r="S616" s="18" t="str">
        <f>VLOOKUP(A616,'BASE REGISTRO MAYO'!$A$1:$U$884,19,FALSE)</f>
        <v xml:space="preserve">No se acompañan. Aplica Informe Jurídico Nº 09, de  fecha 14 de marzo de 2011 del Departamento Jurídico y Dictamen Nº 070791, de 2009, de la Contraloría General de la República.  
.
</v>
      </c>
      <c r="T616" s="148">
        <f>VLOOKUP(A616,'BASE REGISTRO MAYO'!$A$1:$U$884,20,FALSE)</f>
        <v>37970</v>
      </c>
      <c r="U616" s="125">
        <v>7139</v>
      </c>
      <c r="V616" s="126">
        <v>5056871</v>
      </c>
      <c r="W616" s="126">
        <v>25284355</v>
      </c>
      <c r="X616" s="149">
        <v>44347</v>
      </c>
      <c r="Y616" s="133" t="s">
        <v>7732</v>
      </c>
      <c r="Z616" s="133" t="s">
        <v>7733</v>
      </c>
      <c r="AA616" s="125" t="s">
        <v>7834</v>
      </c>
    </row>
    <row r="617" spans="1:27" s="90" customFormat="1" ht="15.75" customHeight="1" x14ac:dyDescent="0.2">
      <c r="A617" s="125">
        <v>7141</v>
      </c>
      <c r="B617" s="18" t="str">
        <f>VLOOKUP(A617,'BASE REGISTRO MAYO'!$A$1:$U$884,2,FALSE)</f>
        <v>Fundación Social Novo Millennio</v>
      </c>
      <c r="C617" s="18">
        <f>VLOOKUP(A617,'BASE REGISTRO MAYO'!$A$1:$U$884,3,FALSE)</f>
        <v>650165500</v>
      </c>
      <c r="D617" s="18" t="str">
        <f>VLOOKUP(A617,'BASE REGISTRO MAYO'!$A$1:$U$884,4,FALSE)</f>
        <v>Fundación de derecho público.</v>
      </c>
      <c r="E617" s="18" t="str">
        <f>VLOOKUP(A617,'BASE REGISTRO MAYO'!$A$1:$U$884,5,FALSE)</f>
        <v>Erigida de acuerdo al Derecho Canónico, por Decreto Eclesiástico Nº 431/2001, del  10 de junio del 2001.</v>
      </c>
      <c r="F617" s="18" t="str">
        <f>VLOOKUP(A617,'BASE REGISTRO MAYO'!$A$1:$U$884,6,FALSE)</f>
        <v>Indefinida.</v>
      </c>
      <c r="G617" s="18" t="str">
        <f>VLOOKUP(A617,'BASE REGISTRO MAYO'!$A$1:$U$884,7,FALSE)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7" s="18" t="str">
        <f>VLOOKUP(A617,'BASE REGISTRO MAYO'!$A$1:$U$884,8,FALSE)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7" s="18" t="str">
        <f>VLOOKUP(A617,'BASE REGISTRO MAYO'!$A$1:$U$884,9,FALSE)</f>
        <v>3 años</v>
      </c>
      <c r="J617" s="18" t="str">
        <f>VLOOKUP(A617,'BASE REGISTRO MAYO'!$A$1:$U$884,10,FALSE)</f>
        <v xml:space="preserve">Consta en Decreto de fecha 03 de enero de 2018, del Arzobispo de Concepción, que el Directorio vigente está compuesto por los integrantes señalados precedentemente. </v>
      </c>
      <c r="K617" s="18" t="str">
        <f>VLOOKUP(A617,'BASE REGISTRO MAYO'!$A$1:$U$884,11,FALSE)</f>
        <v xml:space="preserve">Presbítero José Teodoro Cartes Gómez                        
</v>
      </c>
      <c r="L617" s="18" t="str">
        <f>VLOOKUP(A617,'BASE REGISTRO MAYO'!$A$1:$U$884,12,FALSE)</f>
        <v xml:space="preserve">Calle Castellón Nº1438, Concepción, Región del Biobío. 
</v>
      </c>
      <c r="M617" s="18" t="str">
        <f>VLOOKUP(A617,'BASE REGISTRO MAYO'!$A$1:$U$884,13,FALSE)</f>
        <v>VIII</v>
      </c>
      <c r="N617" s="18" t="str">
        <f>VLOOKUP(A617,'BASE REGISTRO MAYO'!$A$1:$U$884,14,FALSE)</f>
        <v>Concepción</v>
      </c>
      <c r="O617" s="18" t="str">
        <f>VLOOKUP(A617,'BASE REGISTRO MAYO'!$A$1:$U$884,15,FALSE)</f>
        <v xml:space="preserve">Teléfono: 41-2293100
</v>
      </c>
      <c r="P617" s="18" t="str">
        <f>VLOOKUP(A617,'BASE REGISTRO MAYO'!$A$1:$U$884,16,FALSE)</f>
        <v xml:space="preserve">Correo electrónico: psocialconce@gmail.com
</v>
      </c>
      <c r="Q617" s="18">
        <f>VLOOKUP(A617,'BASE REGISTRO MAYO'!$A$1:$U$884,17,FALSE)</f>
        <v>0</v>
      </c>
      <c r="R617" s="18">
        <f>VLOOKUP(A617,'BASE REGISTRO MAYO'!$A$1:$U$884,18,FALSE)</f>
        <v>93401</v>
      </c>
      <c r="S617" s="18" t="str">
        <f>VLOOKUP(A617,'BASE REGISTRO MAYO'!$A$1:$U$884,19,FALSE)</f>
        <v xml:space="preserve">Se acompaña Certificado Financiero, correspondiente al año 2019, aprobado por el Sub Depto. de Supervisión Financiera Nacional.
</v>
      </c>
      <c r="T617" s="148">
        <f>VLOOKUP(A617,'BASE REGISTRO MAYO'!$A$1:$U$884,20,FALSE)</f>
        <v>38600</v>
      </c>
      <c r="U617" s="125">
        <v>7141</v>
      </c>
      <c r="V617" s="126">
        <v>3177987</v>
      </c>
      <c r="W617" s="126">
        <v>15587269</v>
      </c>
      <c r="X617" s="149">
        <v>44347</v>
      </c>
      <c r="Y617" s="133" t="s">
        <v>7732</v>
      </c>
      <c r="Z617" s="133" t="s">
        <v>7733</v>
      </c>
      <c r="AA617" s="125" t="s">
        <v>159</v>
      </c>
    </row>
    <row r="618" spans="1:27" s="90" customFormat="1" ht="15.75" customHeight="1" x14ac:dyDescent="0.2">
      <c r="A618" s="125">
        <v>7141</v>
      </c>
      <c r="B618" s="18" t="str">
        <f>VLOOKUP(A618,'BASE REGISTRO MAYO'!$A$1:$U$884,2,FALSE)</f>
        <v>Fundación Social Novo Millennio</v>
      </c>
      <c r="C618" s="18">
        <f>VLOOKUP(A618,'BASE REGISTRO MAYO'!$A$1:$U$884,3,FALSE)</f>
        <v>650165500</v>
      </c>
      <c r="D618" s="18" t="str">
        <f>VLOOKUP(A618,'BASE REGISTRO MAYO'!$A$1:$U$884,4,FALSE)</f>
        <v>Fundación de derecho público.</v>
      </c>
      <c r="E618" s="18" t="str">
        <f>VLOOKUP(A618,'BASE REGISTRO MAYO'!$A$1:$U$884,5,FALSE)</f>
        <v>Erigida de acuerdo al Derecho Canónico, por Decreto Eclesiástico Nº 431/2001, del  10 de junio del 2001.</v>
      </c>
      <c r="F618" s="18" t="str">
        <f>VLOOKUP(A618,'BASE REGISTRO MAYO'!$A$1:$U$884,6,FALSE)</f>
        <v>Indefinida.</v>
      </c>
      <c r="G618" s="18" t="str">
        <f>VLOOKUP(A618,'BASE REGISTRO MAYO'!$A$1:$U$884,7,FALSE)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8" s="18" t="str">
        <f>VLOOKUP(A618,'BASE REGISTRO MAYO'!$A$1:$U$884,8,FALSE)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8" s="18" t="str">
        <f>VLOOKUP(A618,'BASE REGISTRO MAYO'!$A$1:$U$884,9,FALSE)</f>
        <v>3 años</v>
      </c>
      <c r="J618" s="18" t="str">
        <f>VLOOKUP(A618,'BASE REGISTRO MAYO'!$A$1:$U$884,10,FALSE)</f>
        <v xml:space="preserve">Consta en Decreto de fecha 03 de enero de 2018, del Arzobispo de Concepción, que el Directorio vigente está compuesto por los integrantes señalados precedentemente. </v>
      </c>
      <c r="K618" s="18" t="str">
        <f>VLOOKUP(A618,'BASE REGISTRO MAYO'!$A$1:$U$884,11,FALSE)</f>
        <v xml:space="preserve">Presbítero José Teodoro Cartes Gómez                        
</v>
      </c>
      <c r="L618" s="18" t="str">
        <f>VLOOKUP(A618,'BASE REGISTRO MAYO'!$A$1:$U$884,12,FALSE)</f>
        <v xml:space="preserve">Calle Castellón Nº1438, Concepción, Región del Biobío. 
</v>
      </c>
      <c r="M618" s="18" t="str">
        <f>VLOOKUP(A618,'BASE REGISTRO MAYO'!$A$1:$U$884,13,FALSE)</f>
        <v>VIII</v>
      </c>
      <c r="N618" s="18" t="str">
        <f>VLOOKUP(A618,'BASE REGISTRO MAYO'!$A$1:$U$884,14,FALSE)</f>
        <v>Concepción</v>
      </c>
      <c r="O618" s="18" t="str">
        <f>VLOOKUP(A618,'BASE REGISTRO MAYO'!$A$1:$U$884,15,FALSE)</f>
        <v xml:space="preserve">Teléfono: 41-2293100
</v>
      </c>
      <c r="P618" s="18" t="str">
        <f>VLOOKUP(A618,'BASE REGISTRO MAYO'!$A$1:$U$884,16,FALSE)</f>
        <v xml:space="preserve">Correo electrónico: psocialconce@gmail.com
</v>
      </c>
      <c r="Q618" s="18">
        <f>VLOOKUP(A618,'BASE REGISTRO MAYO'!$A$1:$U$884,17,FALSE)</f>
        <v>0</v>
      </c>
      <c r="R618" s="18">
        <f>VLOOKUP(A618,'BASE REGISTRO MAYO'!$A$1:$U$884,18,FALSE)</f>
        <v>93401</v>
      </c>
      <c r="S618" s="18" t="str">
        <f>VLOOKUP(A618,'BASE REGISTRO MAYO'!$A$1:$U$884,19,FALSE)</f>
        <v xml:space="preserve">Se acompaña Certificado Financiero, correspondiente al año 2019, aprobado por el Sub Depto. de Supervisión Financiera Nacional.
</v>
      </c>
      <c r="T618" s="148">
        <f>VLOOKUP(A618,'BASE REGISTRO MAYO'!$A$1:$U$884,20,FALSE)</f>
        <v>38600</v>
      </c>
      <c r="U618" s="125">
        <v>7141</v>
      </c>
      <c r="V618" s="126">
        <v>18968828</v>
      </c>
      <c r="W618" s="126">
        <v>85776681</v>
      </c>
      <c r="X618" s="149">
        <v>44347</v>
      </c>
      <c r="Y618" s="133" t="s">
        <v>7732</v>
      </c>
      <c r="Z618" s="133" t="s">
        <v>7733</v>
      </c>
      <c r="AA618" s="125" t="s">
        <v>7766</v>
      </c>
    </row>
    <row r="619" spans="1:27" s="90" customFormat="1" ht="15.75" customHeight="1" x14ac:dyDescent="0.2">
      <c r="A619" s="125">
        <v>7141</v>
      </c>
      <c r="B619" s="18" t="str">
        <f>VLOOKUP(A619,'BASE REGISTRO MAYO'!$A$1:$U$884,2,FALSE)</f>
        <v>Fundación Social Novo Millennio</v>
      </c>
      <c r="C619" s="18">
        <f>VLOOKUP(A619,'BASE REGISTRO MAYO'!$A$1:$U$884,3,FALSE)</f>
        <v>650165500</v>
      </c>
      <c r="D619" s="18" t="str">
        <f>VLOOKUP(A619,'BASE REGISTRO MAYO'!$A$1:$U$884,4,FALSE)</f>
        <v>Fundación de derecho público.</v>
      </c>
      <c r="E619" s="18" t="str">
        <f>VLOOKUP(A619,'BASE REGISTRO MAYO'!$A$1:$U$884,5,FALSE)</f>
        <v>Erigida de acuerdo al Derecho Canónico, por Decreto Eclesiástico Nº 431/2001, del  10 de junio del 2001.</v>
      </c>
      <c r="F619" s="18" t="str">
        <f>VLOOKUP(A619,'BASE REGISTRO MAYO'!$A$1:$U$884,6,FALSE)</f>
        <v>Indefinida.</v>
      </c>
      <c r="G619" s="18" t="str">
        <f>VLOOKUP(A619,'BASE REGISTRO MAYO'!$A$1:$U$884,7,FALSE)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9" s="18" t="str">
        <f>VLOOKUP(A619,'BASE REGISTRO MAYO'!$A$1:$U$884,8,FALSE)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9" s="18" t="str">
        <f>VLOOKUP(A619,'BASE REGISTRO MAYO'!$A$1:$U$884,9,FALSE)</f>
        <v>3 años</v>
      </c>
      <c r="J619" s="18" t="str">
        <f>VLOOKUP(A619,'BASE REGISTRO MAYO'!$A$1:$U$884,10,FALSE)</f>
        <v xml:space="preserve">Consta en Decreto de fecha 03 de enero de 2018, del Arzobispo de Concepción, que el Directorio vigente está compuesto por los integrantes señalados precedentemente. </v>
      </c>
      <c r="K619" s="18" t="str">
        <f>VLOOKUP(A619,'BASE REGISTRO MAYO'!$A$1:$U$884,11,FALSE)</f>
        <v xml:space="preserve">Presbítero José Teodoro Cartes Gómez                        
</v>
      </c>
      <c r="L619" s="18" t="str">
        <f>VLOOKUP(A619,'BASE REGISTRO MAYO'!$A$1:$U$884,12,FALSE)</f>
        <v xml:space="preserve">Calle Castellón Nº1438, Concepción, Región del Biobío. 
</v>
      </c>
      <c r="M619" s="18" t="str">
        <f>VLOOKUP(A619,'BASE REGISTRO MAYO'!$A$1:$U$884,13,FALSE)</f>
        <v>VIII</v>
      </c>
      <c r="N619" s="18" t="str">
        <f>VLOOKUP(A619,'BASE REGISTRO MAYO'!$A$1:$U$884,14,FALSE)</f>
        <v>Concepción</v>
      </c>
      <c r="O619" s="18" t="str">
        <f>VLOOKUP(A619,'BASE REGISTRO MAYO'!$A$1:$U$884,15,FALSE)</f>
        <v xml:space="preserve">Teléfono: 41-2293100
</v>
      </c>
      <c r="P619" s="18" t="str">
        <f>VLOOKUP(A619,'BASE REGISTRO MAYO'!$A$1:$U$884,16,FALSE)</f>
        <v xml:space="preserve">Correo electrónico: psocialconce@gmail.com
</v>
      </c>
      <c r="Q619" s="18">
        <f>VLOOKUP(A619,'BASE REGISTRO MAYO'!$A$1:$U$884,17,FALSE)</f>
        <v>0</v>
      </c>
      <c r="R619" s="18">
        <f>VLOOKUP(A619,'BASE REGISTRO MAYO'!$A$1:$U$884,18,FALSE)</f>
        <v>93401</v>
      </c>
      <c r="S619" s="18" t="str">
        <f>VLOOKUP(A619,'BASE REGISTRO MAYO'!$A$1:$U$884,19,FALSE)</f>
        <v xml:space="preserve">Se acompaña Certificado Financiero, correspondiente al año 2019, aprobado por el Sub Depto. de Supervisión Financiera Nacional.
</v>
      </c>
      <c r="T619" s="148">
        <f>VLOOKUP(A619,'BASE REGISTRO MAYO'!$A$1:$U$884,20,FALSE)</f>
        <v>38600</v>
      </c>
      <c r="U619" s="125">
        <v>7141</v>
      </c>
      <c r="V619" s="126">
        <v>17832849</v>
      </c>
      <c r="W619" s="126">
        <v>80141101</v>
      </c>
      <c r="X619" s="149">
        <v>44347</v>
      </c>
      <c r="Y619" s="133" t="s">
        <v>7732</v>
      </c>
      <c r="Z619" s="133" t="s">
        <v>7733</v>
      </c>
      <c r="AA619" s="125" t="s">
        <v>7756</v>
      </c>
    </row>
    <row r="620" spans="1:27" s="90" customFormat="1" ht="15.75" customHeight="1" x14ac:dyDescent="0.2">
      <c r="A620" s="125">
        <v>7141</v>
      </c>
      <c r="B620" s="18" t="str">
        <f>VLOOKUP(A620,'BASE REGISTRO MAYO'!$A$1:$U$884,2,FALSE)</f>
        <v>Fundación Social Novo Millennio</v>
      </c>
      <c r="C620" s="18">
        <f>VLOOKUP(A620,'BASE REGISTRO MAYO'!$A$1:$U$884,3,FALSE)</f>
        <v>650165500</v>
      </c>
      <c r="D620" s="18" t="str">
        <f>VLOOKUP(A620,'BASE REGISTRO MAYO'!$A$1:$U$884,4,FALSE)</f>
        <v>Fundación de derecho público.</v>
      </c>
      <c r="E620" s="18" t="str">
        <f>VLOOKUP(A620,'BASE REGISTRO MAYO'!$A$1:$U$884,5,FALSE)</f>
        <v>Erigida de acuerdo al Derecho Canónico, por Decreto Eclesiástico Nº 431/2001, del  10 de junio del 2001.</v>
      </c>
      <c r="F620" s="18" t="str">
        <f>VLOOKUP(A620,'BASE REGISTRO MAYO'!$A$1:$U$884,6,FALSE)</f>
        <v>Indefinida.</v>
      </c>
      <c r="G620" s="18" t="str">
        <f>VLOOKUP(A620,'BASE REGISTRO MAYO'!$A$1:$U$884,7,FALSE)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20" s="18" t="str">
        <f>VLOOKUP(A620,'BASE REGISTRO MAYO'!$A$1:$U$884,8,FALSE)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20" s="18" t="str">
        <f>VLOOKUP(A620,'BASE REGISTRO MAYO'!$A$1:$U$884,9,FALSE)</f>
        <v>3 años</v>
      </c>
      <c r="J620" s="18" t="str">
        <f>VLOOKUP(A620,'BASE REGISTRO MAYO'!$A$1:$U$884,10,FALSE)</f>
        <v xml:space="preserve">Consta en Decreto de fecha 03 de enero de 2018, del Arzobispo de Concepción, que el Directorio vigente está compuesto por los integrantes señalados precedentemente. </v>
      </c>
      <c r="K620" s="18" t="str">
        <f>VLOOKUP(A620,'BASE REGISTRO MAYO'!$A$1:$U$884,11,FALSE)</f>
        <v xml:space="preserve">Presbítero José Teodoro Cartes Gómez                        
</v>
      </c>
      <c r="L620" s="18" t="str">
        <f>VLOOKUP(A620,'BASE REGISTRO MAYO'!$A$1:$U$884,12,FALSE)</f>
        <v xml:space="preserve">Calle Castellón Nº1438, Concepción, Región del Biobío. 
</v>
      </c>
      <c r="M620" s="18" t="str">
        <f>VLOOKUP(A620,'BASE REGISTRO MAYO'!$A$1:$U$884,13,FALSE)</f>
        <v>VIII</v>
      </c>
      <c r="N620" s="18" t="str">
        <f>VLOOKUP(A620,'BASE REGISTRO MAYO'!$A$1:$U$884,14,FALSE)</f>
        <v>Concepción</v>
      </c>
      <c r="O620" s="18" t="str">
        <f>VLOOKUP(A620,'BASE REGISTRO MAYO'!$A$1:$U$884,15,FALSE)</f>
        <v xml:space="preserve">Teléfono: 41-2293100
</v>
      </c>
      <c r="P620" s="18" t="str">
        <f>VLOOKUP(A620,'BASE REGISTRO MAYO'!$A$1:$U$884,16,FALSE)</f>
        <v xml:space="preserve">Correo electrónico: psocialconce@gmail.com
</v>
      </c>
      <c r="Q620" s="18">
        <f>VLOOKUP(A620,'BASE REGISTRO MAYO'!$A$1:$U$884,17,FALSE)</f>
        <v>0</v>
      </c>
      <c r="R620" s="18">
        <f>VLOOKUP(A620,'BASE REGISTRO MAYO'!$A$1:$U$884,18,FALSE)</f>
        <v>93401</v>
      </c>
      <c r="S620" s="18" t="str">
        <f>VLOOKUP(A620,'BASE REGISTRO MAYO'!$A$1:$U$884,19,FALSE)</f>
        <v xml:space="preserve">Se acompaña Certificado Financiero, correspondiente al año 2019, aprobado por el Sub Depto. de Supervisión Financiera Nacional.
</v>
      </c>
      <c r="T620" s="148">
        <f>VLOOKUP(A620,'BASE REGISTRO MAYO'!$A$1:$U$884,20,FALSE)</f>
        <v>38600</v>
      </c>
      <c r="U620" s="125">
        <v>7141</v>
      </c>
      <c r="V620" s="126">
        <v>14738683</v>
      </c>
      <c r="W620" s="126">
        <v>106134749</v>
      </c>
      <c r="X620" s="149">
        <v>44347</v>
      </c>
      <c r="Y620" s="133" t="s">
        <v>7732</v>
      </c>
      <c r="Z620" s="133" t="s">
        <v>7733</v>
      </c>
      <c r="AA620" s="125" t="s">
        <v>7844</v>
      </c>
    </row>
    <row r="621" spans="1:27" s="90" customFormat="1" ht="15.75" customHeight="1" x14ac:dyDescent="0.2">
      <c r="A621" s="125">
        <v>7141</v>
      </c>
      <c r="B621" s="18" t="str">
        <f>VLOOKUP(A621,'BASE REGISTRO MAYO'!$A$1:$U$884,2,FALSE)</f>
        <v>Fundación Social Novo Millennio</v>
      </c>
      <c r="C621" s="18">
        <f>VLOOKUP(A621,'BASE REGISTRO MAYO'!$A$1:$U$884,3,FALSE)</f>
        <v>650165500</v>
      </c>
      <c r="D621" s="18" t="str">
        <f>VLOOKUP(A621,'BASE REGISTRO MAYO'!$A$1:$U$884,4,FALSE)</f>
        <v>Fundación de derecho público.</v>
      </c>
      <c r="E621" s="18" t="str">
        <f>VLOOKUP(A621,'BASE REGISTRO MAYO'!$A$1:$U$884,5,FALSE)</f>
        <v>Erigida de acuerdo al Derecho Canónico, por Decreto Eclesiástico Nº 431/2001, del  10 de junio del 2001.</v>
      </c>
      <c r="F621" s="18" t="str">
        <f>VLOOKUP(A621,'BASE REGISTRO MAYO'!$A$1:$U$884,6,FALSE)</f>
        <v>Indefinida.</v>
      </c>
      <c r="G621" s="18" t="str">
        <f>VLOOKUP(A621,'BASE REGISTRO MAYO'!$A$1:$U$884,7,FALSE)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21" s="18" t="str">
        <f>VLOOKUP(A621,'BASE REGISTRO MAYO'!$A$1:$U$884,8,FALSE)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21" s="18" t="str">
        <f>VLOOKUP(A621,'BASE REGISTRO MAYO'!$A$1:$U$884,9,FALSE)</f>
        <v>3 años</v>
      </c>
      <c r="J621" s="18" t="str">
        <f>VLOOKUP(A621,'BASE REGISTRO MAYO'!$A$1:$U$884,10,FALSE)</f>
        <v xml:space="preserve">Consta en Decreto de fecha 03 de enero de 2018, del Arzobispo de Concepción, que el Directorio vigente está compuesto por los integrantes señalados precedentemente. </v>
      </c>
      <c r="K621" s="18" t="str">
        <f>VLOOKUP(A621,'BASE REGISTRO MAYO'!$A$1:$U$884,11,FALSE)</f>
        <v xml:space="preserve">Presbítero José Teodoro Cartes Gómez                        
</v>
      </c>
      <c r="L621" s="18" t="str">
        <f>VLOOKUP(A621,'BASE REGISTRO MAYO'!$A$1:$U$884,12,FALSE)</f>
        <v xml:space="preserve">Calle Castellón Nº1438, Concepción, Región del Biobío. 
</v>
      </c>
      <c r="M621" s="18" t="str">
        <f>VLOOKUP(A621,'BASE REGISTRO MAYO'!$A$1:$U$884,13,FALSE)</f>
        <v>VIII</v>
      </c>
      <c r="N621" s="18" t="str">
        <f>VLOOKUP(A621,'BASE REGISTRO MAYO'!$A$1:$U$884,14,FALSE)</f>
        <v>Concepción</v>
      </c>
      <c r="O621" s="18" t="str">
        <f>VLOOKUP(A621,'BASE REGISTRO MAYO'!$A$1:$U$884,15,FALSE)</f>
        <v xml:space="preserve">Teléfono: 41-2293100
</v>
      </c>
      <c r="P621" s="18" t="str">
        <f>VLOOKUP(A621,'BASE REGISTRO MAYO'!$A$1:$U$884,16,FALSE)</f>
        <v xml:space="preserve">Correo electrónico: psocialconce@gmail.com
</v>
      </c>
      <c r="Q621" s="18">
        <f>VLOOKUP(A621,'BASE REGISTRO MAYO'!$A$1:$U$884,17,FALSE)</f>
        <v>0</v>
      </c>
      <c r="R621" s="18">
        <f>VLOOKUP(A621,'BASE REGISTRO MAYO'!$A$1:$U$884,18,FALSE)</f>
        <v>93401</v>
      </c>
      <c r="S621" s="18" t="str">
        <f>VLOOKUP(A621,'BASE REGISTRO MAYO'!$A$1:$U$884,19,FALSE)</f>
        <v xml:space="preserve">Se acompaña Certificado Financiero, correspondiente al año 2019, aprobado por el Sub Depto. de Supervisión Financiera Nacional.
</v>
      </c>
      <c r="T621" s="148">
        <f>VLOOKUP(A621,'BASE REGISTRO MAYO'!$A$1:$U$884,20,FALSE)</f>
        <v>38600</v>
      </c>
      <c r="U621" s="125">
        <v>7141</v>
      </c>
      <c r="V621" s="126">
        <v>23943982</v>
      </c>
      <c r="W621" s="126">
        <v>70552495</v>
      </c>
      <c r="X621" s="149">
        <v>44347</v>
      </c>
      <c r="Y621" s="133" t="s">
        <v>7732</v>
      </c>
      <c r="Z621" s="133" t="s">
        <v>7733</v>
      </c>
      <c r="AA621" s="125" t="s">
        <v>7818</v>
      </c>
    </row>
    <row r="622" spans="1:27" s="90" customFormat="1" ht="15.75" customHeight="1" x14ac:dyDescent="0.2">
      <c r="A622" s="125">
        <v>7143</v>
      </c>
      <c r="B622" s="18" t="str">
        <f>VLOOKUP(A622,'BASE REGISTRO MAYO'!$A$1:$U$884,2,FALSE)</f>
        <v xml:space="preserve">
I. Municipalidad de Osorno
</v>
      </c>
      <c r="C622" s="18">
        <f>VLOOKUP(A622,'BASE REGISTRO MAYO'!$A$1:$U$884,3,FALSE)</f>
        <v>692101006</v>
      </c>
      <c r="D622" s="18" t="str">
        <f>VLOOKUP(A622,'BASE REGISTRO MAYO'!$A$1:$U$884,4,FALSE)</f>
        <v>Municipalidad</v>
      </c>
      <c r="E622" s="18" t="str">
        <f>VLOOKUP(A622,'BASE REGISTRO MAYO'!$A$1:$U$884,5,FALSE)</f>
        <v>Constitución Política de la República, art. 107.</v>
      </c>
      <c r="F622" s="18" t="str">
        <f>VLOOKUP(A622,'BASE REGISTRO MAYO'!$A$1:$U$884,6,FALSE)</f>
        <v>Indefinida.</v>
      </c>
      <c r="G622" s="18" t="str">
        <f>VLOOKUP(A622,'BASE REGISTRO MAYO'!$A$1:$U$884,7,FALSE)</f>
        <v>Según Ley Orgánica Constitucional Nº 18.695, arts. 1º al 4º.</v>
      </c>
      <c r="H622" s="18" t="str">
        <f>VLOOKUP(A622,'BASE REGISTRO MAYO'!$A$1:$U$884,8,FALSE)</f>
        <v>no tiene</v>
      </c>
      <c r="I622" s="18">
        <f>VLOOKUP(A622,'BASE REGISTRO MAYO'!$A$1:$U$884,9,FALSE)</f>
        <v>0</v>
      </c>
      <c r="J622" s="18">
        <f>VLOOKUP(A622,'BASE REGISTRO MAYO'!$A$1:$U$884,10,FALSE)</f>
        <v>0</v>
      </c>
      <c r="K622" s="18" t="str">
        <f>VLOOKUP(A622,'BASE REGISTRO MAYO'!$A$1:$U$884,11,FALSE)</f>
        <v xml:space="preserve">Jaime Alberto Bertin Valenzuela   
</v>
      </c>
      <c r="L622" s="18" t="str">
        <f>VLOOKUP(A622,'BASE REGISTRO MAYO'!$A$1:$U$884,12,FALSE)</f>
        <v>Mackenna Nº 851, comuna de Osorno, Décima Región</v>
      </c>
      <c r="M622" s="18" t="str">
        <f>VLOOKUP(A622,'BASE REGISTRO MAYO'!$A$1:$U$884,13,FALSE)</f>
        <v>X</v>
      </c>
      <c r="N622" s="18" t="str">
        <f>VLOOKUP(A622,'BASE REGISTRO MAYO'!$A$1:$U$884,14,FALSE)</f>
        <v>Osorno</v>
      </c>
      <c r="O622" s="18" t="str">
        <f>VLOOKUP(A622,'BASE REGISTRO MAYO'!$A$1:$U$884,15,FALSE)</f>
        <v xml:space="preserve">Fono: (64) 2264200/ (64) 2264201/ (64) 2264204
</v>
      </c>
      <c r="P622" s="18" t="str">
        <f>VLOOKUP(A622,'BASE REGISTRO MAYO'!$A$1:$U$884,16,FALSE)</f>
        <v>Correo electrónico: alcaldia@imo.cl
                             rocio.castro@imo.cl</v>
      </c>
      <c r="Q622" s="18">
        <f>VLOOKUP(A622,'BASE REGISTRO MAYO'!$A$1:$U$884,17,FALSE)</f>
        <v>0</v>
      </c>
      <c r="R622" s="18">
        <f>VLOOKUP(A622,'BASE REGISTRO MAYO'!$A$1:$U$884,18,FALSE)</f>
        <v>91001</v>
      </c>
      <c r="S622" s="18" t="str">
        <f>VLOOKUP(A622,'BASE REGISTRO MAYO'!$A$1:$U$884,19,FALSE)</f>
        <v xml:space="preserve">No se acompañan. Aplica Informe Jurídico Nº 09, de  fecha 14 de marzo de 2011 del Departamento Jurídico y Dictamen Nº 070791, de 2009, de la Contraloría General de la República.  
</v>
      </c>
      <c r="T622" s="148">
        <f>VLOOKUP(A622,'BASE REGISTRO MAYO'!$A$1:$U$884,20,FALSE)</f>
        <v>37970</v>
      </c>
      <c r="U622" s="125">
        <v>7143</v>
      </c>
      <c r="V622" s="126">
        <v>6851245</v>
      </c>
      <c r="W622" s="126">
        <v>27603682</v>
      </c>
      <c r="X622" s="149">
        <v>44347</v>
      </c>
      <c r="Y622" s="133" t="s">
        <v>7732</v>
      </c>
      <c r="Z622" s="133" t="s">
        <v>7733</v>
      </c>
      <c r="AA622" s="125" t="s">
        <v>7734</v>
      </c>
    </row>
    <row r="623" spans="1:27" s="90" customFormat="1" ht="15.75" customHeight="1" x14ac:dyDescent="0.2">
      <c r="A623" s="125">
        <v>7145</v>
      </c>
      <c r="B623" s="18" t="str">
        <f>VLOOKUP(A623,'BASE REGISTRO MAYO'!$A$1:$U$884,2,FALSE)</f>
        <v xml:space="preserve">Servicio de Salud Magallanes </v>
      </c>
      <c r="C623" s="18" t="str">
        <f>VLOOKUP(A623,'BASE REGISTRO MAYO'!$A$1:$U$884,3,FALSE)</f>
        <v>61607900K</v>
      </c>
      <c r="D623" s="18" t="str">
        <f>VLOOKUP(A623,'BASE REGISTRO MAYO'!$A$1:$U$884,4,FALSE)</f>
        <v>Servicio Público</v>
      </c>
      <c r="E623" s="18" t="str">
        <f>VLOOKUP(A623,'BASE REGISTRO MAYO'!$A$1:$U$884,5,FALSE)</f>
        <v>Según Decreto Ley Nº 2763 del año 1979, que forma los Servicios de Salud, reglamentado por el Decreto Nº 42, del año 1981.</v>
      </c>
      <c r="F623" s="18" t="str">
        <f>VLOOKUP(A623,'BASE REGISTRO MAYO'!$A$1:$U$884,6,FALSE)</f>
        <v>Indefinida.</v>
      </c>
      <c r="G623" s="18" t="str">
        <f>VLOOKUP(A623,'BASE REGISTRO MAYO'!$A$1:$U$884,7,FALSE)</f>
        <v>Administrar prestaciones de salud pública.</v>
      </c>
      <c r="H623" s="18" t="str">
        <f>VLOOKUP(A623,'BASE REGISTRO MAYO'!$A$1:$U$884,8,FALSE)</f>
        <v>no tiene</v>
      </c>
      <c r="I623" s="18">
        <f>VLOOKUP(A623,'BASE REGISTRO MAYO'!$A$1:$U$884,9,FALSE)</f>
        <v>0</v>
      </c>
      <c r="J623" s="18">
        <f>VLOOKUP(A623,'BASE REGISTRO MAYO'!$A$1:$U$884,10,FALSE)</f>
        <v>0</v>
      </c>
      <c r="K623" s="18" t="str">
        <f>VLOOKUP(A623,'BASE REGISTRO MAYO'!$A$1:$U$884,11,FALSE)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23" s="18" t="str">
        <f>VLOOKUP(A623,'BASE REGISTRO MAYO'!$A$1:$U$884,12,FALSE)</f>
        <v xml:space="preserve">Lautaro Navarro Nº1223, comuna y provincia de Punta Arenas.  
</v>
      </c>
      <c r="M623" s="18" t="str">
        <f>VLOOKUP(A623,'BASE REGISTRO MAYO'!$A$1:$U$884,13,FALSE)</f>
        <v>XII</v>
      </c>
      <c r="N623" s="18" t="str">
        <f>VLOOKUP(A623,'BASE REGISTRO MAYO'!$A$1:$U$884,14,FALSE)</f>
        <v>Punta Arenas</v>
      </c>
      <c r="O623" s="18" t="str">
        <f>VLOOKUP(A623,'BASE REGISTRO MAYO'!$A$1:$U$884,15,FALSE)</f>
        <v xml:space="preserve">F:291100-291117
</v>
      </c>
      <c r="P623" s="18">
        <f>VLOOKUP(A623,'BASE REGISTRO MAYO'!$A$1:$U$884,16,FALSE)</f>
        <v>0</v>
      </c>
      <c r="Q623" s="18">
        <f>VLOOKUP(A623,'BASE REGISTRO MAYO'!$A$1:$U$884,17,FALSE)</f>
        <v>0</v>
      </c>
      <c r="R623" s="18">
        <f>VLOOKUP(A623,'BASE REGISTRO MAYO'!$A$1:$U$884,18,FALSE)</f>
        <v>91001</v>
      </c>
      <c r="S623" s="18" t="str">
        <f>VLOOKUP(A623,'BASE REGISTRO MAYO'!$A$1:$U$884,19,FALSE)</f>
        <v>No se acompañan. Aplica Informe Jurídico Nº 09, de  fecha 14 de marzo de 2011 del Departamento Jurídico y Dictamen Nº 070791, de 2009, de la Contraloría General de la República</v>
      </c>
      <c r="T623" s="148">
        <f>VLOOKUP(A623,'BASE REGISTRO MAYO'!$A$1:$U$884,20,FALSE)</f>
        <v>38266</v>
      </c>
      <c r="U623" s="125">
        <v>7145</v>
      </c>
      <c r="V623" s="126">
        <v>12756014</v>
      </c>
      <c r="W623" s="126">
        <v>57777238</v>
      </c>
      <c r="X623" s="149">
        <v>44347</v>
      </c>
      <c r="Y623" s="133" t="s">
        <v>7732</v>
      </c>
      <c r="Z623" s="133" t="s">
        <v>7733</v>
      </c>
      <c r="AA623" s="125" t="s">
        <v>7811</v>
      </c>
    </row>
    <row r="624" spans="1:27" s="90" customFormat="1" ht="15.75" customHeight="1" x14ac:dyDescent="0.2">
      <c r="A624" s="125">
        <v>7146</v>
      </c>
      <c r="B624" s="18" t="str">
        <f>VLOOKUP(A624,'BASE REGISTRO MAYO'!$A$1:$U$884,2,FALSE)</f>
        <v xml:space="preserve">Organización Comunitaria Funcional Centro de Ayuda al Niño Bernardita Serrano. 
</v>
      </c>
      <c r="C624" s="18">
        <f>VLOOKUP(A624,'BASE REGISTRO MAYO'!$A$1:$U$884,3,FALSE)</f>
        <v>652115705</v>
      </c>
      <c r="D624" s="18" t="str">
        <f>VLOOKUP(A624,'BASE REGISTRO MAYO'!$A$1:$U$884,4,FALSE)</f>
        <v>Organización Comunitaria Funcional.</v>
      </c>
      <c r="E624" s="18" t="str">
        <f>VLOOKUP(A624,'BASE REGISTRO MAYO'!$A$1:$U$884,5,FALSE)</f>
        <v>Regida por la Ley 19.418, e inscrita bajo el Nº 338 con fecha 29 de abril de 2003, en los Registros de la Secretaría de la I. Municipalidad de San Pedro de la Paz.</v>
      </c>
      <c r="F624" s="18" t="str">
        <f>VLOOKUP(A624,'BASE REGISTRO MAYO'!$A$1:$U$884,6,FALSE)</f>
        <v xml:space="preserve">Certificado Nº 417 emitido por Renzo Riffo Lillo, Secretario Municipal de la I. Municipalidad de San Pedro de la Paz, de fecha 18 de noviembre de 2019. </v>
      </c>
      <c r="G624" s="18" t="str">
        <f>VLOOKUP(A624,'BASE REGISTRO MAYO'!$A$1:$U$884,7,FALSE)</f>
        <v xml:space="preserve">a) Brindar atención integral a los niños en riesgo social.
b) Lograr la reinserción del niño en su familia de origen.
c) Favorecer la toma de conciencia de la realidad familiar.
</v>
      </c>
      <c r="H624" s="18" t="str">
        <f>VLOOKUP(A624,'BASE REGISTRO MAYO'!$A$1:$U$884,8,FALSE)</f>
        <v xml:space="preserve">
Presidente: Giovanni Pastorini Riquelme,
Secretaria: Rossana Tapia Paredes, 
Tesorera: Valentina Paz Sandoval Díaz, 
Suplente: Verónica Pastorini Riquelme, 
Suplente: Sergio Bermedo Pérez, 
Suplente: Gisela Sanhueza Tapia, 
</v>
      </c>
      <c r="I624" s="18" t="str">
        <f>VLOOKUP(A624,'BASE REGISTRO MAYO'!$A$1:$U$884,9,FALSE)</f>
        <v>Durarán dos años en sus cargos</v>
      </c>
      <c r="J624" s="18" t="str">
        <f>VLOOKUP(A624,'BASE REGISTRO MAYO'!$A$1:$U$884,10,FALSE)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24" s="18" t="str">
        <f>VLOOKUP(A624,'BASE REGISTRO MAYO'!$A$1:$U$884,11,FALSE)</f>
        <v xml:space="preserve">Giovanni Pastorini Riquelme                
</v>
      </c>
      <c r="L624" s="18" t="str">
        <f>VLOOKUP(A624,'BASE REGISTRO MAYO'!$A$1:$U$884,12,FALSE)</f>
        <v>Enrique Soro 1998, San Pedro de la Paz, Octava Región.</v>
      </c>
      <c r="M624" s="18" t="str">
        <f>VLOOKUP(A624,'BASE REGISTRO MAYO'!$A$1:$U$884,13,FALSE)</f>
        <v>VIII</v>
      </c>
      <c r="N624" s="18" t="str">
        <f>VLOOKUP(A624,'BASE REGISTRO MAYO'!$A$1:$U$884,14,FALSE)</f>
        <v>San Pedro de la Paz</v>
      </c>
      <c r="O624" s="18" t="str">
        <f>VLOOKUP(A624,'BASE REGISTRO MAYO'!$A$1:$U$884,15,FALSE)</f>
        <v>041-2947165</v>
      </c>
      <c r="P624" s="18">
        <f>VLOOKUP(A624,'BASE REGISTRO MAYO'!$A$1:$U$884,16,FALSE)</f>
        <v>0</v>
      </c>
      <c r="Q624" s="18">
        <f>VLOOKUP(A624,'BASE REGISTRO MAYO'!$A$1:$U$884,17,FALSE)</f>
        <v>0</v>
      </c>
      <c r="R624" s="18" t="str">
        <f>VLOOKUP(A624,'BASE REGISTRO MAYO'!$A$1:$U$884,18,FALSE)</f>
        <v>93401: Institución de Asistencia Social</v>
      </c>
      <c r="S624" s="18" t="str">
        <f>VLOOKUP(A624,'BASE REGISTRO MAYO'!$A$1:$U$884,19,FALSE)</f>
        <v xml:space="preserve">Se acompaña Certificado correspondiente a los antecedentes financieros del año 2019, aprobados por el Subdepartamento de Supervisión Financiera Nacional. </v>
      </c>
      <c r="T624" s="148">
        <f>VLOOKUP(A624,'BASE REGISTRO MAYO'!$A$1:$U$884,20,FALSE)</f>
        <v>38228</v>
      </c>
      <c r="U624" s="125">
        <v>7146</v>
      </c>
      <c r="V624" s="126">
        <v>0</v>
      </c>
      <c r="W624" s="126">
        <v>127829515</v>
      </c>
      <c r="X624" s="149">
        <v>44347</v>
      </c>
      <c r="Y624" s="133" t="s">
        <v>7732</v>
      </c>
      <c r="Z624" s="133" t="s">
        <v>7733</v>
      </c>
      <c r="AA624" s="125" t="s">
        <v>7788</v>
      </c>
    </row>
    <row r="625" spans="1:27" s="90" customFormat="1" ht="15.75" customHeight="1" x14ac:dyDescent="0.2">
      <c r="A625" s="125">
        <v>7147</v>
      </c>
      <c r="B625" s="18" t="str">
        <f>VLOOKUP(A625,'BASE REGISTRO MAYO'!$A$1:$U$884,2,FALSE)</f>
        <v xml:space="preserve">
I. Municipalidad de Talca
</v>
      </c>
      <c r="C625" s="18">
        <f>VLOOKUP(A625,'BASE REGISTRO MAYO'!$A$1:$U$884,3,FALSE)</f>
        <v>691104001</v>
      </c>
      <c r="D625" s="18" t="str">
        <f>VLOOKUP(A625,'BASE REGISTRO MAYO'!$A$1:$U$884,4,FALSE)</f>
        <v>Municipalidad</v>
      </c>
      <c r="E625" s="18" t="str">
        <f>VLOOKUP(A625,'BASE REGISTRO MAYO'!$A$1:$U$884,5,FALSE)</f>
        <v>Constitución Política de la República, art. 107.</v>
      </c>
      <c r="F625" s="18" t="str">
        <f>VLOOKUP(A625,'BASE REGISTRO MAYO'!$A$1:$U$884,6,FALSE)</f>
        <v>Indefinida.</v>
      </c>
      <c r="G625" s="18" t="str">
        <f>VLOOKUP(A625,'BASE REGISTRO MAYO'!$A$1:$U$884,7,FALSE)</f>
        <v>Según Ley Orgánica Constitucional Nº 18.695, arts. 1º al 4º.</v>
      </c>
      <c r="H625" s="18" t="str">
        <f>VLOOKUP(A625,'BASE REGISTRO MAYO'!$A$1:$U$884,8,FALSE)</f>
        <v>no tiene</v>
      </c>
      <c r="I625" s="18">
        <f>VLOOKUP(A625,'BASE REGISTRO MAYO'!$A$1:$U$884,9,FALSE)</f>
        <v>0</v>
      </c>
      <c r="J625" s="18">
        <f>VLOOKUP(A625,'BASE REGISTRO MAYO'!$A$1:$U$884,10,FALSE)</f>
        <v>0</v>
      </c>
      <c r="K625" s="18" t="str">
        <f>VLOOKUP(A625,'BASE REGISTRO MAYO'!$A$1:$U$884,11,FALSE)</f>
        <v xml:space="preserve">Juan Carlos Díaz Avendaño </v>
      </c>
      <c r="L625" s="18" t="str">
        <f>VLOOKUP(A625,'BASE REGISTRO MAYO'!$A$1:$U$884,12,FALSE)</f>
        <v>1 Norte Nº 797, comuna de Talca, Séptima Región.</v>
      </c>
      <c r="M625" s="18" t="str">
        <f>VLOOKUP(A625,'BASE REGISTRO MAYO'!$A$1:$U$884,13,FALSE)</f>
        <v>VII</v>
      </c>
      <c r="N625" s="18" t="str">
        <f>VLOOKUP(A625,'BASE REGISTRO MAYO'!$A$1:$U$884,14,FALSE)</f>
        <v xml:space="preserve"> Talca</v>
      </c>
      <c r="O625" s="18" t="str">
        <f>VLOOKUP(A625,'BASE REGISTRO MAYO'!$A$1:$U$884,15,FALSE)</f>
        <v>Teléfonos: (71) 2212344 / (71) 2203651</v>
      </c>
      <c r="P625" s="18" t="str">
        <f>VLOOKUP(A625,'BASE REGISTRO MAYO'!$A$1:$U$884,16,FALSE)</f>
        <v>Correo Electrónico: jdiaz@talca.cl / alcaldia@talca.cl</v>
      </c>
      <c r="Q625" s="18">
        <f>VLOOKUP(A625,'BASE REGISTRO MAYO'!$A$1:$U$884,17,FALSE)</f>
        <v>0</v>
      </c>
      <c r="R625" s="18">
        <f>VLOOKUP(A625,'BASE REGISTRO MAYO'!$A$1:$U$884,18,FALSE)</f>
        <v>91001</v>
      </c>
      <c r="S625" s="18" t="str">
        <f>VLOOKUP(A625,'BASE REGISTRO MAYO'!$A$1:$U$884,19,FALSE)</f>
        <v>No se acompañan. Aplica Informe Jurídico Nº 09, de  fecha 14 de marzo de 2011 del Departamento Jurídico y Dictamen Nº 070791, de 2009, de la Contraloría General de la República</v>
      </c>
      <c r="T625" s="148">
        <f>VLOOKUP(A625,'BASE REGISTRO MAYO'!$A$1:$U$884,20,FALSE)</f>
        <v>38287</v>
      </c>
      <c r="U625" s="125">
        <v>7147</v>
      </c>
      <c r="V625" s="126">
        <v>9014796</v>
      </c>
      <c r="W625" s="126">
        <v>36320634</v>
      </c>
      <c r="X625" s="149">
        <v>44347</v>
      </c>
      <c r="Y625" s="133" t="s">
        <v>7732</v>
      </c>
      <c r="Z625" s="133" t="s">
        <v>7733</v>
      </c>
      <c r="AA625" s="125" t="s">
        <v>7752</v>
      </c>
    </row>
    <row r="626" spans="1:27" s="90" customFormat="1" ht="15.75" customHeight="1" x14ac:dyDescent="0.2">
      <c r="A626" s="125">
        <v>7158</v>
      </c>
      <c r="B626" s="18" t="str">
        <f>VLOOKUP(A626,'BASE REGISTRO MAYO'!$A$1:$U$884,2,FALSE)</f>
        <v>Fundación Casa Esperanza E.V.</v>
      </c>
      <c r="C626" s="18">
        <f>VLOOKUP(A626,'BASE REGISTRO MAYO'!$A$1:$U$884,3,FALSE)</f>
        <v>652041302</v>
      </c>
      <c r="D626" s="18" t="str">
        <f>VLOOKUP(A626,'BASE REGISTRO MAYO'!$A$1:$U$884,4,FALSE)</f>
        <v>Fundación de Derecho Privado.</v>
      </c>
      <c r="E626" s="18" t="str">
        <f>VLOOKUP(A626,'BASE REGISTRO MAYO'!$A$1:$U$884,5,FALSE)</f>
        <v xml:space="preserve">Decreto Supremo Nº 372, de 31 de marzo de 2003, del Ministerio de Justicia. </v>
      </c>
      <c r="F626" s="18" t="str">
        <f>VLOOKUP(A626,'BASE REGISTRO MAYO'!$A$1:$U$884,6,FALSE)</f>
        <v>Certificado de Vigencia Folio Nº 80431062, de 10 de noviembre de 2020, emitido por el Servicio de Registro Civil e Identificación.</v>
      </c>
      <c r="G626" s="18" t="str">
        <f>VLOOKUP(A626,'BASE REGISTRO MAYO'!$A$1:$U$884,7,FALSE)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6" s="18" t="str">
        <f>VLOOKUP(A626,'BASE REGISTRO MAYO'!$A$1:$U$884,8,FALSE)</f>
        <v>no tiene</v>
      </c>
      <c r="I626" s="18" t="str">
        <f>VLOOKUP(A626,'BASE REGISTRO MAYO'!$A$1:$U$884,9,FALSE)</f>
        <v>No tiene</v>
      </c>
      <c r="J626" s="18" t="str">
        <f>VLOOKUP(A626,'BASE REGISTRO MAYO'!$A$1:$U$884,10,FALSE)</f>
        <v>no tiene</v>
      </c>
      <c r="K626" s="18" t="str">
        <f>VLOOKUP(A626,'BASE REGISTRO MAYO'!$A$1:$U$884,11,FALSE)</f>
        <v xml:space="preserve">Germán Enrique Briceño Molina,  
</v>
      </c>
      <c r="L626" s="18" t="str">
        <f>VLOOKUP(A626,'BASE REGISTRO MAYO'!$A$1:$U$884,12,FALSE)</f>
        <v xml:space="preserve">Angachilla, Km. 5, Parcela Arquenco, S/N,  Valdivia, 
</v>
      </c>
      <c r="M626" s="18" t="str">
        <f>VLOOKUP(A626,'BASE REGISTRO MAYO'!$A$1:$U$884,13,FALSE)</f>
        <v>XIV</v>
      </c>
      <c r="N626" s="18" t="str">
        <f>VLOOKUP(A626,'BASE REGISTRO MAYO'!$A$1:$U$884,14,FALSE)</f>
        <v>Valdivia</v>
      </c>
      <c r="O626" s="18" t="str">
        <f>VLOOKUP(A626,'BASE REGISTRO MAYO'!$A$1:$U$884,15,FALSE)</f>
        <v>Fono: 63-2204154</v>
      </c>
      <c r="P626" s="18" t="str">
        <f>VLOOKUP(A626,'BASE REGISTRO MAYO'!$A$1:$U$884,16,FALSE)</f>
        <v xml:space="preserve">parras@terra.cl    residencialaspasrras@gmail.com
</v>
      </c>
      <c r="Q626" s="18">
        <f>VLOOKUP(A626,'BASE REGISTRO MAYO'!$A$1:$U$884,17,FALSE)</f>
        <v>0</v>
      </c>
      <c r="R626" s="18">
        <f>VLOOKUP(A626,'BASE REGISTRO MAYO'!$A$1:$U$884,18,FALSE)</f>
        <v>93401</v>
      </c>
      <c r="S626" s="18" t="str">
        <f>VLOOKUP(A626,'BASE REGISTRO MAYO'!$A$1:$U$884,19,FALSE)</f>
        <v xml:space="preserve">Antecedentes Financieros correspondientes al año 2019, aprobados por el Subdepartamento de Supervisión Financiera de la Dirección Nacional.
</v>
      </c>
      <c r="T626" s="148">
        <f>VLOOKUP(A626,'BASE REGISTRO MAYO'!$A$1:$U$884,20,FALSE)</f>
        <v>38412</v>
      </c>
      <c r="U626" s="125">
        <v>7158</v>
      </c>
      <c r="V626" s="126">
        <v>20214348</v>
      </c>
      <c r="W626" s="126">
        <v>94615598</v>
      </c>
      <c r="X626" s="149">
        <v>44347</v>
      </c>
      <c r="Y626" s="133" t="s">
        <v>7732</v>
      </c>
      <c r="Z626" s="133" t="s">
        <v>7733</v>
      </c>
      <c r="AA626" s="125" t="s">
        <v>7777</v>
      </c>
    </row>
    <row r="627" spans="1:27" s="90" customFormat="1" ht="15.75" customHeight="1" x14ac:dyDescent="0.2">
      <c r="A627" s="125">
        <v>7158</v>
      </c>
      <c r="B627" s="18" t="str">
        <f>VLOOKUP(A627,'BASE REGISTRO MAYO'!$A$1:$U$884,2,FALSE)</f>
        <v>Fundación Casa Esperanza E.V.</v>
      </c>
      <c r="C627" s="18">
        <f>VLOOKUP(A627,'BASE REGISTRO MAYO'!$A$1:$U$884,3,FALSE)</f>
        <v>652041302</v>
      </c>
      <c r="D627" s="18" t="str">
        <f>VLOOKUP(A627,'BASE REGISTRO MAYO'!$A$1:$U$884,4,FALSE)</f>
        <v>Fundación de Derecho Privado.</v>
      </c>
      <c r="E627" s="18" t="str">
        <f>VLOOKUP(A627,'BASE REGISTRO MAYO'!$A$1:$U$884,5,FALSE)</f>
        <v xml:space="preserve">Decreto Supremo Nº 372, de 31 de marzo de 2003, del Ministerio de Justicia. </v>
      </c>
      <c r="F627" s="18" t="str">
        <f>VLOOKUP(A627,'BASE REGISTRO MAYO'!$A$1:$U$884,6,FALSE)</f>
        <v>Certificado de Vigencia Folio Nº 80431062, de 10 de noviembre de 2020, emitido por el Servicio de Registro Civil e Identificación.</v>
      </c>
      <c r="G627" s="18" t="str">
        <f>VLOOKUP(A627,'BASE REGISTRO MAYO'!$A$1:$U$884,7,FALSE)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7" s="18" t="str">
        <f>VLOOKUP(A627,'BASE REGISTRO MAYO'!$A$1:$U$884,8,FALSE)</f>
        <v>no tiene</v>
      </c>
      <c r="I627" s="18" t="str">
        <f>VLOOKUP(A627,'BASE REGISTRO MAYO'!$A$1:$U$884,9,FALSE)</f>
        <v>No tiene</v>
      </c>
      <c r="J627" s="18" t="str">
        <f>VLOOKUP(A627,'BASE REGISTRO MAYO'!$A$1:$U$884,10,FALSE)</f>
        <v>no tiene</v>
      </c>
      <c r="K627" s="18" t="str">
        <f>VLOOKUP(A627,'BASE REGISTRO MAYO'!$A$1:$U$884,11,FALSE)</f>
        <v xml:space="preserve">Germán Enrique Briceño Molina,  
</v>
      </c>
      <c r="L627" s="18" t="str">
        <f>VLOOKUP(A627,'BASE REGISTRO MAYO'!$A$1:$U$884,12,FALSE)</f>
        <v xml:space="preserve">Angachilla, Km. 5, Parcela Arquenco, S/N,  Valdivia, 
</v>
      </c>
      <c r="M627" s="18" t="str">
        <f>VLOOKUP(A627,'BASE REGISTRO MAYO'!$A$1:$U$884,13,FALSE)</f>
        <v>XIV</v>
      </c>
      <c r="N627" s="18" t="str">
        <f>VLOOKUP(A627,'BASE REGISTRO MAYO'!$A$1:$U$884,14,FALSE)</f>
        <v>Valdivia</v>
      </c>
      <c r="O627" s="18" t="str">
        <f>VLOOKUP(A627,'BASE REGISTRO MAYO'!$A$1:$U$884,15,FALSE)</f>
        <v>Fono: 63-2204154</v>
      </c>
      <c r="P627" s="18" t="str">
        <f>VLOOKUP(A627,'BASE REGISTRO MAYO'!$A$1:$U$884,16,FALSE)</f>
        <v xml:space="preserve">parras@terra.cl    residencialaspasrras@gmail.com
</v>
      </c>
      <c r="Q627" s="18">
        <f>VLOOKUP(A627,'BASE REGISTRO MAYO'!$A$1:$U$884,17,FALSE)</f>
        <v>0</v>
      </c>
      <c r="R627" s="18">
        <f>VLOOKUP(A627,'BASE REGISTRO MAYO'!$A$1:$U$884,18,FALSE)</f>
        <v>93401</v>
      </c>
      <c r="S627" s="18" t="str">
        <f>VLOOKUP(A627,'BASE REGISTRO MAYO'!$A$1:$U$884,19,FALSE)</f>
        <v xml:space="preserve">Antecedentes Financieros correspondientes al año 2019, aprobados por el Subdepartamento de Supervisión Financiera de la Dirección Nacional.
</v>
      </c>
      <c r="T627" s="148">
        <f>VLOOKUP(A627,'BASE REGISTRO MAYO'!$A$1:$U$884,20,FALSE)</f>
        <v>38412</v>
      </c>
      <c r="U627" s="125">
        <v>7158</v>
      </c>
      <c r="V627" s="126">
        <v>14984111</v>
      </c>
      <c r="W627" s="126">
        <v>67834855</v>
      </c>
      <c r="X627" s="149">
        <v>44347</v>
      </c>
      <c r="Y627" s="133" t="s">
        <v>7732</v>
      </c>
      <c r="Z627" s="133" t="s">
        <v>7733</v>
      </c>
      <c r="AA627" s="125" t="s">
        <v>7791</v>
      </c>
    </row>
    <row r="628" spans="1:27" s="90" customFormat="1" ht="15.75" customHeight="1" x14ac:dyDescent="0.2">
      <c r="A628" s="125">
        <v>7159</v>
      </c>
      <c r="B628" s="18" t="str">
        <f>VLOOKUP(A628,'BASE REGISTRO MAYO'!$A$1:$U$884,2,FALSE)</f>
        <v>“Corporación de Apoyo Integral para el Adulto Mayor” y/o “Corporación Laureles”.</v>
      </c>
      <c r="C628" s="18">
        <f>VLOOKUP(A628,'BASE REGISTRO MAYO'!$A$1:$U$884,3,FALSE)</f>
        <v>653932502</v>
      </c>
      <c r="D628" s="18" t="str">
        <f>VLOOKUP(A628,'BASE REGISTRO MAYO'!$A$1:$U$884,4,FALSE)</f>
        <v>Corporación de Derecho Privado.</v>
      </c>
      <c r="E628" s="18" t="str">
        <f>VLOOKUP(A628,'BASE REGISTRO MAYO'!$A$1:$U$884,5,FALSE)</f>
        <v xml:space="preserve">Otorgada por Decreto Exento Nº 31, de fecha 12 de enero de 2004,  por el Ministerio de Justicia.  </v>
      </c>
      <c r="F628" s="18" t="str">
        <f>VLOOKUP(A628,'BASE REGISTRO MAYO'!$A$1:$U$884,6,FALSE)</f>
        <v>Certificado de vigencia Nº 728/2019, de fecha 03 de mayo de 2019 del Secretario Municipal de la Ilustre Municipalidad de Antofagasta.</v>
      </c>
      <c r="G628" s="18" t="str">
        <f>VLOOKUP(A628,'BASE REGISTRO MAYO'!$A$1:$U$884,7,FALSE)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28" s="18" t="str">
        <f>VLOOKUP(A628,'BASE REGISTRO MAYO'!$A$1:$U$884,8,FALSE)</f>
        <v xml:space="preserve">Presidenta: Patricia González Bravo 
Vicepresidente: Raúl Rodríguez Cortés
Secretaria: Edith Reyes Villazón
Tesorero: Herman Mundaca Alfaro
</v>
      </c>
      <c r="I628" s="18" t="str">
        <f>VLOOKUP(A628,'BASE REGISTRO MAYO'!$A$1:$U$884,9,FALSE)</f>
        <v>Durarán dos años en sus cargos</v>
      </c>
      <c r="J628" s="18" t="str">
        <f>VLOOKUP(A628,'BASE REGISTRO MAYO'!$A$1:$U$884,10,FALSE)</f>
        <v>16 de abril de 2021</v>
      </c>
      <c r="K628" s="18" t="str">
        <f>VLOOKUP(A628,'BASE REGISTRO MAYO'!$A$1:$U$884,11,FALSE)</f>
        <v xml:space="preserve">Presidenta: Patricia González Bravo 
Vicepresidente: Raúl Rodríguez Cortés
Secretaria: Edith Reyes Villazón
Tesorero: Herman Mundaca Alfaro
</v>
      </c>
      <c r="L628" s="18" t="str">
        <f>VLOOKUP(A628,'BASE REGISTRO MAYO'!$A$1:$U$884,12,FALSE)</f>
        <v>Washington N° 2675, Depto.  702, Antofagasta</v>
      </c>
      <c r="M628" s="18" t="str">
        <f>VLOOKUP(A628,'BASE REGISTRO MAYO'!$A$1:$U$884,13,FALSE)</f>
        <v>II</v>
      </c>
      <c r="N628" s="18" t="str">
        <f>VLOOKUP(A628,'BASE REGISTRO MAYO'!$A$1:$U$884,14,FALSE)</f>
        <v>Antofagasta</v>
      </c>
      <c r="O628" s="18">
        <f>VLOOKUP(A628,'BASE REGISTRO MAYO'!$A$1:$U$884,15,FALSE)</f>
        <v>0</v>
      </c>
      <c r="P628" s="18">
        <f>VLOOKUP(A628,'BASE REGISTRO MAYO'!$A$1:$U$884,16,FALSE)</f>
        <v>0</v>
      </c>
      <c r="Q628" s="18">
        <f>VLOOKUP(A628,'BASE REGISTRO MAYO'!$A$1:$U$884,17,FALSE)</f>
        <v>0</v>
      </c>
      <c r="R628" s="18" t="str">
        <f>VLOOKUP(A628,'BASE REGISTRO MAYO'!$A$1:$U$884,18,FALSE)</f>
        <v>93401: Institución de Asistencia Social</v>
      </c>
      <c r="S628" s="18" t="str">
        <f>VLOOKUP(A628,'BASE REGISTRO MAYO'!$A$1:$U$884,19,FALSE)</f>
        <v xml:space="preserve">Se acompaña Certificado de antecedentes financieros correspondientes al año 2016, aprobados por el Subdepartamento de Supervisión Financiera. </v>
      </c>
      <c r="T628" s="148">
        <f>VLOOKUP(A628,'BASE REGISTRO MAYO'!$A$1:$U$884,20,FALSE)</f>
        <v>38414</v>
      </c>
      <c r="U628" s="125">
        <v>7159</v>
      </c>
      <c r="V628" s="126">
        <v>44156466</v>
      </c>
      <c r="W628" s="126">
        <v>205506328</v>
      </c>
      <c r="X628" s="149">
        <v>44347</v>
      </c>
      <c r="Y628" s="133" t="s">
        <v>7732</v>
      </c>
      <c r="Z628" s="133" t="s">
        <v>7733</v>
      </c>
      <c r="AA628" s="125" t="s">
        <v>7735</v>
      </c>
    </row>
    <row r="629" spans="1:27" s="90" customFormat="1" ht="15.75" customHeight="1" x14ac:dyDescent="0.2">
      <c r="A629" s="125">
        <v>7160</v>
      </c>
      <c r="B629" s="18" t="str">
        <f>VLOOKUP(A629,'BASE REGISTRO MAYO'!$A$1:$U$884,2,FALSE)</f>
        <v>Corporación de Beneficencia María Ayuda</v>
      </c>
      <c r="C629" s="18">
        <f>VLOOKUP(A629,'BASE REGISTRO MAYO'!$A$1:$U$884,3,FALSE)</f>
        <v>712091002</v>
      </c>
      <c r="D629" s="18" t="str">
        <f>VLOOKUP(A629,'BASE REGISTRO MAYO'!$A$1:$U$884,4,FALSE)</f>
        <v>Corporación de Derecho Privado.</v>
      </c>
      <c r="E629" s="18" t="str">
        <f>VLOOKUP(A629,'BASE REGISTRO MAYO'!$A$1:$U$884,5,FALSE)</f>
        <v>Otorgada por Decreto Supremo Nº 1042, de fecha 30 de noviembre de 1984, del Ministerio de Justicia, publicado en el Diario Oficial el día  29 de diciembre de 1984.</v>
      </c>
      <c r="F629" s="18" t="str">
        <f>VLOOKUP(A629,'BASE REGISTRO MAYO'!$A$1:$U$884,6,FALSE)</f>
        <v xml:space="preserve">Certificado de vigencia, folio Nº50330996275, de 21 de julio de 2020, del Servicio de Registro Civil e Identificación. </v>
      </c>
      <c r="G629" s="18" t="str">
        <f>VLOOKUP(A629,'BASE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9" s="18" t="str">
        <f>VLOOKUP(A629,'BASE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9" s="18" t="str">
        <f>VLOOKUP(A629,'BASE REGISTRO MAYO'!$A$1:$U$884,9,FALSE)</f>
        <v>Durarán 02 años en sus cargos. En caso de que no se nombre Asamblea, permanece la que esta nombrada.</v>
      </c>
      <c r="J629" s="18" t="str">
        <f>VLOOKUP(A629,'BASE REGISTRO MAYO'!$A$1:$U$884,10,FALSE)</f>
        <v>30 de mayo de 2018</v>
      </c>
      <c r="K629" s="18" t="str">
        <f>VLOOKUP(A629,'BASE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9" s="18" t="str">
        <f>VLOOKUP(A629,'BASE REGISTRO MAYO'!$A$1:$U$884,12,FALSE)</f>
        <v>Colombia Nº 7742, comuna de La Florida, Región Metropolitana.</v>
      </c>
      <c r="M629" s="18" t="str">
        <f>VLOOKUP(A629,'BASE REGISTRO MAYO'!$A$1:$U$884,13,FALSE)</f>
        <v>XIII</v>
      </c>
      <c r="N629" s="18" t="str">
        <f>VLOOKUP(A629,'BASE REGISTRO MAYO'!$A$1:$U$884,14,FALSE)</f>
        <v>La Florida</v>
      </c>
      <c r="O629" s="18" t="str">
        <f>VLOOKUP(A629,'BASE REGISTRO MAYO'!$A$1:$U$884,15,FALSE)</f>
        <v xml:space="preserve">02) 23280100, </v>
      </c>
      <c r="P629" s="18" t="str">
        <f>VLOOKUP(A629,'BASE REGISTRO MAYO'!$A$1:$U$884,16,FALSE)</f>
        <v xml:space="preserve">mariaayuda@mariaayuda.cl
www.mariaayuda.cl
</v>
      </c>
      <c r="Q629" s="18">
        <f>VLOOKUP(A629,'BASE REGISTRO MAYO'!$A$1:$U$884,17,FALSE)</f>
        <v>0</v>
      </c>
      <c r="R629" s="18" t="str">
        <f>VLOOKUP(A629,'BASE REGISTRO MAYO'!$A$1:$U$884,18,FALSE)</f>
        <v>93401: Institución de Asistencia Social</v>
      </c>
      <c r="S629" s="18" t="str">
        <f>VLOOKUP(A629,'BASE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9" s="148">
        <f>VLOOKUP(A629,'BASE REGISTRO MAYO'!$A$1:$U$884,20,FALSE)</f>
        <v>38344</v>
      </c>
      <c r="U629" s="125">
        <v>7160</v>
      </c>
      <c r="V629" s="126">
        <v>23241175</v>
      </c>
      <c r="W629" s="126">
        <v>120876661</v>
      </c>
      <c r="X629" s="149">
        <v>44347</v>
      </c>
      <c r="Y629" s="133" t="s">
        <v>7732</v>
      </c>
      <c r="Z629" s="133" t="s">
        <v>7733</v>
      </c>
      <c r="AA629" s="125" t="s">
        <v>7735</v>
      </c>
    </row>
    <row r="630" spans="1:27" s="90" customFormat="1" ht="15.75" customHeight="1" x14ac:dyDescent="0.2">
      <c r="A630" s="125">
        <v>7160</v>
      </c>
      <c r="B630" s="18" t="str">
        <f>VLOOKUP(A630,'BASE REGISTRO MAYO'!$A$1:$U$884,2,FALSE)</f>
        <v>Corporación de Beneficencia María Ayuda</v>
      </c>
      <c r="C630" s="18">
        <f>VLOOKUP(A630,'BASE REGISTRO MAYO'!$A$1:$U$884,3,FALSE)</f>
        <v>712091002</v>
      </c>
      <c r="D630" s="18" t="str">
        <f>VLOOKUP(A630,'BASE REGISTRO MAYO'!$A$1:$U$884,4,FALSE)</f>
        <v>Corporación de Derecho Privado.</v>
      </c>
      <c r="E630" s="18" t="str">
        <f>VLOOKUP(A630,'BASE REGISTRO MAYO'!$A$1:$U$884,5,FALSE)</f>
        <v>Otorgada por Decreto Supremo Nº 1042, de fecha 30 de noviembre de 1984, del Ministerio de Justicia, publicado en el Diario Oficial el día  29 de diciembre de 1984.</v>
      </c>
      <c r="F630" s="18" t="str">
        <f>VLOOKUP(A630,'BASE REGISTRO MAYO'!$A$1:$U$884,6,FALSE)</f>
        <v xml:space="preserve">Certificado de vigencia, folio Nº50330996275, de 21 de julio de 2020, del Servicio de Registro Civil e Identificación. </v>
      </c>
      <c r="G630" s="18" t="str">
        <f>VLOOKUP(A630,'BASE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0" s="18" t="str">
        <f>VLOOKUP(A630,'BASE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0" s="18" t="str">
        <f>VLOOKUP(A630,'BASE REGISTRO MAYO'!$A$1:$U$884,9,FALSE)</f>
        <v>Durarán 02 años en sus cargos. En caso de que no se nombre Asamblea, permanece la que esta nombrada.</v>
      </c>
      <c r="J630" s="18" t="str">
        <f>VLOOKUP(A630,'BASE REGISTRO MAYO'!$A$1:$U$884,10,FALSE)</f>
        <v>30 de mayo de 2018</v>
      </c>
      <c r="K630" s="18" t="str">
        <f>VLOOKUP(A630,'BASE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0" s="18" t="str">
        <f>VLOOKUP(A630,'BASE REGISTRO MAYO'!$A$1:$U$884,12,FALSE)</f>
        <v>Colombia Nº 7742, comuna de La Florida, Región Metropolitana.</v>
      </c>
      <c r="M630" s="18" t="str">
        <f>VLOOKUP(A630,'BASE REGISTRO MAYO'!$A$1:$U$884,13,FALSE)</f>
        <v>XIII</v>
      </c>
      <c r="N630" s="18" t="str">
        <f>VLOOKUP(A630,'BASE REGISTRO MAYO'!$A$1:$U$884,14,FALSE)</f>
        <v>La Florida</v>
      </c>
      <c r="O630" s="18" t="str">
        <f>VLOOKUP(A630,'BASE REGISTRO MAYO'!$A$1:$U$884,15,FALSE)</f>
        <v xml:space="preserve">02) 23280100, </v>
      </c>
      <c r="P630" s="18" t="str">
        <f>VLOOKUP(A630,'BASE REGISTRO MAYO'!$A$1:$U$884,16,FALSE)</f>
        <v xml:space="preserve">mariaayuda@mariaayuda.cl
www.mariaayuda.cl
</v>
      </c>
      <c r="Q630" s="18">
        <f>VLOOKUP(A630,'BASE REGISTRO MAYO'!$A$1:$U$884,17,FALSE)</f>
        <v>0</v>
      </c>
      <c r="R630" s="18" t="str">
        <f>VLOOKUP(A630,'BASE REGISTRO MAYO'!$A$1:$U$884,18,FALSE)</f>
        <v>93401: Institución de Asistencia Social</v>
      </c>
      <c r="S630" s="18" t="str">
        <f>VLOOKUP(A630,'BASE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0" s="148">
        <f>VLOOKUP(A630,'BASE REGISTRO MAYO'!$A$1:$U$884,20,FALSE)</f>
        <v>38344</v>
      </c>
      <c r="U630" s="125">
        <v>7160</v>
      </c>
      <c r="V630" s="126">
        <v>13108455</v>
      </c>
      <c r="W630" s="126">
        <v>71128698</v>
      </c>
      <c r="X630" s="149">
        <v>44347</v>
      </c>
      <c r="Y630" s="133" t="s">
        <v>7732</v>
      </c>
      <c r="Z630" s="133" t="s">
        <v>7733</v>
      </c>
      <c r="AA630" s="125" t="s">
        <v>7909</v>
      </c>
    </row>
    <row r="631" spans="1:27" s="90" customFormat="1" ht="15.75" customHeight="1" x14ac:dyDescent="0.2">
      <c r="A631" s="125">
        <v>7160</v>
      </c>
      <c r="B631" s="18" t="str">
        <f>VLOOKUP(A631,'BASE REGISTRO MAYO'!$A$1:$U$884,2,FALSE)</f>
        <v>Corporación de Beneficencia María Ayuda</v>
      </c>
      <c r="C631" s="18">
        <f>VLOOKUP(A631,'BASE REGISTRO MAYO'!$A$1:$U$884,3,FALSE)</f>
        <v>712091002</v>
      </c>
      <c r="D631" s="18" t="str">
        <f>VLOOKUP(A631,'BASE REGISTRO MAYO'!$A$1:$U$884,4,FALSE)</f>
        <v>Corporación de Derecho Privado.</v>
      </c>
      <c r="E631" s="18" t="str">
        <f>VLOOKUP(A631,'BASE REGISTRO MAYO'!$A$1:$U$884,5,FALSE)</f>
        <v>Otorgada por Decreto Supremo Nº 1042, de fecha 30 de noviembre de 1984, del Ministerio de Justicia, publicado en el Diario Oficial el día  29 de diciembre de 1984.</v>
      </c>
      <c r="F631" s="18" t="str">
        <f>VLOOKUP(A631,'BASE REGISTRO MAYO'!$A$1:$U$884,6,FALSE)</f>
        <v xml:space="preserve">Certificado de vigencia, folio Nº50330996275, de 21 de julio de 2020, del Servicio de Registro Civil e Identificación. </v>
      </c>
      <c r="G631" s="18" t="str">
        <f>VLOOKUP(A631,'BASE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1" s="18" t="str">
        <f>VLOOKUP(A631,'BASE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1" s="18" t="str">
        <f>VLOOKUP(A631,'BASE REGISTRO MAYO'!$A$1:$U$884,9,FALSE)</f>
        <v>Durarán 02 años en sus cargos. En caso de que no se nombre Asamblea, permanece la que esta nombrada.</v>
      </c>
      <c r="J631" s="18" t="str">
        <f>VLOOKUP(A631,'BASE REGISTRO MAYO'!$A$1:$U$884,10,FALSE)</f>
        <v>30 de mayo de 2018</v>
      </c>
      <c r="K631" s="18" t="str">
        <f>VLOOKUP(A631,'BASE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1" s="18" t="str">
        <f>VLOOKUP(A631,'BASE REGISTRO MAYO'!$A$1:$U$884,12,FALSE)</f>
        <v>Colombia Nº 7742, comuna de La Florida, Región Metropolitana.</v>
      </c>
      <c r="M631" s="18" t="str">
        <f>VLOOKUP(A631,'BASE REGISTRO MAYO'!$A$1:$U$884,13,FALSE)</f>
        <v>XIII</v>
      </c>
      <c r="N631" s="18" t="str">
        <f>VLOOKUP(A631,'BASE REGISTRO MAYO'!$A$1:$U$884,14,FALSE)</f>
        <v>La Florida</v>
      </c>
      <c r="O631" s="18" t="str">
        <f>VLOOKUP(A631,'BASE REGISTRO MAYO'!$A$1:$U$884,15,FALSE)</f>
        <v xml:space="preserve">02) 23280100, </v>
      </c>
      <c r="P631" s="18" t="str">
        <f>VLOOKUP(A631,'BASE REGISTRO MAYO'!$A$1:$U$884,16,FALSE)</f>
        <v xml:space="preserve">mariaayuda@mariaayuda.cl
www.mariaayuda.cl
</v>
      </c>
      <c r="Q631" s="18">
        <f>VLOOKUP(A631,'BASE REGISTRO MAYO'!$A$1:$U$884,17,FALSE)</f>
        <v>0</v>
      </c>
      <c r="R631" s="18" t="str">
        <f>VLOOKUP(A631,'BASE REGISTRO MAYO'!$A$1:$U$884,18,FALSE)</f>
        <v>93401: Institución de Asistencia Social</v>
      </c>
      <c r="S631" s="18" t="str">
        <f>VLOOKUP(A631,'BASE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1" s="148">
        <f>VLOOKUP(A631,'BASE REGISTRO MAYO'!$A$1:$U$884,20,FALSE)</f>
        <v>38344</v>
      </c>
      <c r="U631" s="125">
        <v>7160</v>
      </c>
      <c r="V631" s="126">
        <v>21291883</v>
      </c>
      <c r="W631" s="126">
        <v>117418246</v>
      </c>
      <c r="X631" s="149">
        <v>44347</v>
      </c>
      <c r="Y631" s="133" t="s">
        <v>7732</v>
      </c>
      <c r="Z631" s="133" t="s">
        <v>7733</v>
      </c>
      <c r="AA631" s="125" t="s">
        <v>159</v>
      </c>
    </row>
    <row r="632" spans="1:27" s="90" customFormat="1" ht="15.75" customHeight="1" x14ac:dyDescent="0.2">
      <c r="A632" s="125">
        <v>7160</v>
      </c>
      <c r="B632" s="18" t="str">
        <f>VLOOKUP(A632,'BASE REGISTRO MAYO'!$A$1:$U$884,2,FALSE)</f>
        <v>Corporación de Beneficencia María Ayuda</v>
      </c>
      <c r="C632" s="18">
        <f>VLOOKUP(A632,'BASE REGISTRO MAYO'!$A$1:$U$884,3,FALSE)</f>
        <v>712091002</v>
      </c>
      <c r="D632" s="18" t="str">
        <f>VLOOKUP(A632,'BASE REGISTRO MAYO'!$A$1:$U$884,4,FALSE)</f>
        <v>Corporación de Derecho Privado.</v>
      </c>
      <c r="E632" s="18" t="str">
        <f>VLOOKUP(A632,'BASE REGISTRO MAYO'!$A$1:$U$884,5,FALSE)</f>
        <v>Otorgada por Decreto Supremo Nº 1042, de fecha 30 de noviembre de 1984, del Ministerio de Justicia, publicado en el Diario Oficial el día  29 de diciembre de 1984.</v>
      </c>
      <c r="F632" s="18" t="str">
        <f>VLOOKUP(A632,'BASE REGISTRO MAYO'!$A$1:$U$884,6,FALSE)</f>
        <v xml:space="preserve">Certificado de vigencia, folio Nº50330996275, de 21 de julio de 2020, del Servicio de Registro Civil e Identificación. </v>
      </c>
      <c r="G632" s="18" t="str">
        <f>VLOOKUP(A632,'BASE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2" s="18" t="str">
        <f>VLOOKUP(A632,'BASE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2" s="18" t="str">
        <f>VLOOKUP(A632,'BASE REGISTRO MAYO'!$A$1:$U$884,9,FALSE)</f>
        <v>Durarán 02 años en sus cargos. En caso de que no se nombre Asamblea, permanece la que esta nombrada.</v>
      </c>
      <c r="J632" s="18" t="str">
        <f>VLOOKUP(A632,'BASE REGISTRO MAYO'!$A$1:$U$884,10,FALSE)</f>
        <v>30 de mayo de 2018</v>
      </c>
      <c r="K632" s="18" t="str">
        <f>VLOOKUP(A632,'BASE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2" s="18" t="str">
        <f>VLOOKUP(A632,'BASE REGISTRO MAYO'!$A$1:$U$884,12,FALSE)</f>
        <v>Colombia Nº 7742, comuna de La Florida, Región Metropolitana.</v>
      </c>
      <c r="M632" s="18" t="str">
        <f>VLOOKUP(A632,'BASE REGISTRO MAYO'!$A$1:$U$884,13,FALSE)</f>
        <v>XIII</v>
      </c>
      <c r="N632" s="18" t="str">
        <f>VLOOKUP(A632,'BASE REGISTRO MAYO'!$A$1:$U$884,14,FALSE)</f>
        <v>La Florida</v>
      </c>
      <c r="O632" s="18" t="str">
        <f>VLOOKUP(A632,'BASE REGISTRO MAYO'!$A$1:$U$884,15,FALSE)</f>
        <v xml:space="preserve">02) 23280100, </v>
      </c>
      <c r="P632" s="18" t="str">
        <f>VLOOKUP(A632,'BASE REGISTRO MAYO'!$A$1:$U$884,16,FALSE)</f>
        <v xml:space="preserve">mariaayuda@mariaayuda.cl
www.mariaayuda.cl
</v>
      </c>
      <c r="Q632" s="18">
        <f>VLOOKUP(A632,'BASE REGISTRO MAYO'!$A$1:$U$884,17,FALSE)</f>
        <v>0</v>
      </c>
      <c r="R632" s="18" t="str">
        <f>VLOOKUP(A632,'BASE REGISTRO MAYO'!$A$1:$U$884,18,FALSE)</f>
        <v>93401: Institución de Asistencia Social</v>
      </c>
      <c r="S632" s="18" t="str">
        <f>VLOOKUP(A632,'BASE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2" s="148">
        <f>VLOOKUP(A632,'BASE REGISTRO MAYO'!$A$1:$U$884,20,FALSE)</f>
        <v>38344</v>
      </c>
      <c r="U632" s="125">
        <v>7160</v>
      </c>
      <c r="V632" s="126">
        <v>24934901</v>
      </c>
      <c r="W632" s="126">
        <v>130562363</v>
      </c>
      <c r="X632" s="149">
        <v>44347</v>
      </c>
      <c r="Y632" s="133" t="s">
        <v>7732</v>
      </c>
      <c r="Z632" s="133" t="s">
        <v>7733</v>
      </c>
      <c r="AA632" s="125" t="s">
        <v>184</v>
      </c>
    </row>
    <row r="633" spans="1:27" s="90" customFormat="1" ht="15.75" customHeight="1" x14ac:dyDescent="0.2">
      <c r="A633" s="125">
        <v>7160</v>
      </c>
      <c r="B633" s="18" t="str">
        <f>VLOOKUP(A633,'BASE REGISTRO MAYO'!$A$1:$U$884,2,FALSE)</f>
        <v>Corporación de Beneficencia María Ayuda</v>
      </c>
      <c r="C633" s="18">
        <f>VLOOKUP(A633,'BASE REGISTRO MAYO'!$A$1:$U$884,3,FALSE)</f>
        <v>712091002</v>
      </c>
      <c r="D633" s="18" t="str">
        <f>VLOOKUP(A633,'BASE REGISTRO MAYO'!$A$1:$U$884,4,FALSE)</f>
        <v>Corporación de Derecho Privado.</v>
      </c>
      <c r="E633" s="18" t="str">
        <f>VLOOKUP(A633,'BASE REGISTRO MAYO'!$A$1:$U$884,5,FALSE)</f>
        <v>Otorgada por Decreto Supremo Nº 1042, de fecha 30 de noviembre de 1984, del Ministerio de Justicia, publicado en el Diario Oficial el día  29 de diciembre de 1984.</v>
      </c>
      <c r="F633" s="18" t="str">
        <f>VLOOKUP(A633,'BASE REGISTRO MAYO'!$A$1:$U$884,6,FALSE)</f>
        <v xml:space="preserve">Certificado de vigencia, folio Nº50330996275, de 21 de julio de 2020, del Servicio de Registro Civil e Identificación. </v>
      </c>
      <c r="G633" s="18" t="str">
        <f>VLOOKUP(A633,'BASE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3" s="18" t="str">
        <f>VLOOKUP(A633,'BASE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3" s="18" t="str">
        <f>VLOOKUP(A633,'BASE REGISTRO MAYO'!$A$1:$U$884,9,FALSE)</f>
        <v>Durarán 02 años en sus cargos. En caso de que no se nombre Asamblea, permanece la que esta nombrada.</v>
      </c>
      <c r="J633" s="18" t="str">
        <f>VLOOKUP(A633,'BASE REGISTRO MAYO'!$A$1:$U$884,10,FALSE)</f>
        <v>30 de mayo de 2018</v>
      </c>
      <c r="K633" s="18" t="str">
        <f>VLOOKUP(A633,'BASE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3" s="18" t="str">
        <f>VLOOKUP(A633,'BASE REGISTRO MAYO'!$A$1:$U$884,12,FALSE)</f>
        <v>Colombia Nº 7742, comuna de La Florida, Región Metropolitana.</v>
      </c>
      <c r="M633" s="18" t="str">
        <f>VLOOKUP(A633,'BASE REGISTRO MAYO'!$A$1:$U$884,13,FALSE)</f>
        <v>XIII</v>
      </c>
      <c r="N633" s="18" t="str">
        <f>VLOOKUP(A633,'BASE REGISTRO MAYO'!$A$1:$U$884,14,FALSE)</f>
        <v>La Florida</v>
      </c>
      <c r="O633" s="18" t="str">
        <f>VLOOKUP(A633,'BASE REGISTRO MAYO'!$A$1:$U$884,15,FALSE)</f>
        <v xml:space="preserve">02) 23280100, </v>
      </c>
      <c r="P633" s="18" t="str">
        <f>VLOOKUP(A633,'BASE REGISTRO MAYO'!$A$1:$U$884,16,FALSE)</f>
        <v xml:space="preserve">mariaayuda@mariaayuda.cl
www.mariaayuda.cl
</v>
      </c>
      <c r="Q633" s="18">
        <f>VLOOKUP(A633,'BASE REGISTRO MAYO'!$A$1:$U$884,17,FALSE)</f>
        <v>0</v>
      </c>
      <c r="R633" s="18" t="str">
        <f>VLOOKUP(A633,'BASE REGISTRO MAYO'!$A$1:$U$884,18,FALSE)</f>
        <v>93401: Institución de Asistencia Social</v>
      </c>
      <c r="S633" s="18" t="str">
        <f>VLOOKUP(A633,'BASE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3" s="148">
        <f>VLOOKUP(A633,'BASE REGISTRO MAYO'!$A$1:$U$884,20,FALSE)</f>
        <v>38344</v>
      </c>
      <c r="U633" s="125">
        <v>7160</v>
      </c>
      <c r="V633" s="126">
        <v>0</v>
      </c>
      <c r="W633" s="126">
        <v>38233927</v>
      </c>
      <c r="X633" s="149">
        <v>44347</v>
      </c>
      <c r="Y633" s="133" t="s">
        <v>7732</v>
      </c>
      <c r="Z633" s="133" t="s">
        <v>7733</v>
      </c>
      <c r="AA633" s="125" t="s">
        <v>7813</v>
      </c>
    </row>
    <row r="634" spans="1:27" s="90" customFormat="1" ht="15.75" customHeight="1" x14ac:dyDescent="0.2">
      <c r="A634" s="125">
        <v>7160</v>
      </c>
      <c r="B634" s="18" t="str">
        <f>VLOOKUP(A634,'BASE REGISTRO MAYO'!$A$1:$U$884,2,FALSE)</f>
        <v>Corporación de Beneficencia María Ayuda</v>
      </c>
      <c r="C634" s="18">
        <f>VLOOKUP(A634,'BASE REGISTRO MAYO'!$A$1:$U$884,3,FALSE)</f>
        <v>712091002</v>
      </c>
      <c r="D634" s="18" t="str">
        <f>VLOOKUP(A634,'BASE REGISTRO MAYO'!$A$1:$U$884,4,FALSE)</f>
        <v>Corporación de Derecho Privado.</v>
      </c>
      <c r="E634" s="18" t="str">
        <f>VLOOKUP(A634,'BASE REGISTRO MAYO'!$A$1:$U$884,5,FALSE)</f>
        <v>Otorgada por Decreto Supremo Nº 1042, de fecha 30 de noviembre de 1984, del Ministerio de Justicia, publicado en el Diario Oficial el día  29 de diciembre de 1984.</v>
      </c>
      <c r="F634" s="18" t="str">
        <f>VLOOKUP(A634,'BASE REGISTRO MAYO'!$A$1:$U$884,6,FALSE)</f>
        <v xml:space="preserve">Certificado de vigencia, folio Nº50330996275, de 21 de julio de 2020, del Servicio de Registro Civil e Identificación. </v>
      </c>
      <c r="G634" s="18" t="str">
        <f>VLOOKUP(A634,'BASE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4" s="18" t="str">
        <f>VLOOKUP(A634,'BASE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4" s="18" t="str">
        <f>VLOOKUP(A634,'BASE REGISTRO MAYO'!$A$1:$U$884,9,FALSE)</f>
        <v>Durarán 02 años en sus cargos. En caso de que no se nombre Asamblea, permanece la que esta nombrada.</v>
      </c>
      <c r="J634" s="18" t="str">
        <f>VLOOKUP(A634,'BASE REGISTRO MAYO'!$A$1:$U$884,10,FALSE)</f>
        <v>30 de mayo de 2018</v>
      </c>
      <c r="K634" s="18" t="str">
        <f>VLOOKUP(A634,'BASE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4" s="18" t="str">
        <f>VLOOKUP(A634,'BASE REGISTRO MAYO'!$A$1:$U$884,12,FALSE)</f>
        <v>Colombia Nº 7742, comuna de La Florida, Región Metropolitana.</v>
      </c>
      <c r="M634" s="18" t="str">
        <f>VLOOKUP(A634,'BASE REGISTRO MAYO'!$A$1:$U$884,13,FALSE)</f>
        <v>XIII</v>
      </c>
      <c r="N634" s="18" t="str">
        <f>VLOOKUP(A634,'BASE REGISTRO MAYO'!$A$1:$U$884,14,FALSE)</f>
        <v>La Florida</v>
      </c>
      <c r="O634" s="18" t="str">
        <f>VLOOKUP(A634,'BASE REGISTRO MAYO'!$A$1:$U$884,15,FALSE)</f>
        <v xml:space="preserve">02) 23280100, </v>
      </c>
      <c r="P634" s="18" t="str">
        <f>VLOOKUP(A634,'BASE REGISTRO MAYO'!$A$1:$U$884,16,FALSE)</f>
        <v xml:space="preserve">mariaayuda@mariaayuda.cl
www.mariaayuda.cl
</v>
      </c>
      <c r="Q634" s="18">
        <f>VLOOKUP(A634,'BASE REGISTRO MAYO'!$A$1:$U$884,17,FALSE)</f>
        <v>0</v>
      </c>
      <c r="R634" s="18" t="str">
        <f>VLOOKUP(A634,'BASE REGISTRO MAYO'!$A$1:$U$884,18,FALSE)</f>
        <v>93401: Institución de Asistencia Social</v>
      </c>
      <c r="S634" s="18" t="str">
        <f>VLOOKUP(A634,'BASE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4" s="148">
        <f>VLOOKUP(A634,'BASE REGISTRO MAYO'!$A$1:$U$884,20,FALSE)</f>
        <v>38344</v>
      </c>
      <c r="U634" s="125">
        <v>7160</v>
      </c>
      <c r="V634" s="126">
        <v>46403081</v>
      </c>
      <c r="W634" s="126">
        <v>65755003</v>
      </c>
      <c r="X634" s="149">
        <v>44347</v>
      </c>
      <c r="Y634" s="133" t="s">
        <v>7732</v>
      </c>
      <c r="Z634" s="133" t="s">
        <v>7733</v>
      </c>
      <c r="AA634" s="125" t="s">
        <v>7746</v>
      </c>
    </row>
    <row r="635" spans="1:27" s="90" customFormat="1" ht="15.75" customHeight="1" x14ac:dyDescent="0.2">
      <c r="A635" s="125">
        <v>7160</v>
      </c>
      <c r="B635" s="18" t="str">
        <f>VLOOKUP(A635,'BASE REGISTRO MAYO'!$A$1:$U$884,2,FALSE)</f>
        <v>Corporación de Beneficencia María Ayuda</v>
      </c>
      <c r="C635" s="18">
        <f>VLOOKUP(A635,'BASE REGISTRO MAYO'!$A$1:$U$884,3,FALSE)</f>
        <v>712091002</v>
      </c>
      <c r="D635" s="18" t="str">
        <f>VLOOKUP(A635,'BASE REGISTRO MAYO'!$A$1:$U$884,4,FALSE)</f>
        <v>Corporación de Derecho Privado.</v>
      </c>
      <c r="E635" s="18" t="str">
        <f>VLOOKUP(A635,'BASE REGISTRO MAYO'!$A$1:$U$884,5,FALSE)</f>
        <v>Otorgada por Decreto Supremo Nº 1042, de fecha 30 de noviembre de 1984, del Ministerio de Justicia, publicado en el Diario Oficial el día  29 de diciembre de 1984.</v>
      </c>
      <c r="F635" s="18" t="str">
        <f>VLOOKUP(A635,'BASE REGISTRO MAYO'!$A$1:$U$884,6,FALSE)</f>
        <v xml:space="preserve">Certificado de vigencia, folio Nº50330996275, de 21 de julio de 2020, del Servicio de Registro Civil e Identificación. </v>
      </c>
      <c r="G635" s="18" t="str">
        <f>VLOOKUP(A635,'BASE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5" s="18" t="str">
        <f>VLOOKUP(A635,'BASE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5" s="18" t="str">
        <f>VLOOKUP(A635,'BASE REGISTRO MAYO'!$A$1:$U$884,9,FALSE)</f>
        <v>Durarán 02 años en sus cargos. En caso de que no se nombre Asamblea, permanece la que esta nombrada.</v>
      </c>
      <c r="J635" s="18" t="str">
        <f>VLOOKUP(A635,'BASE REGISTRO MAYO'!$A$1:$U$884,10,FALSE)</f>
        <v>30 de mayo de 2018</v>
      </c>
      <c r="K635" s="18" t="str">
        <f>VLOOKUP(A635,'BASE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5" s="18" t="str">
        <f>VLOOKUP(A635,'BASE REGISTRO MAYO'!$A$1:$U$884,12,FALSE)</f>
        <v>Colombia Nº 7742, comuna de La Florida, Región Metropolitana.</v>
      </c>
      <c r="M635" s="18" t="str">
        <f>VLOOKUP(A635,'BASE REGISTRO MAYO'!$A$1:$U$884,13,FALSE)</f>
        <v>XIII</v>
      </c>
      <c r="N635" s="18" t="str">
        <f>VLOOKUP(A635,'BASE REGISTRO MAYO'!$A$1:$U$884,14,FALSE)</f>
        <v>La Florida</v>
      </c>
      <c r="O635" s="18" t="str">
        <f>VLOOKUP(A635,'BASE REGISTRO MAYO'!$A$1:$U$884,15,FALSE)</f>
        <v xml:space="preserve">02) 23280100, </v>
      </c>
      <c r="P635" s="18" t="str">
        <f>VLOOKUP(A635,'BASE REGISTRO MAYO'!$A$1:$U$884,16,FALSE)</f>
        <v xml:space="preserve">mariaayuda@mariaayuda.cl
www.mariaayuda.cl
</v>
      </c>
      <c r="Q635" s="18">
        <f>VLOOKUP(A635,'BASE REGISTRO MAYO'!$A$1:$U$884,17,FALSE)</f>
        <v>0</v>
      </c>
      <c r="R635" s="18" t="str">
        <f>VLOOKUP(A635,'BASE REGISTRO MAYO'!$A$1:$U$884,18,FALSE)</f>
        <v>93401: Institución de Asistencia Social</v>
      </c>
      <c r="S635" s="18" t="str">
        <f>VLOOKUP(A635,'BASE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5" s="148">
        <f>VLOOKUP(A635,'BASE REGISTRO MAYO'!$A$1:$U$884,20,FALSE)</f>
        <v>38344</v>
      </c>
      <c r="U635" s="125">
        <v>7160</v>
      </c>
      <c r="V635" s="126">
        <v>21775844</v>
      </c>
      <c r="W635" s="126">
        <v>94779325</v>
      </c>
      <c r="X635" s="149">
        <v>44347</v>
      </c>
      <c r="Y635" s="133" t="s">
        <v>7732</v>
      </c>
      <c r="Z635" s="133" t="s">
        <v>7733</v>
      </c>
      <c r="AA635" s="125" t="s">
        <v>7876</v>
      </c>
    </row>
    <row r="636" spans="1:27" s="90" customFormat="1" ht="15.75" customHeight="1" x14ac:dyDescent="0.2">
      <c r="A636" s="125">
        <v>7160</v>
      </c>
      <c r="B636" s="18" t="str">
        <f>VLOOKUP(A636,'BASE REGISTRO MAYO'!$A$1:$U$884,2,FALSE)</f>
        <v>Corporación de Beneficencia María Ayuda</v>
      </c>
      <c r="C636" s="18">
        <f>VLOOKUP(A636,'BASE REGISTRO MAYO'!$A$1:$U$884,3,FALSE)</f>
        <v>712091002</v>
      </c>
      <c r="D636" s="18" t="str">
        <f>VLOOKUP(A636,'BASE REGISTRO MAYO'!$A$1:$U$884,4,FALSE)</f>
        <v>Corporación de Derecho Privado.</v>
      </c>
      <c r="E636" s="18" t="str">
        <f>VLOOKUP(A636,'BASE REGISTRO MAYO'!$A$1:$U$884,5,FALSE)</f>
        <v>Otorgada por Decreto Supremo Nº 1042, de fecha 30 de noviembre de 1984, del Ministerio de Justicia, publicado en el Diario Oficial el día  29 de diciembre de 1984.</v>
      </c>
      <c r="F636" s="18" t="str">
        <f>VLOOKUP(A636,'BASE REGISTRO MAYO'!$A$1:$U$884,6,FALSE)</f>
        <v xml:space="preserve">Certificado de vigencia, folio Nº50330996275, de 21 de julio de 2020, del Servicio de Registro Civil e Identificación. </v>
      </c>
      <c r="G636" s="18" t="str">
        <f>VLOOKUP(A636,'BASE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6" s="18" t="str">
        <f>VLOOKUP(A636,'BASE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6" s="18" t="str">
        <f>VLOOKUP(A636,'BASE REGISTRO MAYO'!$A$1:$U$884,9,FALSE)</f>
        <v>Durarán 02 años en sus cargos. En caso de que no se nombre Asamblea, permanece la que esta nombrada.</v>
      </c>
      <c r="J636" s="18" t="str">
        <f>VLOOKUP(A636,'BASE REGISTRO MAYO'!$A$1:$U$884,10,FALSE)</f>
        <v>30 de mayo de 2018</v>
      </c>
      <c r="K636" s="18" t="str">
        <f>VLOOKUP(A636,'BASE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6" s="18" t="str">
        <f>VLOOKUP(A636,'BASE REGISTRO MAYO'!$A$1:$U$884,12,FALSE)</f>
        <v>Colombia Nº 7742, comuna de La Florida, Región Metropolitana.</v>
      </c>
      <c r="M636" s="18" t="str">
        <f>VLOOKUP(A636,'BASE REGISTRO MAYO'!$A$1:$U$884,13,FALSE)</f>
        <v>XIII</v>
      </c>
      <c r="N636" s="18" t="str">
        <f>VLOOKUP(A636,'BASE REGISTRO MAYO'!$A$1:$U$884,14,FALSE)</f>
        <v>La Florida</v>
      </c>
      <c r="O636" s="18" t="str">
        <f>VLOOKUP(A636,'BASE REGISTRO MAYO'!$A$1:$U$884,15,FALSE)</f>
        <v xml:space="preserve">02) 23280100, </v>
      </c>
      <c r="P636" s="18" t="str">
        <f>VLOOKUP(A636,'BASE REGISTRO MAYO'!$A$1:$U$884,16,FALSE)</f>
        <v xml:space="preserve">mariaayuda@mariaayuda.cl
www.mariaayuda.cl
</v>
      </c>
      <c r="Q636" s="18">
        <f>VLOOKUP(A636,'BASE REGISTRO MAYO'!$A$1:$U$884,17,FALSE)</f>
        <v>0</v>
      </c>
      <c r="R636" s="18" t="str">
        <f>VLOOKUP(A636,'BASE REGISTRO MAYO'!$A$1:$U$884,18,FALSE)</f>
        <v>93401: Institución de Asistencia Social</v>
      </c>
      <c r="S636" s="18" t="str">
        <f>VLOOKUP(A636,'BASE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6" s="148">
        <f>VLOOKUP(A636,'BASE REGISTRO MAYO'!$A$1:$U$884,20,FALSE)</f>
        <v>38344</v>
      </c>
      <c r="U636" s="125">
        <v>7160</v>
      </c>
      <c r="V636" s="126">
        <v>21866389</v>
      </c>
      <c r="W636" s="126">
        <v>101529759</v>
      </c>
      <c r="X636" s="149">
        <v>44347</v>
      </c>
      <c r="Y636" s="133" t="s">
        <v>7732</v>
      </c>
      <c r="Z636" s="133" t="s">
        <v>7733</v>
      </c>
      <c r="AA636" s="125" t="s">
        <v>7809</v>
      </c>
    </row>
    <row r="637" spans="1:27" s="90" customFormat="1" ht="15.75" customHeight="1" x14ac:dyDescent="0.2">
      <c r="A637" s="125">
        <v>7160</v>
      </c>
      <c r="B637" s="18" t="str">
        <f>VLOOKUP(A637,'BASE REGISTRO MAYO'!$A$1:$U$884,2,FALSE)</f>
        <v>Corporación de Beneficencia María Ayuda</v>
      </c>
      <c r="C637" s="18">
        <f>VLOOKUP(A637,'BASE REGISTRO MAYO'!$A$1:$U$884,3,FALSE)</f>
        <v>712091002</v>
      </c>
      <c r="D637" s="18" t="str">
        <f>VLOOKUP(A637,'BASE REGISTRO MAYO'!$A$1:$U$884,4,FALSE)</f>
        <v>Corporación de Derecho Privado.</v>
      </c>
      <c r="E637" s="18" t="str">
        <f>VLOOKUP(A637,'BASE REGISTRO MAYO'!$A$1:$U$884,5,FALSE)</f>
        <v>Otorgada por Decreto Supremo Nº 1042, de fecha 30 de noviembre de 1984, del Ministerio de Justicia, publicado en el Diario Oficial el día  29 de diciembre de 1984.</v>
      </c>
      <c r="F637" s="18" t="str">
        <f>VLOOKUP(A637,'BASE REGISTRO MAYO'!$A$1:$U$884,6,FALSE)</f>
        <v xml:space="preserve">Certificado de vigencia, folio Nº50330996275, de 21 de julio de 2020, del Servicio de Registro Civil e Identificación. </v>
      </c>
      <c r="G637" s="18" t="str">
        <f>VLOOKUP(A637,'BASE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7" s="18" t="str">
        <f>VLOOKUP(A637,'BASE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7" s="18" t="str">
        <f>VLOOKUP(A637,'BASE REGISTRO MAYO'!$A$1:$U$884,9,FALSE)</f>
        <v>Durarán 02 años en sus cargos. En caso de que no se nombre Asamblea, permanece la que esta nombrada.</v>
      </c>
      <c r="J637" s="18" t="str">
        <f>VLOOKUP(A637,'BASE REGISTRO MAYO'!$A$1:$U$884,10,FALSE)</f>
        <v>30 de mayo de 2018</v>
      </c>
      <c r="K637" s="18" t="str">
        <f>VLOOKUP(A637,'BASE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7" s="18" t="str">
        <f>VLOOKUP(A637,'BASE REGISTRO MAYO'!$A$1:$U$884,12,FALSE)</f>
        <v>Colombia Nº 7742, comuna de La Florida, Región Metropolitana.</v>
      </c>
      <c r="M637" s="18" t="str">
        <f>VLOOKUP(A637,'BASE REGISTRO MAYO'!$A$1:$U$884,13,FALSE)</f>
        <v>XIII</v>
      </c>
      <c r="N637" s="18" t="str">
        <f>VLOOKUP(A637,'BASE REGISTRO MAYO'!$A$1:$U$884,14,FALSE)</f>
        <v>La Florida</v>
      </c>
      <c r="O637" s="18" t="str">
        <f>VLOOKUP(A637,'BASE REGISTRO MAYO'!$A$1:$U$884,15,FALSE)</f>
        <v xml:space="preserve">02) 23280100, </v>
      </c>
      <c r="P637" s="18" t="str">
        <f>VLOOKUP(A637,'BASE REGISTRO MAYO'!$A$1:$U$884,16,FALSE)</f>
        <v xml:space="preserve">mariaayuda@mariaayuda.cl
www.mariaayuda.cl
</v>
      </c>
      <c r="Q637" s="18">
        <f>VLOOKUP(A637,'BASE REGISTRO MAYO'!$A$1:$U$884,17,FALSE)</f>
        <v>0</v>
      </c>
      <c r="R637" s="18" t="str">
        <f>VLOOKUP(A637,'BASE REGISTRO MAYO'!$A$1:$U$884,18,FALSE)</f>
        <v>93401: Institución de Asistencia Social</v>
      </c>
      <c r="S637" s="18" t="str">
        <f>VLOOKUP(A637,'BASE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7" s="148">
        <f>VLOOKUP(A637,'BASE REGISTRO MAYO'!$A$1:$U$884,20,FALSE)</f>
        <v>38344</v>
      </c>
      <c r="U637" s="125">
        <v>7160</v>
      </c>
      <c r="V637" s="126">
        <v>6413280</v>
      </c>
      <c r="W637" s="126">
        <v>104411927</v>
      </c>
      <c r="X637" s="149">
        <v>44347</v>
      </c>
      <c r="Y637" s="133" t="s">
        <v>7732</v>
      </c>
      <c r="Z637" s="133" t="s">
        <v>7733</v>
      </c>
      <c r="AA637" s="125" t="s">
        <v>7751</v>
      </c>
    </row>
    <row r="638" spans="1:27" s="90" customFormat="1" ht="15.75" customHeight="1" x14ac:dyDescent="0.2">
      <c r="A638" s="125">
        <v>7160</v>
      </c>
      <c r="B638" s="18" t="str">
        <f>VLOOKUP(A638,'BASE REGISTRO MAYO'!$A$1:$U$884,2,FALSE)</f>
        <v>Corporación de Beneficencia María Ayuda</v>
      </c>
      <c r="C638" s="18">
        <f>VLOOKUP(A638,'BASE REGISTRO MAYO'!$A$1:$U$884,3,FALSE)</f>
        <v>712091002</v>
      </c>
      <c r="D638" s="18" t="str">
        <f>VLOOKUP(A638,'BASE REGISTRO MAYO'!$A$1:$U$884,4,FALSE)</f>
        <v>Corporación de Derecho Privado.</v>
      </c>
      <c r="E638" s="18" t="str">
        <f>VLOOKUP(A638,'BASE REGISTRO MAYO'!$A$1:$U$884,5,FALSE)</f>
        <v>Otorgada por Decreto Supremo Nº 1042, de fecha 30 de noviembre de 1984, del Ministerio de Justicia, publicado en el Diario Oficial el día  29 de diciembre de 1984.</v>
      </c>
      <c r="F638" s="18" t="str">
        <f>VLOOKUP(A638,'BASE REGISTRO MAYO'!$A$1:$U$884,6,FALSE)</f>
        <v xml:space="preserve">Certificado de vigencia, folio Nº50330996275, de 21 de julio de 2020, del Servicio de Registro Civil e Identificación. </v>
      </c>
      <c r="G638" s="18" t="str">
        <f>VLOOKUP(A638,'BASE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8" s="18" t="str">
        <f>VLOOKUP(A638,'BASE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8" s="18" t="str">
        <f>VLOOKUP(A638,'BASE REGISTRO MAYO'!$A$1:$U$884,9,FALSE)</f>
        <v>Durarán 02 años en sus cargos. En caso de que no se nombre Asamblea, permanece la que esta nombrada.</v>
      </c>
      <c r="J638" s="18" t="str">
        <f>VLOOKUP(A638,'BASE REGISTRO MAYO'!$A$1:$U$884,10,FALSE)</f>
        <v>30 de mayo de 2018</v>
      </c>
      <c r="K638" s="18" t="str">
        <f>VLOOKUP(A638,'BASE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8" s="18" t="str">
        <f>VLOOKUP(A638,'BASE REGISTRO MAYO'!$A$1:$U$884,12,FALSE)</f>
        <v>Colombia Nº 7742, comuna de La Florida, Región Metropolitana.</v>
      </c>
      <c r="M638" s="18" t="str">
        <f>VLOOKUP(A638,'BASE REGISTRO MAYO'!$A$1:$U$884,13,FALSE)</f>
        <v>XIII</v>
      </c>
      <c r="N638" s="18" t="str">
        <f>VLOOKUP(A638,'BASE REGISTRO MAYO'!$A$1:$U$884,14,FALSE)</f>
        <v>La Florida</v>
      </c>
      <c r="O638" s="18" t="str">
        <f>VLOOKUP(A638,'BASE REGISTRO MAYO'!$A$1:$U$884,15,FALSE)</f>
        <v xml:space="preserve">02) 23280100, </v>
      </c>
      <c r="P638" s="18" t="str">
        <f>VLOOKUP(A638,'BASE REGISTRO MAYO'!$A$1:$U$884,16,FALSE)</f>
        <v xml:space="preserve">mariaayuda@mariaayuda.cl
www.mariaayuda.cl
</v>
      </c>
      <c r="Q638" s="18">
        <f>VLOOKUP(A638,'BASE REGISTRO MAYO'!$A$1:$U$884,17,FALSE)</f>
        <v>0</v>
      </c>
      <c r="R638" s="18" t="str">
        <f>VLOOKUP(A638,'BASE REGISTRO MAYO'!$A$1:$U$884,18,FALSE)</f>
        <v>93401: Institución de Asistencia Social</v>
      </c>
      <c r="S638" s="18" t="str">
        <f>VLOOKUP(A638,'BASE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8" s="148">
        <f>VLOOKUP(A638,'BASE REGISTRO MAYO'!$A$1:$U$884,20,FALSE)</f>
        <v>38344</v>
      </c>
      <c r="U638" s="125">
        <v>7160</v>
      </c>
      <c r="V638" s="126">
        <v>3046308</v>
      </c>
      <c r="W638" s="126">
        <v>127974480</v>
      </c>
      <c r="X638" s="149">
        <v>44347</v>
      </c>
      <c r="Y638" s="133" t="s">
        <v>7732</v>
      </c>
      <c r="Z638" s="133" t="s">
        <v>7733</v>
      </c>
      <c r="AA638" s="125" t="s">
        <v>7740</v>
      </c>
    </row>
    <row r="639" spans="1:27" s="90" customFormat="1" ht="15.75" customHeight="1" x14ac:dyDescent="0.2">
      <c r="A639" s="125">
        <v>7160</v>
      </c>
      <c r="B639" s="18" t="str">
        <f>VLOOKUP(A639,'BASE REGISTRO MAYO'!$A$1:$U$884,2,FALSE)</f>
        <v>Corporación de Beneficencia María Ayuda</v>
      </c>
      <c r="C639" s="18">
        <f>VLOOKUP(A639,'BASE REGISTRO MAYO'!$A$1:$U$884,3,FALSE)</f>
        <v>712091002</v>
      </c>
      <c r="D639" s="18" t="str">
        <f>VLOOKUP(A639,'BASE REGISTRO MAYO'!$A$1:$U$884,4,FALSE)</f>
        <v>Corporación de Derecho Privado.</v>
      </c>
      <c r="E639" s="18" t="str">
        <f>VLOOKUP(A639,'BASE REGISTRO MAYO'!$A$1:$U$884,5,FALSE)</f>
        <v>Otorgada por Decreto Supremo Nº 1042, de fecha 30 de noviembre de 1984, del Ministerio de Justicia, publicado en el Diario Oficial el día  29 de diciembre de 1984.</v>
      </c>
      <c r="F639" s="18" t="str">
        <f>VLOOKUP(A639,'BASE REGISTRO MAYO'!$A$1:$U$884,6,FALSE)</f>
        <v xml:space="preserve">Certificado de vigencia, folio Nº50330996275, de 21 de julio de 2020, del Servicio de Registro Civil e Identificación. </v>
      </c>
      <c r="G639" s="18" t="str">
        <f>VLOOKUP(A639,'BASE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9" s="18" t="str">
        <f>VLOOKUP(A639,'BASE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9" s="18" t="str">
        <f>VLOOKUP(A639,'BASE REGISTRO MAYO'!$A$1:$U$884,9,FALSE)</f>
        <v>Durarán 02 años en sus cargos. En caso de que no se nombre Asamblea, permanece la que esta nombrada.</v>
      </c>
      <c r="J639" s="18" t="str">
        <f>VLOOKUP(A639,'BASE REGISTRO MAYO'!$A$1:$U$884,10,FALSE)</f>
        <v>30 de mayo de 2018</v>
      </c>
      <c r="K639" s="18" t="str">
        <f>VLOOKUP(A639,'BASE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9" s="18" t="str">
        <f>VLOOKUP(A639,'BASE REGISTRO MAYO'!$A$1:$U$884,12,FALSE)</f>
        <v>Colombia Nº 7742, comuna de La Florida, Región Metropolitana.</v>
      </c>
      <c r="M639" s="18" t="str">
        <f>VLOOKUP(A639,'BASE REGISTRO MAYO'!$A$1:$U$884,13,FALSE)</f>
        <v>XIII</v>
      </c>
      <c r="N639" s="18" t="str">
        <f>VLOOKUP(A639,'BASE REGISTRO MAYO'!$A$1:$U$884,14,FALSE)</f>
        <v>La Florida</v>
      </c>
      <c r="O639" s="18" t="str">
        <f>VLOOKUP(A639,'BASE REGISTRO MAYO'!$A$1:$U$884,15,FALSE)</f>
        <v xml:space="preserve">02) 23280100, </v>
      </c>
      <c r="P639" s="18" t="str">
        <f>VLOOKUP(A639,'BASE REGISTRO MAYO'!$A$1:$U$884,16,FALSE)</f>
        <v xml:space="preserve">mariaayuda@mariaayuda.cl
www.mariaayuda.cl
</v>
      </c>
      <c r="Q639" s="18">
        <f>VLOOKUP(A639,'BASE REGISTRO MAYO'!$A$1:$U$884,17,FALSE)</f>
        <v>0</v>
      </c>
      <c r="R639" s="18" t="str">
        <f>VLOOKUP(A639,'BASE REGISTRO MAYO'!$A$1:$U$884,18,FALSE)</f>
        <v>93401: Institución de Asistencia Social</v>
      </c>
      <c r="S639" s="18" t="str">
        <f>VLOOKUP(A639,'BASE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9" s="148">
        <f>VLOOKUP(A639,'BASE REGISTRO MAYO'!$A$1:$U$884,20,FALSE)</f>
        <v>38344</v>
      </c>
      <c r="U639" s="125">
        <v>7160</v>
      </c>
      <c r="V639" s="126">
        <v>15996975</v>
      </c>
      <c r="W639" s="126">
        <v>39497991</v>
      </c>
      <c r="X639" s="149">
        <v>44347</v>
      </c>
      <c r="Y639" s="133" t="s">
        <v>7732</v>
      </c>
      <c r="Z639" s="133" t="s">
        <v>7733</v>
      </c>
      <c r="AA639" s="125" t="s">
        <v>6414</v>
      </c>
    </row>
    <row r="640" spans="1:27" s="90" customFormat="1" ht="15.75" customHeight="1" x14ac:dyDescent="0.2">
      <c r="A640" s="125">
        <v>7160</v>
      </c>
      <c r="B640" s="18" t="str">
        <f>VLOOKUP(A640,'BASE REGISTRO MAYO'!$A$1:$U$884,2,FALSE)</f>
        <v>Corporación de Beneficencia María Ayuda</v>
      </c>
      <c r="C640" s="18">
        <f>VLOOKUP(A640,'BASE REGISTRO MAYO'!$A$1:$U$884,3,FALSE)</f>
        <v>712091002</v>
      </c>
      <c r="D640" s="18" t="str">
        <f>VLOOKUP(A640,'BASE REGISTRO MAYO'!$A$1:$U$884,4,FALSE)</f>
        <v>Corporación de Derecho Privado.</v>
      </c>
      <c r="E640" s="18" t="str">
        <f>VLOOKUP(A640,'BASE REGISTRO MAYO'!$A$1:$U$884,5,FALSE)</f>
        <v>Otorgada por Decreto Supremo Nº 1042, de fecha 30 de noviembre de 1984, del Ministerio de Justicia, publicado en el Diario Oficial el día  29 de diciembre de 1984.</v>
      </c>
      <c r="F640" s="18" t="str">
        <f>VLOOKUP(A640,'BASE REGISTRO MAYO'!$A$1:$U$884,6,FALSE)</f>
        <v xml:space="preserve">Certificado de vigencia, folio Nº50330996275, de 21 de julio de 2020, del Servicio de Registro Civil e Identificación. </v>
      </c>
      <c r="G640" s="18" t="str">
        <f>VLOOKUP(A640,'BASE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0" s="18" t="str">
        <f>VLOOKUP(A640,'BASE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0" s="18" t="str">
        <f>VLOOKUP(A640,'BASE REGISTRO MAYO'!$A$1:$U$884,9,FALSE)</f>
        <v>Durarán 02 años en sus cargos. En caso de que no se nombre Asamblea, permanece la que esta nombrada.</v>
      </c>
      <c r="J640" s="18" t="str">
        <f>VLOOKUP(A640,'BASE REGISTRO MAYO'!$A$1:$U$884,10,FALSE)</f>
        <v>30 de mayo de 2018</v>
      </c>
      <c r="K640" s="18" t="str">
        <f>VLOOKUP(A640,'BASE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0" s="18" t="str">
        <f>VLOOKUP(A640,'BASE REGISTRO MAYO'!$A$1:$U$884,12,FALSE)</f>
        <v>Colombia Nº 7742, comuna de La Florida, Región Metropolitana.</v>
      </c>
      <c r="M640" s="18" t="str">
        <f>VLOOKUP(A640,'BASE REGISTRO MAYO'!$A$1:$U$884,13,FALSE)</f>
        <v>XIII</v>
      </c>
      <c r="N640" s="18" t="str">
        <f>VLOOKUP(A640,'BASE REGISTRO MAYO'!$A$1:$U$884,14,FALSE)</f>
        <v>La Florida</v>
      </c>
      <c r="O640" s="18" t="str">
        <f>VLOOKUP(A640,'BASE REGISTRO MAYO'!$A$1:$U$884,15,FALSE)</f>
        <v xml:space="preserve">02) 23280100, </v>
      </c>
      <c r="P640" s="18" t="str">
        <f>VLOOKUP(A640,'BASE REGISTRO MAYO'!$A$1:$U$884,16,FALSE)</f>
        <v xml:space="preserve">mariaayuda@mariaayuda.cl
www.mariaayuda.cl
</v>
      </c>
      <c r="Q640" s="18">
        <f>VLOOKUP(A640,'BASE REGISTRO MAYO'!$A$1:$U$884,17,FALSE)</f>
        <v>0</v>
      </c>
      <c r="R640" s="18" t="str">
        <f>VLOOKUP(A640,'BASE REGISTRO MAYO'!$A$1:$U$884,18,FALSE)</f>
        <v>93401: Institución de Asistencia Social</v>
      </c>
      <c r="S640" s="18" t="str">
        <f>VLOOKUP(A640,'BASE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0" s="148">
        <f>VLOOKUP(A640,'BASE REGISTRO MAYO'!$A$1:$U$884,20,FALSE)</f>
        <v>38344</v>
      </c>
      <c r="U640" s="125">
        <v>7160</v>
      </c>
      <c r="V640" s="126">
        <v>28184815</v>
      </c>
      <c r="W640" s="126">
        <v>127878162</v>
      </c>
      <c r="X640" s="149">
        <v>44347</v>
      </c>
      <c r="Y640" s="133" t="s">
        <v>7732</v>
      </c>
      <c r="Z640" s="133" t="s">
        <v>7733</v>
      </c>
      <c r="AA640" s="125" t="s">
        <v>195</v>
      </c>
    </row>
    <row r="641" spans="1:27" s="90" customFormat="1" ht="15.75" customHeight="1" x14ac:dyDescent="0.2">
      <c r="A641" s="125">
        <v>7160</v>
      </c>
      <c r="B641" s="18" t="str">
        <f>VLOOKUP(A641,'BASE REGISTRO MAYO'!$A$1:$U$884,2,FALSE)</f>
        <v>Corporación de Beneficencia María Ayuda</v>
      </c>
      <c r="C641" s="18">
        <f>VLOOKUP(A641,'BASE REGISTRO MAYO'!$A$1:$U$884,3,FALSE)</f>
        <v>712091002</v>
      </c>
      <c r="D641" s="18" t="str">
        <f>VLOOKUP(A641,'BASE REGISTRO MAYO'!$A$1:$U$884,4,FALSE)</f>
        <v>Corporación de Derecho Privado.</v>
      </c>
      <c r="E641" s="18" t="str">
        <f>VLOOKUP(A641,'BASE REGISTRO MAYO'!$A$1:$U$884,5,FALSE)</f>
        <v>Otorgada por Decreto Supremo Nº 1042, de fecha 30 de noviembre de 1984, del Ministerio de Justicia, publicado en el Diario Oficial el día  29 de diciembre de 1984.</v>
      </c>
      <c r="F641" s="18" t="str">
        <f>VLOOKUP(A641,'BASE REGISTRO MAYO'!$A$1:$U$884,6,FALSE)</f>
        <v xml:space="preserve">Certificado de vigencia, folio Nº50330996275, de 21 de julio de 2020, del Servicio de Registro Civil e Identificación. </v>
      </c>
      <c r="G641" s="18" t="str">
        <f>VLOOKUP(A641,'BASE REGISTRO MAYO'!$A$1:$U$884,7,FALSE)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1" s="18" t="str">
        <f>VLOOKUP(A641,'BASE REGISTRO MAYO'!$A$1:$U$884,8,FALSE)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1" s="18" t="str">
        <f>VLOOKUP(A641,'BASE REGISTRO MAYO'!$A$1:$U$884,9,FALSE)</f>
        <v>Durarán 02 años en sus cargos. En caso de que no se nombre Asamblea, permanece la que esta nombrada.</v>
      </c>
      <c r="J641" s="18" t="str">
        <f>VLOOKUP(A641,'BASE REGISTRO MAYO'!$A$1:$U$884,10,FALSE)</f>
        <v>30 de mayo de 2018</v>
      </c>
      <c r="K641" s="18" t="str">
        <f>VLOOKUP(A641,'BASE REGISTRO MAYO'!$A$1:$U$884,11,FALSE)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1" s="18" t="str">
        <f>VLOOKUP(A641,'BASE REGISTRO MAYO'!$A$1:$U$884,12,FALSE)</f>
        <v>Colombia Nº 7742, comuna de La Florida, Región Metropolitana.</v>
      </c>
      <c r="M641" s="18" t="str">
        <f>VLOOKUP(A641,'BASE REGISTRO MAYO'!$A$1:$U$884,13,FALSE)</f>
        <v>XIII</v>
      </c>
      <c r="N641" s="18" t="str">
        <f>VLOOKUP(A641,'BASE REGISTRO MAYO'!$A$1:$U$884,14,FALSE)</f>
        <v>La Florida</v>
      </c>
      <c r="O641" s="18" t="str">
        <f>VLOOKUP(A641,'BASE REGISTRO MAYO'!$A$1:$U$884,15,FALSE)</f>
        <v xml:space="preserve">02) 23280100, </v>
      </c>
      <c r="P641" s="18" t="str">
        <f>VLOOKUP(A641,'BASE REGISTRO MAYO'!$A$1:$U$884,16,FALSE)</f>
        <v xml:space="preserve">mariaayuda@mariaayuda.cl
www.mariaayuda.cl
</v>
      </c>
      <c r="Q641" s="18">
        <f>VLOOKUP(A641,'BASE REGISTRO MAYO'!$A$1:$U$884,17,FALSE)</f>
        <v>0</v>
      </c>
      <c r="R641" s="18" t="str">
        <f>VLOOKUP(A641,'BASE REGISTRO MAYO'!$A$1:$U$884,18,FALSE)</f>
        <v>93401: Institución de Asistencia Social</v>
      </c>
      <c r="S641" s="18" t="str">
        <f>VLOOKUP(A641,'BASE REGISTRO MAYO'!$A$1:$U$884,19,FALSE)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1" s="148">
        <f>VLOOKUP(A641,'BASE REGISTRO MAYO'!$A$1:$U$884,20,FALSE)</f>
        <v>38344</v>
      </c>
      <c r="U641" s="125">
        <v>7160</v>
      </c>
      <c r="V641" s="126">
        <v>9580000</v>
      </c>
      <c r="W641" s="126">
        <v>53632701</v>
      </c>
      <c r="X641" s="149">
        <v>44347</v>
      </c>
      <c r="Y641" s="133" t="s">
        <v>7732</v>
      </c>
      <c r="Z641" s="133" t="s">
        <v>7733</v>
      </c>
      <c r="AA641" s="125" t="s">
        <v>7742</v>
      </c>
    </row>
    <row r="642" spans="1:27" s="90" customFormat="1" ht="15.75" customHeight="1" x14ac:dyDescent="0.2">
      <c r="A642" s="125">
        <v>7162</v>
      </c>
      <c r="B642" s="18" t="str">
        <f>VLOOKUP(A642,'BASE REGISTRO MAYO'!$A$1:$U$884,2,FALSE)</f>
        <v xml:space="preserve">
I. Municipalidad de Codegua
</v>
      </c>
      <c r="C642" s="18" t="str">
        <f>VLOOKUP(A642,'BASE REGISTRO MAYO'!$A$1:$U$884,3,FALSE)</f>
        <v>69080400K</v>
      </c>
      <c r="D642" s="18" t="str">
        <f>VLOOKUP(A642,'BASE REGISTRO MAYO'!$A$1:$U$884,4,FALSE)</f>
        <v>Municipalidad</v>
      </c>
      <c r="E642" s="18" t="str">
        <f>VLOOKUP(A642,'BASE REGISTRO MAYO'!$A$1:$U$884,5,FALSE)</f>
        <v>Constitución Política de la República, art. 107.</v>
      </c>
      <c r="F642" s="18" t="str">
        <f>VLOOKUP(A642,'BASE REGISTRO MAYO'!$A$1:$U$884,6,FALSE)</f>
        <v>Indefinida.</v>
      </c>
      <c r="G642" s="18" t="str">
        <f>VLOOKUP(A642,'BASE REGISTRO MAYO'!$A$1:$U$884,7,FALSE)</f>
        <v>Según Ley Orgánica Nº 18.695, arts. 1º al 4º.</v>
      </c>
      <c r="H642" s="18" t="str">
        <f>VLOOKUP(A642,'BASE REGISTRO MAYO'!$A$1:$U$884,8,FALSE)</f>
        <v>no tiene</v>
      </c>
      <c r="I642" s="18">
        <f>VLOOKUP(A642,'BASE REGISTRO MAYO'!$A$1:$U$884,9,FALSE)</f>
        <v>0</v>
      </c>
      <c r="J642" s="18">
        <f>VLOOKUP(A642,'BASE REGISTRO MAYO'!$A$1:$U$884,10,FALSE)</f>
        <v>0</v>
      </c>
      <c r="K642" s="18" t="str">
        <f>VLOOKUP(A642,'BASE REGISTRO MAYO'!$A$1:$U$884,11,FALSE)</f>
        <v xml:space="preserve">Ana María Silva Gutiérrez      </v>
      </c>
      <c r="L642" s="18" t="str">
        <f>VLOOKUP(A642,'BASE REGISTRO MAYO'!$A$1:$U$884,12,FALSE)</f>
        <v xml:space="preserve">O’Higgins Nº 376, Codegua, provincia de Cachapoal, Sexta Región.
</v>
      </c>
      <c r="M642" s="18" t="str">
        <f>VLOOKUP(A642,'BASE REGISTRO MAYO'!$A$1:$U$884,13,FALSE)</f>
        <v>VI</v>
      </c>
      <c r="N642" s="18" t="str">
        <f>VLOOKUP(A642,'BASE REGISTRO MAYO'!$A$1:$U$884,14,FALSE)</f>
        <v>Codegua</v>
      </c>
      <c r="O642" s="18" t="str">
        <f>VLOOKUP(A642,'BASE REGISTRO MAYO'!$A$1:$U$884,15,FALSE)</f>
        <v xml:space="preserve">Alcaldía: 1) alcalde@municipalidaddecodegua.cl 2) alcaldia@municipalidaddecodegua.cl. Fono: (72)-2 973500 y (72)-2 973513.
POD: opdconveniocordillera@gmail.com. Fono: (72)-2 973521 y Fono: (72)-2 973522
</v>
      </c>
      <c r="P642" s="18" t="str">
        <f>VLOOKUP(A642,'BASE REGISTRO MAYO'!$A$1:$U$884,16,FALSE)</f>
        <v xml:space="preserve"> soporte@municipalidaddecodegua.cl</v>
      </c>
      <c r="Q642" s="18">
        <f>VLOOKUP(A642,'BASE REGISTRO MAYO'!$A$1:$U$884,17,FALSE)</f>
        <v>0</v>
      </c>
      <c r="R642" s="18">
        <f>VLOOKUP(A642,'BASE REGISTRO MAYO'!$A$1:$U$884,18,FALSE)</f>
        <v>91001</v>
      </c>
      <c r="S642" s="18" t="str">
        <f>VLOOKUP(A642,'BASE REGISTRO MAYO'!$A$1:$U$884,19,FALSE)</f>
        <v xml:space="preserve">No se acompañan. Aplica Informe Jurídico Nº 09, de  fecha 14 de marzo de 2011 del Departamento Jurídico y Dictamen Nº 070791, de 2009, de la Contraloría General de la República.  
</v>
      </c>
      <c r="T642" s="148">
        <f>VLOOKUP(A642,'BASE REGISTRO MAYO'!$A$1:$U$884,20,FALSE)</f>
        <v>38443</v>
      </c>
      <c r="U642" s="125">
        <v>7162</v>
      </c>
      <c r="V642" s="126">
        <v>3434208</v>
      </c>
      <c r="W642" s="126">
        <v>13836432</v>
      </c>
      <c r="X642" s="149">
        <v>44347</v>
      </c>
      <c r="Y642" s="133" t="s">
        <v>7732</v>
      </c>
      <c r="Z642" s="133" t="s">
        <v>7733</v>
      </c>
      <c r="AA642" s="125" t="s">
        <v>7910</v>
      </c>
    </row>
    <row r="643" spans="1:27" s="90" customFormat="1" ht="15.75" customHeight="1" x14ac:dyDescent="0.2">
      <c r="A643" s="125">
        <v>7163</v>
      </c>
      <c r="B643" s="18" t="str">
        <f>VLOOKUP(A643,'BASE REGISTRO MAYO'!$A$1:$U$884,2,FALSE)</f>
        <v xml:space="preserve">Organización No Gubernamental de Desarrollo Raíces u ONG Raíces Santiago
</v>
      </c>
      <c r="C643" s="18">
        <f>VLOOKUP(A643,'BASE REGISTRO MAYO'!$A$1:$U$884,3,FALSE)</f>
        <v>744943000</v>
      </c>
      <c r="D643" s="18" t="str">
        <f>VLOOKUP(A643,'BASE REGISTRO MAYO'!$A$1:$U$884,4,FALSE)</f>
        <v>Corporación de Derecho Privado.</v>
      </c>
      <c r="E643" s="18" t="str">
        <f>VLOOKUP(A643,'BASE REGISTRO MAYO'!$A$1:$U$884,5,FALSE)</f>
        <v>Otorgado por Decreto Supremo Nº 1285, de fecha 2 de diciembre de 1998, del Ministerio de Justicia.</v>
      </c>
      <c r="F643" s="18" t="str">
        <f>VLOOKUP(A643,'BASE REGISTRO MAYO'!$A$1:$U$884,6,FALSE)</f>
        <v xml:space="preserve">Certificado de Directorio de Persona Jurídica sin fines de Lucro Nº de Folio 500340274468, de 12 de agosto del 2020, del Servicio de Registro Civil e Identificación.
</v>
      </c>
      <c r="G643" s="18" t="str">
        <f>VLOOKUP(A643,'BASE REGISTRO MAYO'!$A$1:$U$884,7,FALSE)</f>
        <v>Promoción del desarrollo, especialmente de las personas, familias, grupos y comunidades que viven en condiciones de pobreza y/o marginalidad.</v>
      </c>
      <c r="H643" s="18" t="str">
        <f>VLOOKUP(A643,'BASE REGISTRO MAYO'!$A$1:$U$884,8,FALSE)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43" s="18" t="str">
        <f>VLOOKUP(A643,'BASE REGISTRO MAYO'!$A$1:$U$884,9,FALSE)</f>
        <v>Cada 5 Años</v>
      </c>
      <c r="J643" s="18" t="str">
        <f>VLOOKUP(A643,'BASE REGISTRO MAYO'!$A$1:$U$884,10,FALSE)</f>
        <v>De fecha 12 de marzo de 2019 a 12 de marzo de 2024.</v>
      </c>
      <c r="K643" s="18" t="str">
        <f>VLOOKUP(A643,'BASE REGISTRO MAYO'!$A$1:$U$884,11,FALSE)</f>
        <v xml:space="preserve">Presidenta: Rosa Parissi Morales, 
Secretaria Ejecutiva: Denisse Araya Castelli, 
</v>
      </c>
      <c r="L643" s="18" t="str">
        <f>VLOOKUP(A643,'BASE REGISTRO MAYO'!$A$1:$U$884,12,FALSE)</f>
        <v xml:space="preserve">Moneda Nº 812, oficina 1014, Santiago, Región Metropolitana Situación CORONAVIRUS: Calle Santa Isabel, N° 41, departamento 607. Comuna de Santiago, Stgo
</v>
      </c>
      <c r="M643" s="18" t="str">
        <f>VLOOKUP(A643,'BASE REGISTRO MAYO'!$A$1:$U$884,13,FALSE)</f>
        <v>XIII</v>
      </c>
      <c r="N643" s="18" t="str">
        <f>VLOOKUP(A643,'BASE REGISTRO MAYO'!$A$1:$U$884,14,FALSE)</f>
        <v>Santiago</v>
      </c>
      <c r="O643" s="18">
        <f>VLOOKUP(A643,'BASE REGISTRO MAYO'!$A$1:$U$884,15,FALSE)</f>
        <v>0</v>
      </c>
      <c r="P643" s="18" t="str">
        <f>VLOOKUP(A643,'BASE REGISTRO MAYO'!$A$1:$U$884,16,FALSE)</f>
        <v>raices@tie.cl
www.ongraices.org</v>
      </c>
      <c r="Q643" s="18">
        <f>VLOOKUP(A643,'BASE REGISTRO MAYO'!$A$1:$U$884,17,FALSE)</f>
        <v>0</v>
      </c>
      <c r="R643" s="18" t="str">
        <f>VLOOKUP(A643,'BASE REGISTRO MAYO'!$A$1:$U$884,18,FALSE)</f>
        <v>93401: Institución de Asistencia Social</v>
      </c>
      <c r="S643" s="18" t="str">
        <f>VLOOKUP(A643,'BASE REGISTRO MAYO'!$A$1:$U$884,19,FALSE)</f>
        <v xml:space="preserve">
Certificado financiero correspondiente al año 2019, aprobado  por el Sub Departamento de Supervisión Nacional de SENAME.
</v>
      </c>
      <c r="T643" s="148">
        <f>VLOOKUP(A643,'BASE REGISTRO MAYO'!$A$1:$U$884,20,FALSE)</f>
        <v>37970</v>
      </c>
      <c r="U643" s="125">
        <v>7163</v>
      </c>
      <c r="V643" s="126">
        <v>26894400</v>
      </c>
      <c r="W643" s="126">
        <v>70339200</v>
      </c>
      <c r="X643" s="149">
        <v>44347</v>
      </c>
      <c r="Y643" s="133" t="s">
        <v>7732</v>
      </c>
      <c r="Z643" s="133" t="s">
        <v>7733</v>
      </c>
      <c r="AA643" s="125" t="s">
        <v>7779</v>
      </c>
    </row>
    <row r="644" spans="1:27" s="90" customFormat="1" ht="15.75" customHeight="1" x14ac:dyDescent="0.2">
      <c r="A644" s="125">
        <v>7163</v>
      </c>
      <c r="B644" s="18" t="str">
        <f>VLOOKUP(A644,'BASE REGISTRO MAYO'!$A$1:$U$884,2,FALSE)</f>
        <v xml:space="preserve">Organización No Gubernamental de Desarrollo Raíces u ONG Raíces Santiago
</v>
      </c>
      <c r="C644" s="18">
        <f>VLOOKUP(A644,'BASE REGISTRO MAYO'!$A$1:$U$884,3,FALSE)</f>
        <v>744943000</v>
      </c>
      <c r="D644" s="18" t="str">
        <f>VLOOKUP(A644,'BASE REGISTRO MAYO'!$A$1:$U$884,4,FALSE)</f>
        <v>Corporación de Derecho Privado.</v>
      </c>
      <c r="E644" s="18" t="str">
        <f>VLOOKUP(A644,'BASE REGISTRO MAYO'!$A$1:$U$884,5,FALSE)</f>
        <v>Otorgado por Decreto Supremo Nº 1285, de fecha 2 de diciembre de 1998, del Ministerio de Justicia.</v>
      </c>
      <c r="F644" s="18" t="str">
        <f>VLOOKUP(A644,'BASE REGISTRO MAYO'!$A$1:$U$884,6,FALSE)</f>
        <v xml:space="preserve">Certificado de Directorio de Persona Jurídica sin fines de Lucro Nº de Folio 500340274468, de 12 de agosto del 2020, del Servicio de Registro Civil e Identificación.
</v>
      </c>
      <c r="G644" s="18" t="str">
        <f>VLOOKUP(A644,'BASE REGISTRO MAYO'!$A$1:$U$884,7,FALSE)</f>
        <v>Promoción del desarrollo, especialmente de las personas, familias, grupos y comunidades que viven en condiciones de pobreza y/o marginalidad.</v>
      </c>
      <c r="H644" s="18" t="str">
        <f>VLOOKUP(A644,'BASE REGISTRO MAYO'!$A$1:$U$884,8,FALSE)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44" s="18" t="str">
        <f>VLOOKUP(A644,'BASE REGISTRO MAYO'!$A$1:$U$884,9,FALSE)</f>
        <v>Cada 5 Años</v>
      </c>
      <c r="J644" s="18" t="str">
        <f>VLOOKUP(A644,'BASE REGISTRO MAYO'!$A$1:$U$884,10,FALSE)</f>
        <v>De fecha 12 de marzo de 2019 a 12 de marzo de 2024.</v>
      </c>
      <c r="K644" s="18" t="str">
        <f>VLOOKUP(A644,'BASE REGISTRO MAYO'!$A$1:$U$884,11,FALSE)</f>
        <v xml:space="preserve">Presidenta: Rosa Parissi Morales, 
Secretaria Ejecutiva: Denisse Araya Castelli, 
</v>
      </c>
      <c r="L644" s="18" t="str">
        <f>VLOOKUP(A644,'BASE REGISTRO MAYO'!$A$1:$U$884,12,FALSE)</f>
        <v xml:space="preserve">Moneda Nº 812, oficina 1014, Santiago, Región Metropolitana Situación CORONAVIRUS: Calle Santa Isabel, N° 41, departamento 607. Comuna de Santiago, Stgo
</v>
      </c>
      <c r="M644" s="18" t="str">
        <f>VLOOKUP(A644,'BASE REGISTRO MAYO'!$A$1:$U$884,13,FALSE)</f>
        <v>XIII</v>
      </c>
      <c r="N644" s="18" t="str">
        <f>VLOOKUP(A644,'BASE REGISTRO MAYO'!$A$1:$U$884,14,FALSE)</f>
        <v>Santiago</v>
      </c>
      <c r="O644" s="18">
        <f>VLOOKUP(A644,'BASE REGISTRO MAYO'!$A$1:$U$884,15,FALSE)</f>
        <v>0</v>
      </c>
      <c r="P644" s="18" t="str">
        <f>VLOOKUP(A644,'BASE REGISTRO MAYO'!$A$1:$U$884,16,FALSE)</f>
        <v>raices@tie.cl
www.ongraices.org</v>
      </c>
      <c r="Q644" s="18">
        <f>VLOOKUP(A644,'BASE REGISTRO MAYO'!$A$1:$U$884,17,FALSE)</f>
        <v>0</v>
      </c>
      <c r="R644" s="18" t="str">
        <f>VLOOKUP(A644,'BASE REGISTRO MAYO'!$A$1:$U$884,18,FALSE)</f>
        <v>93401: Institución de Asistencia Social</v>
      </c>
      <c r="S644" s="18" t="str">
        <f>VLOOKUP(A644,'BASE REGISTRO MAYO'!$A$1:$U$884,19,FALSE)</f>
        <v xml:space="preserve">
Certificado financiero correspondiente al año 2019, aprobado  por el Sub Departamento de Supervisión Nacional de SENAME.
</v>
      </c>
      <c r="T644" s="148">
        <f>VLOOKUP(A644,'BASE REGISTRO MAYO'!$A$1:$U$884,20,FALSE)</f>
        <v>37970</v>
      </c>
      <c r="U644" s="125">
        <v>7163</v>
      </c>
      <c r="V644" s="126">
        <v>24059730</v>
      </c>
      <c r="W644" s="126">
        <v>136160634</v>
      </c>
      <c r="X644" s="149">
        <v>44347</v>
      </c>
      <c r="Y644" s="133" t="s">
        <v>7732</v>
      </c>
      <c r="Z644" s="133" t="s">
        <v>7733</v>
      </c>
      <c r="AA644" s="125" t="s">
        <v>7811</v>
      </c>
    </row>
    <row r="645" spans="1:27" s="90" customFormat="1" ht="15.75" customHeight="1" x14ac:dyDescent="0.2">
      <c r="A645" s="125">
        <v>7168</v>
      </c>
      <c r="B645" s="18" t="str">
        <f>VLOOKUP(A645,'BASE REGISTRO MAYO'!$A$1:$U$884,2,FALSE)</f>
        <v>I. Municipalidad de Peñalolén</v>
      </c>
      <c r="C645" s="18" t="str">
        <f>VLOOKUP(A645,'BASE REGISTRO MAYO'!$A$1:$U$884,3,FALSE)</f>
        <v>69254000K</v>
      </c>
      <c r="D645" s="18" t="str">
        <f>VLOOKUP(A645,'BASE REGISTRO MAYO'!$A$1:$U$884,4,FALSE)</f>
        <v>Municipalidad</v>
      </c>
      <c r="E645" s="18" t="str">
        <f>VLOOKUP(A645,'BASE REGISTRO MAYO'!$A$1:$U$884,5,FALSE)</f>
        <v>Constitución Política de la República, artículo 107</v>
      </c>
      <c r="F645" s="18" t="str">
        <f>VLOOKUP(A645,'BASE REGISTRO MAYO'!$A$1:$U$884,6,FALSE)</f>
        <v>Indefinida</v>
      </c>
      <c r="G645" s="18" t="str">
        <f>VLOOKUP(A645,'BASE REGISTRO MAYO'!$A$1:$U$884,7,FALSE)</f>
        <v>Según ley Orgánica N° 18.695, artículos 1° al 4°</v>
      </c>
      <c r="H645" s="18" t="str">
        <f>VLOOKUP(A645,'BASE REGISTRO MAYO'!$A$1:$U$884,8,FALSE)</f>
        <v>no tiene</v>
      </c>
      <c r="I645" s="18">
        <f>VLOOKUP(A645,'BASE REGISTRO MAYO'!$A$1:$U$884,9,FALSE)</f>
        <v>0</v>
      </c>
      <c r="J645" s="18">
        <f>VLOOKUP(A645,'BASE REGISTRO MAYO'!$A$1:$U$884,10,FALSE)</f>
        <v>0</v>
      </c>
      <c r="K645" s="18" t="str">
        <f>VLOOKUP(A645,'BASE REGISTRO MAYO'!$A$1:$U$884,11,FALSE)</f>
        <v xml:space="preserve">Carolina Leitao Alvarez Salamanca, 
</v>
      </c>
      <c r="L645" s="18" t="str">
        <f>VLOOKUP(A645,'BASE REGISTRO MAYO'!$A$1:$U$884,12,FALSE)</f>
        <v xml:space="preserve">Avda. Grecia N° 8735, comuna de Peñalolén, Región Metropolitana.
</v>
      </c>
      <c r="M645" s="18" t="str">
        <f>VLOOKUP(A645,'BASE REGISTRO MAYO'!$A$1:$U$884,13,FALSE)</f>
        <v>XIII</v>
      </c>
      <c r="N645" s="18" t="str">
        <f>VLOOKUP(A645,'BASE REGISTRO MAYO'!$A$1:$U$884,14,FALSE)</f>
        <v>Peñalolén</v>
      </c>
      <c r="O645" s="18" t="str">
        <f>VLOOKUP(A645,'BASE REGISTRO MAYO'!$A$1:$U$884,15,FALSE)</f>
        <v>224868052/ 2248688050/ 224868051</v>
      </c>
      <c r="P645" s="18" t="str">
        <f>VLOOKUP(A645,'BASE REGISTRO MAYO'!$A$1:$U$884,16,FALSE)</f>
        <v xml:space="preserve">Correo electrónico: alcaldesa@penalolen.cl
                            nmaray@penalolen.cl
</v>
      </c>
      <c r="Q645" s="18">
        <f>VLOOKUP(A645,'BASE REGISTRO MAYO'!$A$1:$U$884,17,FALSE)</f>
        <v>0</v>
      </c>
      <c r="R645" s="18">
        <f>VLOOKUP(A645,'BASE REGISTRO MAYO'!$A$1:$U$884,18,FALSE)</f>
        <v>91001</v>
      </c>
      <c r="S645" s="18" t="str">
        <f>VLOOKUP(A645,'BASE REGISTRO MAYO'!$A$1:$U$884,19,FALSE)</f>
        <v xml:space="preserve">No se acompañan. Aplica Informe Jurídico Nº 09, de  fecha 14 de marzo de 2011 del Departamento Jurídico y Dictamen Nº 070791, de 2009, de la Contraloría General de la República.  
</v>
      </c>
      <c r="T645" s="148">
        <f>VLOOKUP(A645,'BASE REGISTRO MAYO'!$A$1:$U$884,20,FALSE)</f>
        <v>38478</v>
      </c>
      <c r="U645" s="125">
        <v>7168</v>
      </c>
      <c r="V645" s="126">
        <v>20838471</v>
      </c>
      <c r="W645" s="126">
        <v>105795675</v>
      </c>
      <c r="X645" s="149">
        <v>44347</v>
      </c>
      <c r="Y645" s="133" t="s">
        <v>7732</v>
      </c>
      <c r="Z645" s="133" t="s">
        <v>7733</v>
      </c>
      <c r="AA645" s="125" t="s">
        <v>7814</v>
      </c>
    </row>
    <row r="646" spans="1:27" s="90" customFormat="1" ht="15.75" customHeight="1" x14ac:dyDescent="0.2">
      <c r="A646" s="125">
        <v>7169</v>
      </c>
      <c r="B646" s="18" t="str">
        <f>VLOOKUP(A646,'BASE REGISTRO MAYO'!$A$1:$U$884,2,FALSE)</f>
        <v xml:space="preserve">
I. Municipalidad de Alto Hospicio
</v>
      </c>
      <c r="C646" s="18">
        <f>VLOOKUP(A646,'BASE REGISTRO MAYO'!$A$1:$U$884,3,FALSE)</f>
        <v>692651006</v>
      </c>
      <c r="D646" s="18" t="str">
        <f>VLOOKUP(A646,'BASE REGISTRO MAYO'!$A$1:$U$884,4,FALSE)</f>
        <v>Municipalidad</v>
      </c>
      <c r="E646" s="18" t="str">
        <f>VLOOKUP(A646,'BASE REGISTRO MAYO'!$A$1:$U$884,5,FALSE)</f>
        <v>Constitución Política de la República, art. 107.</v>
      </c>
      <c r="F646" s="18" t="str">
        <f>VLOOKUP(A646,'BASE REGISTRO MAYO'!$A$1:$U$884,6,FALSE)</f>
        <v>Indefinida.</v>
      </c>
      <c r="G646" s="18" t="str">
        <f>VLOOKUP(A646,'BASE REGISTRO MAYO'!$A$1:$U$884,7,FALSE)</f>
        <v>Según Ley Orgánica Nº 18.695, arts. 1º al 4º.</v>
      </c>
      <c r="H646" s="18" t="str">
        <f>VLOOKUP(A646,'BASE REGISTRO MAYO'!$A$1:$U$884,8,FALSE)</f>
        <v>no tiene</v>
      </c>
      <c r="I646" s="18">
        <f>VLOOKUP(A646,'BASE REGISTRO MAYO'!$A$1:$U$884,9,FALSE)</f>
        <v>0</v>
      </c>
      <c r="J646" s="18">
        <f>VLOOKUP(A646,'BASE REGISTRO MAYO'!$A$1:$U$884,10,FALSE)</f>
        <v>0</v>
      </c>
      <c r="K646" s="18" t="str">
        <f>VLOOKUP(A646,'BASE REGISTRO MAYO'!$A$1:$U$884,11,FALSE)</f>
        <v xml:space="preserve">Patricio Ferreira Rivera  </v>
      </c>
      <c r="L646" s="18" t="str">
        <f>VLOOKUP(A646,'BASE REGISTRO MAYO'!$A$1:$U$884,12,FALSE)</f>
        <v>Avenida Los Álamos esquina calle Los Nogales, S/N, Alto Hospicio</v>
      </c>
      <c r="M646" s="18" t="str">
        <f>VLOOKUP(A646,'BASE REGISTRO MAYO'!$A$1:$U$884,13,FALSE)</f>
        <v>I</v>
      </c>
      <c r="N646" s="18">
        <f>VLOOKUP(A646,'BASE REGISTRO MAYO'!$A$1:$U$884,14,FALSE)</f>
        <v>0</v>
      </c>
      <c r="O646" s="18">
        <f>VLOOKUP(A646,'BASE REGISTRO MAYO'!$A$1:$U$884,15,FALSE)</f>
        <v>0</v>
      </c>
      <c r="P646" s="18">
        <f>VLOOKUP(A646,'BASE REGISTRO MAYO'!$A$1:$U$884,16,FALSE)</f>
        <v>0</v>
      </c>
      <c r="Q646" s="18">
        <f>VLOOKUP(A646,'BASE REGISTRO MAYO'!$A$1:$U$884,17,FALSE)</f>
        <v>0</v>
      </c>
      <c r="R646" s="18">
        <f>VLOOKUP(A646,'BASE REGISTRO MAYO'!$A$1:$U$884,18,FALSE)</f>
        <v>91001</v>
      </c>
      <c r="S646" s="18" t="str">
        <f>VLOOKUP(A646,'BASE REGISTRO MAYO'!$A$1:$U$884,19,FALSE)</f>
        <v xml:space="preserve">No se acompañan. Aplica Informe Jurídico Nº 09, de  fecha 14 de marzo de 2011 del Departamento Jurídico y Dictamen Nº 070791, de 2009, de la Contraloría General de la República.  
</v>
      </c>
      <c r="T646" s="148">
        <f>VLOOKUP(A646,'BASE REGISTRO MAYO'!$A$1:$U$884,20,FALSE)</f>
        <v>38488</v>
      </c>
      <c r="U646" s="125">
        <v>7169</v>
      </c>
      <c r="V646" s="126">
        <v>9157888</v>
      </c>
      <c r="W646" s="126">
        <v>36897152</v>
      </c>
      <c r="X646" s="149">
        <v>44347</v>
      </c>
      <c r="Y646" s="133" t="s">
        <v>7732</v>
      </c>
      <c r="Z646" s="133" t="s">
        <v>7733</v>
      </c>
      <c r="AA646" s="125" t="s">
        <v>184</v>
      </c>
    </row>
    <row r="647" spans="1:27" s="90" customFormat="1" ht="15.75" customHeight="1" x14ac:dyDescent="0.2">
      <c r="A647" s="125">
        <v>7171</v>
      </c>
      <c r="B647" s="18" t="str">
        <f>VLOOKUP(A647,'BASE REGISTRO MAYO'!$A$1:$U$884,2,FALSE)</f>
        <v xml:space="preserve">
I. Municipalidad de María Pinto.
</v>
      </c>
      <c r="C647" s="18">
        <f>VLOOKUP(A647,'BASE REGISTRO MAYO'!$A$1:$U$884,3,FALSE)</f>
        <v>690733005</v>
      </c>
      <c r="D647" s="18" t="str">
        <f>VLOOKUP(A647,'BASE REGISTRO MAYO'!$A$1:$U$884,4,FALSE)</f>
        <v>Municipalidad</v>
      </c>
      <c r="E647" s="18" t="str">
        <f>VLOOKUP(A647,'BASE REGISTRO MAYO'!$A$1:$U$884,5,FALSE)</f>
        <v>Constitución Política de la República, art. 107.</v>
      </c>
      <c r="F647" s="18" t="str">
        <f>VLOOKUP(A647,'BASE REGISTRO MAYO'!$A$1:$U$884,6,FALSE)</f>
        <v>Indefinida.</v>
      </c>
      <c r="G647" s="18" t="str">
        <f>VLOOKUP(A647,'BASE REGISTRO MAYO'!$A$1:$U$884,7,FALSE)</f>
        <v>Según Ley Orgánica Nº 18.695, arts. 1º al 4º.</v>
      </c>
      <c r="H647" s="18" t="str">
        <f>VLOOKUP(A647,'BASE REGISTRO MAYO'!$A$1:$U$884,8,FALSE)</f>
        <v>no tiene</v>
      </c>
      <c r="I647" s="18">
        <f>VLOOKUP(A647,'BASE REGISTRO MAYO'!$A$1:$U$884,9,FALSE)</f>
        <v>0</v>
      </c>
      <c r="J647" s="18">
        <f>VLOOKUP(A647,'BASE REGISTRO MAYO'!$A$1:$U$884,10,FALSE)</f>
        <v>0</v>
      </c>
      <c r="K647" s="18" t="str">
        <f>VLOOKUP(A647,'BASE REGISTRO MAYO'!$A$1:$U$884,11,FALSE)</f>
        <v xml:space="preserve">Jessica Paola del Carmen Mualim Fajuri.
</v>
      </c>
      <c r="L647" s="18" t="str">
        <f>VLOOKUP(A647,'BASE REGISTRO MAYO'!$A$1:$U$884,12,FALSE)</f>
        <v xml:space="preserve">Francisco Costabal Nº 78, comuna de María Pinto, Región Metropolitana. 
</v>
      </c>
      <c r="M647" s="18" t="str">
        <f>VLOOKUP(A647,'BASE REGISTRO MAYO'!$A$1:$U$884,13,FALSE)</f>
        <v>XIII</v>
      </c>
      <c r="N647" s="18" t="str">
        <f>VLOOKUP(A647,'BASE REGISTRO MAYO'!$A$1:$U$884,14,FALSE)</f>
        <v>María Pinto</v>
      </c>
      <c r="O647" s="18" t="str">
        <f>VLOOKUP(A647,'BASE REGISTRO MAYO'!$A$1:$U$884,15,FALSE)</f>
        <v>Fonos: 8354252/8351936</v>
      </c>
      <c r="P647" s="18" t="str">
        <f>VLOOKUP(A647,'BASE REGISTRO MAYO'!$A$1:$U$884,16,FALSE)</f>
        <v>www.municipalidaddemariapinto.cl</v>
      </c>
      <c r="Q647" s="18">
        <f>VLOOKUP(A647,'BASE REGISTRO MAYO'!$A$1:$U$884,17,FALSE)</f>
        <v>0</v>
      </c>
      <c r="R647" s="18">
        <f>VLOOKUP(A647,'BASE REGISTRO MAYO'!$A$1:$U$884,18,FALSE)</f>
        <v>91001</v>
      </c>
      <c r="S647" s="18" t="str">
        <f>VLOOKUP(A647,'BASE REGISTRO MAYO'!$A$1:$U$884,19,FALSE)</f>
        <v xml:space="preserve">No se acompañan. Aplica Informe Jurídico Nº 09, de  fecha 14 de marzo de 2011 del Departamento Jurídico y Dictamen Nº 070791, de 2009, de la Contraloría General de la República.  
</v>
      </c>
      <c r="T647" s="148">
        <f>VLOOKUP(A647,'BASE REGISTRO MAYO'!$A$1:$U$884,20,FALSE)</f>
        <v>38509</v>
      </c>
      <c r="U647" s="125">
        <v>7172</v>
      </c>
      <c r="V647" s="126">
        <v>3577300</v>
      </c>
      <c r="W647" s="126">
        <v>14412950</v>
      </c>
      <c r="X647" s="149">
        <v>44347</v>
      </c>
      <c r="Y647" s="133" t="s">
        <v>7732</v>
      </c>
      <c r="Z647" s="133" t="s">
        <v>7733</v>
      </c>
      <c r="AA647" s="125" t="s">
        <v>8480</v>
      </c>
    </row>
    <row r="648" spans="1:27" s="90" customFormat="1" ht="15.75" customHeight="1" x14ac:dyDescent="0.2">
      <c r="A648" s="125">
        <v>7173</v>
      </c>
      <c r="B648" s="18" t="str">
        <f>VLOOKUP(A648,'BASE REGISTRO MAYO'!$A$1:$U$884,2,FALSE)</f>
        <v>Corporación Nuestra Ayuda Inspirada en María-Curicó, también denominada Corporación Naim Curicó.</v>
      </c>
      <c r="C648" s="18">
        <f>VLOOKUP(A648,'BASE REGISTRO MAYO'!$A$1:$U$884,3,FALSE)</f>
        <v>653686706</v>
      </c>
      <c r="D648" s="18" t="str">
        <f>VLOOKUP(A648,'BASE REGISTRO MAYO'!$A$1:$U$884,4,FALSE)</f>
        <v>Corporación de Derecho Privado</v>
      </c>
      <c r="E648" s="18" t="str">
        <f>VLOOKUP(A648,'BASE REGISTRO MAYO'!$A$1:$U$884,5,FALSE)</f>
        <v xml:space="preserve">Otorgada por Decreto Supremo N° 1803, de fecha 11 de mayo de 2004, del Ministerio de Justicia.
</v>
      </c>
      <c r="F648" s="18" t="str">
        <f>VLOOKUP(A648,'BASE REGISTRO MAYO'!$A$1:$U$884,6,FALSE)</f>
        <v xml:space="preserve">Certificado de Vigencia Folio N°500355226907, de 09 de noviembre de 2020, del Registro Civil e Identificación                                                                                                                                                                                                                                       </v>
      </c>
      <c r="G648" s="18" t="str">
        <f>VLOOKUP(A648,'BASE REGISTRO MAYO'!$A$1:$U$884,7,FALSE)</f>
        <v xml:space="preserve">Fundación y mantenimiento de obras de beneficencia y educación al servicio de los más postergados, principalmente de los niños que han abandonado sus estudios formales o están en peligro de hacerlo. </v>
      </c>
      <c r="H648" s="18" t="str">
        <f>VLOOKUP(A648,'BASE REGISTRO MAYO'!$A$1:$U$884,8,FALSE)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48" s="18" t="str">
        <f>VLOOKUP(A648,'BASE REGISTRO MAYO'!$A$1:$U$884,9,FALSE)</f>
        <v>: 2 años en sus cargos.</v>
      </c>
      <c r="J648" s="18" t="str">
        <f>VLOOKUP(A648,'BASE REGISTRO MAYO'!$A$1:$U$884,10,FALSE)</f>
        <v>19 de febrero de 2019 a 19 de febrero de 2021.</v>
      </c>
      <c r="K648" s="18" t="str">
        <f>VLOOKUP(A648,'BASE REGISTRO MAYO'!$A$1:$U$884,11,FALSE)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48" s="18" t="str">
        <f>VLOOKUP(A648,'BASE REGISTRO MAYO'!$A$1:$U$884,12,FALSE)</f>
        <v xml:space="preserve">Avenida Licantén S/N, Población Aguas Negras, comuna de Curicó, Región del Maule.
</v>
      </c>
      <c r="M648" s="18" t="str">
        <f>VLOOKUP(A648,'BASE REGISTRO MAYO'!$A$1:$U$884,13,FALSE)</f>
        <v>VII</v>
      </c>
      <c r="N648" s="18" t="str">
        <f>VLOOKUP(A648,'BASE REGISTRO MAYO'!$A$1:$U$884,14,FALSE)</f>
        <v>Curicó</v>
      </c>
      <c r="O648" s="18" t="str">
        <f>VLOOKUP(A648,'BASE REGISTRO MAYO'!$A$1:$U$884,15,FALSE)</f>
        <v xml:space="preserve">75-325297, 
</v>
      </c>
      <c r="P648" s="18" t="str">
        <f>VLOOKUP(A648,'BASE REGISTRO MAYO'!$A$1:$U$884,16,FALSE)</f>
        <v xml:space="preserve">naimcurico@gmail.com
</v>
      </c>
      <c r="Q648" s="18">
        <f>VLOOKUP(A648,'BASE REGISTRO MAYO'!$A$1:$U$884,17,FALSE)</f>
        <v>0</v>
      </c>
      <c r="R648" s="18" t="str">
        <f>VLOOKUP(A648,'BASE REGISTRO MAYO'!$A$1:$U$884,18,FALSE)</f>
        <v>93401: Instituciones de Asistencia Social</v>
      </c>
      <c r="S648" s="18" t="str">
        <f>VLOOKUP(A648,'BASE REGISTRO MAYO'!$A$1:$U$884,19,FALSE)</f>
        <v>Se acompaña Certificado Financiero de la Institución, correspondiente al año 2019, aprobado por el Subdepartamento de Supervisión Financiera Nacional.</v>
      </c>
      <c r="T648" s="148">
        <f>VLOOKUP(A648,'BASE REGISTRO MAYO'!$A$1:$U$884,20,FALSE)</f>
        <v>38523</v>
      </c>
      <c r="U648" s="125">
        <v>7173</v>
      </c>
      <c r="V648" s="126">
        <v>8999280</v>
      </c>
      <c r="W648" s="126">
        <v>40962239</v>
      </c>
      <c r="X648" s="149">
        <v>44347</v>
      </c>
      <c r="Y648" s="133" t="s">
        <v>7732</v>
      </c>
      <c r="Z648" s="133" t="s">
        <v>7733</v>
      </c>
      <c r="AA648" s="125" t="s">
        <v>7767</v>
      </c>
    </row>
    <row r="649" spans="1:27" s="90" customFormat="1" ht="15.75" customHeight="1" x14ac:dyDescent="0.2">
      <c r="A649" s="125">
        <v>7174</v>
      </c>
      <c r="B649" s="18" t="str">
        <f>VLOOKUP(A649,'BASE REGISTRO MAYO'!$A$1:$U$884,2,FALSE)</f>
        <v xml:space="preserve">
I. Municipalidad de Gorbea
</v>
      </c>
      <c r="C649" s="18">
        <f>VLOOKUP(A649,'BASE REGISTRO MAYO'!$A$1:$U$884,3,FALSE)</f>
        <v>691912000</v>
      </c>
      <c r="D649" s="18" t="str">
        <f>VLOOKUP(A649,'BASE REGISTRO MAYO'!$A$1:$U$884,4,FALSE)</f>
        <v>Municipalidad</v>
      </c>
      <c r="E649" s="18" t="str">
        <f>VLOOKUP(A649,'BASE REGISTRO MAYO'!$A$1:$U$884,5,FALSE)</f>
        <v>Constitución Política de la República, art. 107.</v>
      </c>
      <c r="F649" s="18" t="str">
        <f>VLOOKUP(A649,'BASE REGISTRO MAYO'!$A$1:$U$884,6,FALSE)</f>
        <v>Indefinida.</v>
      </c>
      <c r="G649" s="18" t="str">
        <f>VLOOKUP(A649,'BASE REGISTRO MAYO'!$A$1:$U$884,7,FALSE)</f>
        <v>Según Ley Orgánica Nº 18.695, arts. 1º al 4º.</v>
      </c>
      <c r="H649" s="18" t="str">
        <f>VLOOKUP(A649,'BASE REGISTRO MAYO'!$A$1:$U$884,8,FALSE)</f>
        <v>no tiene</v>
      </c>
      <c r="I649" s="18">
        <f>VLOOKUP(A649,'BASE REGISTRO MAYO'!$A$1:$U$884,9,FALSE)</f>
        <v>0</v>
      </c>
      <c r="J649" s="18">
        <f>VLOOKUP(A649,'BASE REGISTRO MAYO'!$A$1:$U$884,10,FALSE)</f>
        <v>0</v>
      </c>
      <c r="K649" s="18" t="str">
        <f>VLOOKUP(A649,'BASE REGISTRO MAYO'!$A$1:$U$884,11,FALSE)</f>
        <v xml:space="preserve">Guido Germán Siegmund González, </v>
      </c>
      <c r="L649" s="18" t="str">
        <f>VLOOKUP(A649,'BASE REGISTRO MAYO'!$A$1:$U$884,12,FALSE)</f>
        <v xml:space="preserve">Ramón Freire Nº 590, comuna de Gorbea, Provincia de Cautín, IX Región.
</v>
      </c>
      <c r="M649" s="18" t="str">
        <f>VLOOKUP(A649,'BASE REGISTRO MAYO'!$A$1:$U$884,13,FALSE)</f>
        <v>IX</v>
      </c>
      <c r="N649" s="18" t="str">
        <f>VLOOKUP(A649,'BASE REGISTRO MAYO'!$A$1:$U$884,14,FALSE)</f>
        <v xml:space="preserve"> Gorbea</v>
      </c>
      <c r="O649" s="18" t="str">
        <f>VLOOKUP(A649,'BASE REGISTRO MAYO'!$A$1:$U$884,15,FALSE)</f>
        <v xml:space="preserve">Teléfonos: (45) 201900 </v>
      </c>
      <c r="P649" s="18">
        <f>VLOOKUP(A649,'BASE REGISTRO MAYO'!$A$1:$U$884,16,FALSE)</f>
        <v>0</v>
      </c>
      <c r="Q649" s="18">
        <f>VLOOKUP(A649,'BASE REGISTRO MAYO'!$A$1:$U$884,17,FALSE)</f>
        <v>0</v>
      </c>
      <c r="R649" s="18">
        <f>VLOOKUP(A649,'BASE REGISTRO MAYO'!$A$1:$U$884,18,FALSE)</f>
        <v>91001</v>
      </c>
      <c r="S649" s="18" t="str">
        <f>VLOOKUP(A649,'BASE REGISTRO MAYO'!$A$1:$U$884,19,FALSE)</f>
        <v xml:space="preserve">No se acompañan. Aplica Informe Jurídico Nº 09, de  fecha 14 de marzo de 2011 del Departamento Jurídico y Dictamen Nº 070791, de 2009, de la Contraloría General de la República.  
</v>
      </c>
      <c r="T649" s="148">
        <f>VLOOKUP(A649,'BASE REGISTRO MAYO'!$A$1:$U$884,20,FALSE)</f>
        <v>38518</v>
      </c>
      <c r="U649" s="125">
        <v>7174</v>
      </c>
      <c r="V649" s="126">
        <v>6361870</v>
      </c>
      <c r="W649" s="126">
        <v>25631989</v>
      </c>
      <c r="X649" s="149">
        <v>44347</v>
      </c>
      <c r="Y649" s="133" t="s">
        <v>7732</v>
      </c>
      <c r="Z649" s="133" t="s">
        <v>7733</v>
      </c>
      <c r="AA649" s="125" t="s">
        <v>7911</v>
      </c>
    </row>
    <row r="650" spans="1:27" s="90" customFormat="1" ht="15.75" customHeight="1" x14ac:dyDescent="0.2">
      <c r="A650" s="125">
        <v>7175</v>
      </c>
      <c r="B650" s="18" t="str">
        <f>VLOOKUP(A650,'BASE REGISTRO MAYO'!$A$1:$U$884,2,FALSE)</f>
        <v xml:space="preserve">
I. Municipalidad de Ovalle
</v>
      </c>
      <c r="C650" s="18">
        <f>VLOOKUP(A650,'BASE REGISTRO MAYO'!$A$1:$U$884,3,FALSE)</f>
        <v>690407000</v>
      </c>
      <c r="D650" s="18" t="str">
        <f>VLOOKUP(A650,'BASE REGISTRO MAYO'!$A$1:$U$884,4,FALSE)</f>
        <v>Municipalidad</v>
      </c>
      <c r="E650" s="18" t="str">
        <f>VLOOKUP(A650,'BASE REGISTRO MAYO'!$A$1:$U$884,5,FALSE)</f>
        <v>Constitución Política de la República, art. 107.</v>
      </c>
      <c r="F650" s="18" t="str">
        <f>VLOOKUP(A650,'BASE REGISTRO MAYO'!$A$1:$U$884,6,FALSE)</f>
        <v>Indefinida.</v>
      </c>
      <c r="G650" s="18" t="str">
        <f>VLOOKUP(A650,'BASE REGISTRO MAYO'!$A$1:$U$884,7,FALSE)</f>
        <v>Según Ley Orgánica Nº 18.695, arts. 1º al 4º.</v>
      </c>
      <c r="H650" s="18" t="str">
        <f>VLOOKUP(A650,'BASE REGISTRO MAYO'!$A$1:$U$884,8,FALSE)</f>
        <v>no tiene</v>
      </c>
      <c r="I650" s="18">
        <f>VLOOKUP(A650,'BASE REGISTRO MAYO'!$A$1:$U$884,9,FALSE)</f>
        <v>0</v>
      </c>
      <c r="J650" s="18">
        <f>VLOOKUP(A650,'BASE REGISTRO MAYO'!$A$1:$U$884,10,FALSE)</f>
        <v>0</v>
      </c>
      <c r="K650" s="18" t="str">
        <f>VLOOKUP(A650,'BASE REGISTRO MAYO'!$A$1:$U$884,11,FALSE)</f>
        <v xml:space="preserve">Claudio Fermín Rentería Larrondo, </v>
      </c>
      <c r="L650" s="18" t="str">
        <f>VLOOKUP(A650,'BASE REGISTRO MAYO'!$A$1:$U$884,12,FALSE)</f>
        <v>Vicuña Mackenna Nº441, comuna de Ovalle, provincia del Limari IV Región,</v>
      </c>
      <c r="M650" s="18" t="str">
        <f>VLOOKUP(A650,'BASE REGISTRO MAYO'!$A$1:$U$884,13,FALSE)</f>
        <v>IV</v>
      </c>
      <c r="N650" s="18" t="str">
        <f>VLOOKUP(A650,'BASE REGISTRO MAYO'!$A$1:$U$884,14,FALSE)</f>
        <v>Ovalle</v>
      </c>
      <c r="O650" s="18" t="str">
        <f>VLOOKUP(A650,'BASE REGISTRO MAYO'!$A$1:$U$884,15,FALSE)</f>
        <v xml:space="preserve"> Fono: 53-2-627361/ 53-2-661202/ 53-2-661209
</v>
      </c>
      <c r="P650" s="18" t="str">
        <f>VLOOKUP(A650,'BASE REGISTRO MAYO'!$A$1:$U$884,16,FALSE)</f>
        <v>Correo electrónico: gabineteovalle@gmail.com
                             opdmuniovaalle@gmail.com
                      hflores@municipalidaddeovallle.cl</v>
      </c>
      <c r="Q650" s="18">
        <f>VLOOKUP(A650,'BASE REGISTRO MAYO'!$A$1:$U$884,17,FALSE)</f>
        <v>0</v>
      </c>
      <c r="R650" s="18">
        <f>VLOOKUP(A650,'BASE REGISTRO MAYO'!$A$1:$U$884,18,FALSE)</f>
        <v>91001</v>
      </c>
      <c r="S650" s="18" t="str">
        <f>VLOOKUP(A650,'BASE REGISTRO MAYO'!$A$1:$U$884,19,FALSE)</f>
        <v xml:space="preserve">
No se acompañan. Aplica Informe Jurídico Nº 09, de  fecha 14 de marzo de 2011 del Departamento Jurídico y Dictamen Nº 070791, de 2009, de la Contraloría General de la República.  
</v>
      </c>
      <c r="T650" s="148">
        <f>VLOOKUP(A650,'BASE REGISTRO MAYO'!$A$1:$U$884,20,FALSE)</f>
        <v>38526</v>
      </c>
      <c r="U650" s="125">
        <v>7175</v>
      </c>
      <c r="V650" s="126">
        <v>6851245</v>
      </c>
      <c r="W650" s="126">
        <v>27603682</v>
      </c>
      <c r="X650" s="149">
        <v>44347</v>
      </c>
      <c r="Y650" s="133" t="s">
        <v>7732</v>
      </c>
      <c r="Z650" s="133" t="s">
        <v>7733</v>
      </c>
      <c r="AA650" s="125" t="s">
        <v>7809</v>
      </c>
    </row>
    <row r="651" spans="1:27" s="90" customFormat="1" ht="15.75" customHeight="1" x14ac:dyDescent="0.2">
      <c r="A651" s="125">
        <v>7176</v>
      </c>
      <c r="B651" s="18" t="str">
        <f>VLOOKUP(A651,'BASE REGISTRO MAYO'!$A$1:$U$884,2,FALSE)</f>
        <v xml:space="preserve">
I. Municipalidad de Maipú
</v>
      </c>
      <c r="C651" s="18">
        <f>VLOOKUP(A651,'BASE REGISTRO MAYO'!$A$1:$U$884,3,FALSE)</f>
        <v>690709007</v>
      </c>
      <c r="D651" s="18" t="str">
        <f>VLOOKUP(A651,'BASE REGISTRO MAYO'!$A$1:$U$884,4,FALSE)</f>
        <v>Municipalidad</v>
      </c>
      <c r="E651" s="18" t="str">
        <f>VLOOKUP(A651,'BASE REGISTRO MAYO'!$A$1:$U$884,5,FALSE)</f>
        <v>Constitución Política de la República, art. 107.</v>
      </c>
      <c r="F651" s="18" t="str">
        <f>VLOOKUP(A651,'BASE REGISTRO MAYO'!$A$1:$U$884,6,FALSE)</f>
        <v>Indefinida.</v>
      </c>
      <c r="G651" s="18" t="str">
        <f>VLOOKUP(A651,'BASE REGISTRO MAYO'!$A$1:$U$884,7,FALSE)</f>
        <v>Según Ley Orgánica Nº 18.695, arts. 1º al 4º.</v>
      </c>
      <c r="H651" s="18" t="str">
        <f>VLOOKUP(A651,'BASE REGISTRO MAYO'!$A$1:$U$884,8,FALSE)</f>
        <v>no tiene</v>
      </c>
      <c r="I651" s="18">
        <f>VLOOKUP(A651,'BASE REGISTRO MAYO'!$A$1:$U$884,9,FALSE)</f>
        <v>0</v>
      </c>
      <c r="J651" s="18">
        <f>VLOOKUP(A651,'BASE REGISTRO MAYO'!$A$1:$U$884,10,FALSE)</f>
        <v>0</v>
      </c>
      <c r="K651" s="18" t="str">
        <f>VLOOKUP(A651,'BASE REGISTRO MAYO'!$A$1:$U$884,11,FALSE)</f>
        <v xml:space="preserve">Cathy Carolina Barriga Guerra.   </v>
      </c>
      <c r="L651" s="18" t="str">
        <f>VLOOKUP(A651,'BASE REGISTRO MAYO'!$A$1:$U$884,12,FALSE)</f>
        <v xml:space="preserve">Avda. 5 de abril Nº 0260, comuna Maipú, Región Metropolitana.
</v>
      </c>
      <c r="M651" s="18" t="str">
        <f>VLOOKUP(A651,'BASE REGISTRO MAYO'!$A$1:$U$884,13,FALSE)</f>
        <v>XIII</v>
      </c>
      <c r="N651" s="18" t="str">
        <f>VLOOKUP(A651,'BASE REGISTRO MAYO'!$A$1:$U$884,14,FALSE)</f>
        <v>Maipú</v>
      </c>
      <c r="O651" s="18" t="str">
        <f>VLOOKUP(A651,'BASE REGISTRO MAYO'!$A$1:$U$884,15,FALSE)</f>
        <v xml:space="preserve">Teléfonos: 677 6000 – 677 6092 – 677 6095. </v>
      </c>
      <c r="P651" s="18">
        <f>VLOOKUP(A651,'BASE REGISTRO MAYO'!$A$1:$U$884,16,FALSE)</f>
        <v>0</v>
      </c>
      <c r="Q651" s="18">
        <f>VLOOKUP(A651,'BASE REGISTRO MAYO'!$A$1:$U$884,17,FALSE)</f>
        <v>0</v>
      </c>
      <c r="R651" s="18">
        <f>VLOOKUP(A651,'BASE REGISTRO MAYO'!$A$1:$U$884,18,FALSE)</f>
        <v>91001</v>
      </c>
      <c r="S651" s="18" t="str">
        <f>VLOOKUP(A651,'BASE REGISTRO MAYO'!$A$1:$U$884,19,FALSE)</f>
        <v>No se acompañan. Aplica Informe Jurídico Nº 09, de fecha 14 de marzo de 2011 del Departamento Jurídico y Dictamen Nº 070791, de 2009, de la Contraloría General de la República.</v>
      </c>
      <c r="T651" s="148">
        <f>VLOOKUP(A651,'BASE REGISTRO MAYO'!$A$1:$U$884,20,FALSE)</f>
        <v>38531</v>
      </c>
      <c r="U651" s="125">
        <v>7176</v>
      </c>
      <c r="V651" s="126">
        <v>17314132</v>
      </c>
      <c r="W651" s="126">
        <v>49435298</v>
      </c>
      <c r="X651" s="149">
        <v>44347</v>
      </c>
      <c r="Y651" s="133" t="s">
        <v>7732</v>
      </c>
      <c r="Z651" s="133" t="s">
        <v>7733</v>
      </c>
      <c r="AA651" s="125" t="s">
        <v>7774</v>
      </c>
    </row>
    <row r="652" spans="1:27" s="90" customFormat="1" ht="15.75" customHeight="1" x14ac:dyDescent="0.2">
      <c r="A652" s="125">
        <v>7177</v>
      </c>
      <c r="B652" s="18" t="str">
        <f>VLOOKUP(A652,'BASE REGISTRO MAYO'!$A$1:$U$884,2,FALSE)</f>
        <v xml:space="preserve">
I. Municipalidad de Vallenar
</v>
      </c>
      <c r="C652" s="18">
        <f>VLOOKUP(A652,'BASE REGISTRO MAYO'!$A$1:$U$884,3,FALSE)</f>
        <v>690305003</v>
      </c>
      <c r="D652" s="18" t="str">
        <f>VLOOKUP(A652,'BASE REGISTRO MAYO'!$A$1:$U$884,4,FALSE)</f>
        <v>Municipalidad</v>
      </c>
      <c r="E652" s="18" t="str">
        <f>VLOOKUP(A652,'BASE REGISTRO MAYO'!$A$1:$U$884,5,FALSE)</f>
        <v>Constitución Política de la República, art. 107.</v>
      </c>
      <c r="F652" s="18" t="str">
        <f>VLOOKUP(A652,'BASE REGISTRO MAYO'!$A$1:$U$884,6,FALSE)</f>
        <v>Indefinida.</v>
      </c>
      <c r="G652" s="18" t="str">
        <f>VLOOKUP(A652,'BASE REGISTRO MAYO'!$A$1:$U$884,7,FALSE)</f>
        <v>Según Ley Orgánica Nº 18.695, arts. 1º al 4º.</v>
      </c>
      <c r="H652" s="18" t="str">
        <f>VLOOKUP(A652,'BASE REGISTRO MAYO'!$A$1:$U$884,8,FALSE)</f>
        <v>no tiene</v>
      </c>
      <c r="I652" s="18">
        <f>VLOOKUP(A652,'BASE REGISTRO MAYO'!$A$1:$U$884,9,FALSE)</f>
        <v>0</v>
      </c>
      <c r="J652" s="18">
        <f>VLOOKUP(A652,'BASE REGISTRO MAYO'!$A$1:$U$884,10,FALSE)</f>
        <v>0</v>
      </c>
      <c r="K652" s="18" t="str">
        <f>VLOOKUP(A652,'BASE REGISTRO MAYO'!$A$1:$U$884,11,FALSE)</f>
        <v xml:space="preserve">Victor Manuel Isla Lutz
</v>
      </c>
      <c r="L652" s="18" t="str">
        <f>VLOOKUP(A652,'BASE REGISTRO MAYO'!$A$1:$U$884,12,FALSE)</f>
        <v xml:space="preserve">Plaza Nº 25, comuna de Vallenar, provincia de Huasco, Tercera Región.
</v>
      </c>
      <c r="M652" s="18" t="str">
        <f>VLOOKUP(A652,'BASE REGISTRO MAYO'!$A$1:$U$884,13,FALSE)</f>
        <v>III</v>
      </c>
      <c r="N652" s="18" t="str">
        <f>VLOOKUP(A652,'BASE REGISTRO MAYO'!$A$1:$U$884,14,FALSE)</f>
        <v>Vallenar</v>
      </c>
      <c r="O652" s="18" t="str">
        <f>VLOOKUP(A652,'BASE REGISTRO MAYO'!$A$1:$U$884,15,FALSE)</f>
        <v>Teléfono: (51) 611320</v>
      </c>
      <c r="P652" s="18" t="str">
        <f>VLOOKUP(A652,'BASE REGISTRO MAYO'!$A$1:$U$884,16,FALSE)</f>
        <v xml:space="preserve">contacto@vallenar.cl
</v>
      </c>
      <c r="Q652" s="18">
        <f>VLOOKUP(A652,'BASE REGISTRO MAYO'!$A$1:$U$884,17,FALSE)</f>
        <v>0</v>
      </c>
      <c r="R652" s="18">
        <f>VLOOKUP(A652,'BASE REGISTRO MAYO'!$A$1:$U$884,18,FALSE)</f>
        <v>911001</v>
      </c>
      <c r="S652" s="18" t="str">
        <f>VLOOKUP(A652,'BASE REGISTRO MAYO'!$A$1:$U$884,19,FALSE)</f>
        <v xml:space="preserve">No se acompañan. Aplica Informe Jurídico Nº 09, de  fecha 14 de marzo de 2011 del Departamento Jurídico y Dictamen Nº 070791, de 2009, de la Contraloría General de la República.  
</v>
      </c>
      <c r="T652" s="148">
        <f>VLOOKUP(A652,'BASE REGISTRO MAYO'!$A$1:$U$884,20,FALSE)</f>
        <v>38532</v>
      </c>
      <c r="U652" s="125">
        <v>7177</v>
      </c>
      <c r="V652" s="126">
        <v>20949392</v>
      </c>
      <c r="W652" s="126">
        <v>114084409</v>
      </c>
      <c r="X652" s="149">
        <v>44347</v>
      </c>
      <c r="Y652" s="133" t="s">
        <v>7732</v>
      </c>
      <c r="Z652" s="133" t="s">
        <v>7733</v>
      </c>
      <c r="AA652" s="125" t="s">
        <v>7759</v>
      </c>
    </row>
    <row r="653" spans="1:27" s="90" customFormat="1" ht="15.75" customHeight="1" x14ac:dyDescent="0.2">
      <c r="A653" s="125">
        <v>7179</v>
      </c>
      <c r="B653" s="18" t="str">
        <f>VLOOKUP(A653,'BASE REGISTRO MAYO'!$A$1:$U$884,2,FALSE)</f>
        <v xml:space="preserve">
I. Municipalidad de Nueva Imperial.
</v>
      </c>
      <c r="C653" s="18">
        <f>VLOOKUP(A653,'BASE REGISTRO MAYO'!$A$1:$U$884,3,FALSE)</f>
        <v>691904008</v>
      </c>
      <c r="D653" s="18" t="str">
        <f>VLOOKUP(A653,'BASE REGISTRO MAYO'!$A$1:$U$884,4,FALSE)</f>
        <v>Municipalidad</v>
      </c>
      <c r="E653" s="18" t="str">
        <f>VLOOKUP(A653,'BASE REGISTRO MAYO'!$A$1:$U$884,5,FALSE)</f>
        <v>Constitución Política de la República, art. 107.</v>
      </c>
      <c r="F653" s="18" t="str">
        <f>VLOOKUP(A653,'BASE REGISTRO MAYO'!$A$1:$U$884,6,FALSE)</f>
        <v>Indefinida.</v>
      </c>
      <c r="G653" s="18" t="str">
        <f>VLOOKUP(A653,'BASE REGISTRO MAYO'!$A$1:$U$884,7,FALSE)</f>
        <v>Según Ley Orgánica Nº 18.695, arts. 1º al 4º.</v>
      </c>
      <c r="H653" s="18" t="str">
        <f>VLOOKUP(A653,'BASE REGISTRO MAYO'!$A$1:$U$884,8,FALSE)</f>
        <v>no tiene</v>
      </c>
      <c r="I653" s="18">
        <f>VLOOKUP(A653,'BASE REGISTRO MAYO'!$A$1:$U$884,9,FALSE)</f>
        <v>0</v>
      </c>
      <c r="J653" s="18">
        <f>VLOOKUP(A653,'BASE REGISTRO MAYO'!$A$1:$U$884,10,FALSE)</f>
        <v>0</v>
      </c>
      <c r="K653" s="18" t="str">
        <f>VLOOKUP(A653,'BASE REGISTRO MAYO'!$A$1:$U$884,11,FALSE)</f>
        <v xml:space="preserve">Manuel Adolfo Salas Trautmann, </v>
      </c>
      <c r="L653" s="18" t="str">
        <f>VLOOKUP(A653,'BASE REGISTRO MAYO'!$A$1:$U$884,12,FALSE)</f>
        <v xml:space="preserve">Arturo Prat Nº 65, comuna de Nueva Imperial, Novena Región, 
</v>
      </c>
      <c r="M653" s="18" t="str">
        <f>VLOOKUP(A653,'BASE REGISTRO MAYO'!$A$1:$U$884,13,FALSE)</f>
        <v>IX</v>
      </c>
      <c r="N653" s="18" t="str">
        <f>VLOOKUP(A653,'BASE REGISTRO MAYO'!$A$1:$U$884,14,FALSE)</f>
        <v xml:space="preserve"> Nueva Imperial,</v>
      </c>
      <c r="O653" s="18" t="str">
        <f>VLOOKUP(A653,'BASE REGISTRO MAYO'!$A$1:$U$884,15,FALSE)</f>
        <v>fono (45)611006 – 611054,</v>
      </c>
      <c r="P653" s="18" t="str">
        <f>VLOOKUP(A653,'BASE REGISTRO MAYO'!$A$1:$U$884,16,FALSE)</f>
        <v xml:space="preserve"> municipalidad@nuevaimperial.cl</v>
      </c>
      <c r="Q653" s="18">
        <f>VLOOKUP(A653,'BASE REGISTRO MAYO'!$A$1:$U$884,17,FALSE)</f>
        <v>0</v>
      </c>
      <c r="R653" s="18">
        <f>VLOOKUP(A653,'BASE REGISTRO MAYO'!$A$1:$U$884,18,FALSE)</f>
        <v>91001</v>
      </c>
      <c r="S653" s="18" t="str">
        <f>VLOOKUP(A653,'BASE REGISTRO MAYO'!$A$1:$U$884,19,FALSE)</f>
        <v xml:space="preserve">No se acompañan. Aplica Informe Jurídico Nº 09, de  fecha 14 de marzo de 2011 del Departamento Jurídico y Dictamen Nº 070791, de 2009, de la Contraloría General de la República.  
</v>
      </c>
      <c r="T653" s="148">
        <f>VLOOKUP(A653,'BASE REGISTRO MAYO'!$A$1:$U$884,20,FALSE)</f>
        <v>38568</v>
      </c>
      <c r="U653" s="125">
        <v>7179</v>
      </c>
      <c r="V653" s="126">
        <v>5056871</v>
      </c>
      <c r="W653" s="126">
        <v>20374145</v>
      </c>
      <c r="X653" s="149">
        <v>44347</v>
      </c>
      <c r="Y653" s="133" t="s">
        <v>7732</v>
      </c>
      <c r="Z653" s="133" t="s">
        <v>7733</v>
      </c>
      <c r="AA653" s="125" t="s">
        <v>7888</v>
      </c>
    </row>
    <row r="654" spans="1:27" s="90" customFormat="1" ht="15.75" customHeight="1" x14ac:dyDescent="0.2">
      <c r="A654" s="125">
        <v>7180</v>
      </c>
      <c r="B654" s="18" t="str">
        <f>VLOOKUP(A654,'BASE REGISTRO MAYO'!$A$1:$U$884,2,FALSE)</f>
        <v xml:space="preserve">
I. Municipalidad de San Pedro de Atacama
</v>
      </c>
      <c r="C654" s="18">
        <f>VLOOKUP(A654,'BASE REGISTRO MAYO'!$A$1:$U$884,3,FALSE)</f>
        <v>692525000</v>
      </c>
      <c r="D654" s="18" t="str">
        <f>VLOOKUP(A654,'BASE REGISTRO MAYO'!$A$1:$U$884,4,FALSE)</f>
        <v>Municipalidad</v>
      </c>
      <c r="E654" s="18" t="str">
        <f>VLOOKUP(A654,'BASE REGISTRO MAYO'!$A$1:$U$884,5,FALSE)</f>
        <v>Constitución Política de la República, art. 107.</v>
      </c>
      <c r="F654" s="18" t="str">
        <f>VLOOKUP(A654,'BASE REGISTRO MAYO'!$A$1:$U$884,6,FALSE)</f>
        <v>Indefinida.</v>
      </c>
      <c r="G654" s="18" t="str">
        <f>VLOOKUP(A654,'BASE REGISTRO MAYO'!$A$1:$U$884,7,FALSE)</f>
        <v>Según Ley Orgánica Nº 18.695, arts. 1º al 4º.</v>
      </c>
      <c r="H654" s="18" t="str">
        <f>VLOOKUP(A654,'BASE REGISTRO MAYO'!$A$1:$U$884,8,FALSE)</f>
        <v>No tiene</v>
      </c>
      <c r="I654" s="18">
        <f>VLOOKUP(A654,'BASE REGISTRO MAYO'!$A$1:$U$884,9,FALSE)</f>
        <v>0</v>
      </c>
      <c r="J654" s="18">
        <f>VLOOKUP(A654,'BASE REGISTRO MAYO'!$A$1:$U$884,10,FALSE)</f>
        <v>0</v>
      </c>
      <c r="K654" s="18" t="str">
        <f>VLOOKUP(A654,'BASE REGISTRO MAYO'!$A$1:$U$884,11,FALSE)</f>
        <v xml:space="preserve">Sandra Berna Martínez     </v>
      </c>
      <c r="L654" s="18" t="str">
        <f>VLOOKUP(A654,'BASE REGISTRO MAYO'!$A$1:$U$884,12,FALSE)</f>
        <v xml:space="preserve">Gustavo Le Paige Nº 328, casco antiguo, comuna de San Pedro de Atacama, provincia El Loa, II Región de Antofagasta.
</v>
      </c>
      <c r="M654" s="18" t="str">
        <f>VLOOKUP(A654,'BASE REGISTRO MAYO'!$A$1:$U$884,13,FALSE)</f>
        <v>III</v>
      </c>
      <c r="N654" s="18" t="str">
        <f>VLOOKUP(A654,'BASE REGISTRO MAYO'!$A$1:$U$884,14,FALSE)</f>
        <v>San Pedro de Atacama</v>
      </c>
      <c r="O654" s="18" t="str">
        <f>VLOOKUP(A654,'BASE REGISTRO MAYO'!$A$1:$U$884,15,FALSE)</f>
        <v>Teléfonos: (55) 851041 – 851019 – 851103 – 851316 – 851317.</v>
      </c>
      <c r="P654" s="18" t="str">
        <f>VLOOKUP(A654,'BASE REGISTRO MAYO'!$A$1:$U$884,16,FALSE)</f>
        <v xml:space="preserve"> alcaldiaspa@gmail.com </v>
      </c>
      <c r="Q654" s="18">
        <f>VLOOKUP(A654,'BASE REGISTRO MAYO'!$A$1:$U$884,17,FALSE)</f>
        <v>0</v>
      </c>
      <c r="R654" s="18">
        <f>VLOOKUP(A654,'BASE REGISTRO MAYO'!$A$1:$U$884,18,FALSE)</f>
        <v>91001</v>
      </c>
      <c r="S654" s="18" t="str">
        <f>VLOOKUP(A654,'BASE REGISTRO MAYO'!$A$1:$U$884,19,FALSE)</f>
        <v xml:space="preserve">No se acompañan. Aplica Informe Jurídico Nº 09, de  fecha 14 de marzo de 2011 del Departamento Jurídico y Dictamen Nº 070791, de 2009, de la Contraloría General de la República.  
. 
</v>
      </c>
      <c r="T654" s="148">
        <f>VLOOKUP(A654,'BASE REGISTRO MAYO'!$A$1:$U$884,20,FALSE)</f>
        <v>38553</v>
      </c>
      <c r="U654" s="125">
        <v>7180</v>
      </c>
      <c r="V654" s="126">
        <v>7646285</v>
      </c>
      <c r="W654" s="126">
        <v>40860446</v>
      </c>
      <c r="X654" s="149">
        <v>44347</v>
      </c>
      <c r="Y654" s="133" t="s">
        <v>7732</v>
      </c>
      <c r="Z654" s="133" t="s">
        <v>7733</v>
      </c>
      <c r="AA654" s="125" t="s">
        <v>7735</v>
      </c>
    </row>
    <row r="655" spans="1:27" s="90" customFormat="1" ht="15.75" customHeight="1" x14ac:dyDescent="0.2">
      <c r="A655" s="125">
        <v>7181</v>
      </c>
      <c r="B655" s="18" t="str">
        <f>VLOOKUP(A655,'BASE REGISTRO MAYO'!$A$1:$U$884,2,FALSE)</f>
        <v xml:space="preserve">
I. Municipalidad de Cisnes 
</v>
      </c>
      <c r="C655" s="18">
        <f>VLOOKUP(A655,'BASE REGISTRO MAYO'!$A$1:$U$884,3,FALSE)</f>
        <v>692402006</v>
      </c>
      <c r="D655" s="18" t="str">
        <f>VLOOKUP(A655,'BASE REGISTRO MAYO'!$A$1:$U$884,4,FALSE)</f>
        <v>Municipalidad</v>
      </c>
      <c r="E655" s="18" t="str">
        <f>VLOOKUP(A655,'BASE REGISTRO MAYO'!$A$1:$U$884,5,FALSE)</f>
        <v>Constitución Política de la República, art. 107.</v>
      </c>
      <c r="F655" s="18" t="str">
        <f>VLOOKUP(A655,'BASE REGISTRO MAYO'!$A$1:$U$884,6,FALSE)</f>
        <v>Indefinida.</v>
      </c>
      <c r="G655" s="18" t="str">
        <f>VLOOKUP(A655,'BASE REGISTRO MAYO'!$A$1:$U$884,7,FALSE)</f>
        <v>Según Ley Orgánica Nº 18.695, arts. 1º al 4º.</v>
      </c>
      <c r="H655" s="18" t="str">
        <f>VLOOKUP(A655,'BASE REGISTRO MAYO'!$A$1:$U$884,8,FALSE)</f>
        <v>no tiene</v>
      </c>
      <c r="I655" s="18">
        <f>VLOOKUP(A655,'BASE REGISTRO MAYO'!$A$1:$U$884,9,FALSE)</f>
        <v>0</v>
      </c>
      <c r="J655" s="18">
        <f>VLOOKUP(A655,'BASE REGISTRO MAYO'!$A$1:$U$884,10,FALSE)</f>
        <v>0</v>
      </c>
      <c r="K655" s="18" t="str">
        <f>VLOOKUP(A655,'BASE REGISTRO MAYO'!$A$1:$U$884,11,FALSE)</f>
        <v xml:space="preserve">Francisco Roncagliolo Lepio   </v>
      </c>
      <c r="L655" s="18" t="str">
        <f>VLOOKUP(A655,'BASE REGISTRO MAYO'!$A$1:$U$884,12,FALSE)</f>
        <v>Rafael Sotomayor Nº191, comuna de Cisnes, Provincia de Aysén, Undécima Región de Aysén.</v>
      </c>
      <c r="M655" s="18" t="str">
        <f>VLOOKUP(A655,'BASE REGISTRO MAYO'!$A$1:$U$884,13,FALSE)</f>
        <v>XI</v>
      </c>
      <c r="N655" s="18" t="str">
        <f>VLOOKUP(A655,'BASE REGISTRO MAYO'!$A$1:$U$884,14,FALSE)</f>
        <v>Cisnes</v>
      </c>
      <c r="O655" s="18">
        <f>VLOOKUP(A655,'BASE REGISTRO MAYO'!$A$1:$U$884,15,FALSE)</f>
        <v>0</v>
      </c>
      <c r="P655" s="18">
        <f>VLOOKUP(A655,'BASE REGISTRO MAYO'!$A$1:$U$884,16,FALSE)</f>
        <v>0</v>
      </c>
      <c r="Q655" s="18">
        <f>VLOOKUP(A655,'BASE REGISTRO MAYO'!$A$1:$U$884,17,FALSE)</f>
        <v>0</v>
      </c>
      <c r="R655" s="18">
        <f>VLOOKUP(A655,'BASE REGISTRO MAYO'!$A$1:$U$884,18,FALSE)</f>
        <v>91001</v>
      </c>
      <c r="S655" s="18" t="str">
        <f>VLOOKUP(A655,'BASE REGISTRO MAYO'!$A$1:$U$884,19,FALSE)</f>
        <v xml:space="preserve">No se acompañan. Aplica Informe Jurídico Nº 09, de fecha 14 de marzo de 2011 del Departamento Jurídico y Dictamen Nº 070791, de 2009, de la Contraloría General de la República.  
</v>
      </c>
      <c r="T655" s="148">
        <f>VLOOKUP(A655,'BASE REGISTRO MAYO'!$A$1:$U$884,20,FALSE)</f>
        <v>38572</v>
      </c>
      <c r="U655" s="125">
        <v>7181</v>
      </c>
      <c r="V655" s="126">
        <v>10531572</v>
      </c>
      <c r="W655" s="126">
        <v>21215864</v>
      </c>
      <c r="X655" s="149">
        <v>44347</v>
      </c>
      <c r="Y655" s="133" t="s">
        <v>7732</v>
      </c>
      <c r="Z655" s="133" t="s">
        <v>7733</v>
      </c>
      <c r="AA655" s="125" t="s">
        <v>7912</v>
      </c>
    </row>
    <row r="656" spans="1:27" s="90" customFormat="1" ht="15.75" customHeight="1" x14ac:dyDescent="0.2">
      <c r="A656" s="125">
        <v>7184</v>
      </c>
      <c r="B656" s="18" t="str">
        <f>VLOOKUP(A656,'BASE REGISTRO MAYO'!$A$1:$U$884,2,FALSE)</f>
        <v xml:space="preserve">
I. Municipalidad de Angol
</v>
      </c>
      <c r="C656" s="18">
        <f>VLOOKUP(A656,'BASE REGISTRO MAYO'!$A$1:$U$884,3,FALSE)</f>
        <v>691801004</v>
      </c>
      <c r="D656" s="18" t="str">
        <f>VLOOKUP(A656,'BASE REGISTRO MAYO'!$A$1:$U$884,4,FALSE)</f>
        <v>Municipalidad</v>
      </c>
      <c r="E656" s="18" t="str">
        <f>VLOOKUP(A656,'BASE REGISTRO MAYO'!$A$1:$U$884,5,FALSE)</f>
        <v>Constitución Política de la República, art. 107.</v>
      </c>
      <c r="F656" s="18" t="str">
        <f>VLOOKUP(A656,'BASE REGISTRO MAYO'!$A$1:$U$884,6,FALSE)</f>
        <v>Indefinida.</v>
      </c>
      <c r="G656" s="18" t="str">
        <f>VLOOKUP(A656,'BASE REGISTRO MAYO'!$A$1:$U$884,7,FALSE)</f>
        <v>Según Ley Orgánica Nº 18.695, arts. 1º al 4º.</v>
      </c>
      <c r="H656" s="18" t="str">
        <f>VLOOKUP(A656,'BASE REGISTRO MAYO'!$A$1:$U$884,8,FALSE)</f>
        <v>no tiene</v>
      </c>
      <c r="I656" s="18">
        <f>VLOOKUP(A656,'BASE REGISTRO MAYO'!$A$1:$U$884,9,FALSE)</f>
        <v>0</v>
      </c>
      <c r="J656" s="18">
        <f>VLOOKUP(A656,'BASE REGISTRO MAYO'!$A$1:$U$884,10,FALSE)</f>
        <v>0</v>
      </c>
      <c r="K656" s="18" t="str">
        <f>VLOOKUP(A656,'BASE REGISTRO MAYO'!$A$1:$U$884,11,FALSE)</f>
        <v xml:space="preserve">José Enrique Neira Neira    </v>
      </c>
      <c r="L656" s="18" t="str">
        <f>VLOOKUP(A656,'BASE REGISTRO MAYO'!$A$1:$U$884,12,FALSE)</f>
        <v xml:space="preserve">Pedro Aguirre Cerda Nº509, Angol.
</v>
      </c>
      <c r="M656" s="18" t="str">
        <f>VLOOKUP(A656,'BASE REGISTRO MAYO'!$A$1:$U$884,13,FALSE)</f>
        <v>IX</v>
      </c>
      <c r="N656" s="18" t="str">
        <f>VLOOKUP(A656,'BASE REGISTRO MAYO'!$A$1:$U$884,14,FALSE)</f>
        <v>Angol</v>
      </c>
      <c r="O656" s="18" t="str">
        <f>VLOOKUP(A656,'BASE REGISTRO MAYO'!$A$1:$U$884,15,FALSE)</f>
        <v xml:space="preserve">Fono (45) 2657056.
</v>
      </c>
      <c r="P656" s="18" t="str">
        <f>VLOOKUP(A656,'BASE REGISTRO MAYO'!$A$1:$U$884,16,FALSE)</f>
        <v>E-Mail: enrique.neira@angol.cl</v>
      </c>
      <c r="Q656" s="18">
        <f>VLOOKUP(A656,'BASE REGISTRO MAYO'!$A$1:$U$884,17,FALSE)</f>
        <v>0</v>
      </c>
      <c r="R656" s="18">
        <f>VLOOKUP(A656,'BASE REGISTRO MAYO'!$A$1:$U$884,18,FALSE)</f>
        <v>91001</v>
      </c>
      <c r="S656" s="18" t="str">
        <f>VLOOKUP(A656,'BASE REGISTRO MAYO'!$A$1:$U$884,19,FALSE)</f>
        <v>No se acompañan. Aplica Informe Jurídico Nº09 de  fecha 14 de marzo de 2011 del Departamento Jurídico y Dictamen Nº 070791, de 2009, de la Contraloría General de la República.</v>
      </c>
      <c r="T656" s="148">
        <f>VLOOKUP(A656,'BASE REGISTRO MAYO'!$A$1:$U$884,20,FALSE)</f>
        <v>38568</v>
      </c>
      <c r="U656" s="125">
        <v>7184</v>
      </c>
      <c r="V656" s="126">
        <v>22696726</v>
      </c>
      <c r="W656" s="126">
        <v>90039535</v>
      </c>
      <c r="X656" s="149">
        <v>44347</v>
      </c>
      <c r="Y656" s="133" t="s">
        <v>7732</v>
      </c>
      <c r="Z656" s="133" t="s">
        <v>7733</v>
      </c>
      <c r="AA656" s="125" t="s">
        <v>227</v>
      </c>
    </row>
    <row r="657" spans="1:27" s="90" customFormat="1" ht="15.75" customHeight="1" x14ac:dyDescent="0.2">
      <c r="A657" s="125">
        <v>7186</v>
      </c>
      <c r="B657" s="18" t="str">
        <f>VLOOKUP(A657,'BASE REGISTRO MAYO'!$A$1:$U$884,2,FALSE)</f>
        <v xml:space="preserve">
I. Municipalidad de Tomé
</v>
      </c>
      <c r="C657" s="18">
        <f>VLOOKUP(A657,'BASE REGISTRO MAYO'!$A$1:$U$884,3,FALSE)</f>
        <v>691501000</v>
      </c>
      <c r="D657" s="18" t="str">
        <f>VLOOKUP(A657,'BASE REGISTRO MAYO'!$A$1:$U$884,4,FALSE)</f>
        <v>Municipalidad</v>
      </c>
      <c r="E657" s="18" t="str">
        <f>VLOOKUP(A657,'BASE REGISTRO MAYO'!$A$1:$U$884,5,FALSE)</f>
        <v>Constitución Política de la República, artículo 107.</v>
      </c>
      <c r="F657" s="18" t="str">
        <f>VLOOKUP(A657,'BASE REGISTRO MAYO'!$A$1:$U$884,6,FALSE)</f>
        <v>Indefinida.</v>
      </c>
      <c r="G657" s="18" t="str">
        <f>VLOOKUP(A657,'BASE REGISTRO MAYO'!$A$1:$U$884,7,FALSE)</f>
        <v>Según Ley Orgánica Constitucional Nº 18.695, arts. 1º al 4º.</v>
      </c>
      <c r="H657" s="18" t="str">
        <f>VLOOKUP(A657,'BASE REGISTRO MAYO'!$A$1:$U$884,8,FALSE)</f>
        <v>no tiene</v>
      </c>
      <c r="I657" s="18">
        <f>VLOOKUP(A657,'BASE REGISTRO MAYO'!$A$1:$U$884,9,FALSE)</f>
        <v>0</v>
      </c>
      <c r="J657" s="18">
        <f>VLOOKUP(A657,'BASE REGISTRO MAYO'!$A$1:$U$884,10,FALSE)</f>
        <v>0</v>
      </c>
      <c r="K657" s="18" t="str">
        <f>VLOOKUP(A657,'BASE REGISTRO MAYO'!$A$1:$U$884,11,FALSE)</f>
        <v xml:space="preserve">Eduardo Aguilera Aguilera 
</v>
      </c>
      <c r="L657" s="18" t="str">
        <f>VLOOKUP(A657,'BASE REGISTRO MAYO'!$A$1:$U$884,12,FALSE)</f>
        <v xml:space="preserve">Ignacio Serrano N° 1185, , comuna de Tomé, Octava Región del Bío – Bío.
</v>
      </c>
      <c r="M657" s="18" t="str">
        <f>VLOOKUP(A657,'BASE REGISTRO MAYO'!$A$1:$U$884,13,FALSE)</f>
        <v>VIII</v>
      </c>
      <c r="N657" s="18" t="str">
        <f>VLOOKUP(A657,'BASE REGISTRO MAYO'!$A$1:$U$884,14,FALSE)</f>
        <v>Tomé</v>
      </c>
      <c r="O657" s="18" t="str">
        <f>VLOOKUP(A657,'BASE REGISTRO MAYO'!$A$1:$U$884,15,FALSE)</f>
        <v>Fono: (41) 2406400 - (41) 2406410</v>
      </c>
      <c r="P657" s="18" t="str">
        <f>VLOOKUP(A657,'BASE REGISTRO MAYO'!$A$1:$U$884,16,FALSE)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57" s="18">
        <f>VLOOKUP(A657,'BASE REGISTRO MAYO'!$A$1:$U$884,17,FALSE)</f>
        <v>0</v>
      </c>
      <c r="R657" s="18">
        <f>VLOOKUP(A657,'BASE REGISTRO MAYO'!$A$1:$U$884,18,FALSE)</f>
        <v>91001</v>
      </c>
      <c r="S657" s="18" t="str">
        <f>VLOOKUP(A657,'BASE REGISTRO MAYO'!$A$1:$U$884,19,FALSE)</f>
        <v>No procede</v>
      </c>
      <c r="T657" s="148">
        <f>VLOOKUP(A657,'BASE REGISTRO MAYO'!$A$1:$U$884,20,FALSE)</f>
        <v>38572</v>
      </c>
      <c r="U657" s="125">
        <v>7186</v>
      </c>
      <c r="V657" s="126">
        <v>5056871</v>
      </c>
      <c r="W657" s="126">
        <v>20374145</v>
      </c>
      <c r="X657" s="149">
        <v>44347</v>
      </c>
      <c r="Y657" s="133" t="s">
        <v>7732</v>
      </c>
      <c r="Z657" s="133" t="s">
        <v>7733</v>
      </c>
      <c r="AA657" s="125" t="s">
        <v>7884</v>
      </c>
    </row>
    <row r="658" spans="1:27" s="90" customFormat="1" ht="15.75" customHeight="1" x14ac:dyDescent="0.2">
      <c r="A658" s="125">
        <v>7189</v>
      </c>
      <c r="B658" s="18" t="str">
        <f>VLOOKUP(A658,'BASE REGISTRO MAYO'!$A$1:$U$884,2,FALSE)</f>
        <v>Fundación Cáritas Diocesana de Linares</v>
      </c>
      <c r="C658" s="18">
        <f>VLOOKUP(A658,'BASE REGISTRO MAYO'!$A$1:$U$884,3,FALSE)</f>
        <v>754634006</v>
      </c>
      <c r="D658" s="18" t="str">
        <f>VLOOKUP(A658,'BASE REGISTRO MAYO'!$A$1:$U$884,4,FALSE)</f>
        <v>Fundación de Derecho Público.</v>
      </c>
      <c r="E658" s="18" t="str">
        <f>VLOOKUP(A658,'BASE REGISTRO MAYO'!$A$1:$U$884,5,FALSE)</f>
        <v xml:space="preserve">Canon 114-1 del Código de Derecho Canónico y Decreto Episcopal N° 27, de 30 de noviembre de 1994, emitido por el Obispo de Linares, Monseñor Carlos Camus Larenas. </v>
      </c>
      <c r="F658" s="18" t="str">
        <f>VLOOKUP(A658,'BASE REGISTRO MAYO'!$A$1:$U$884,6,FALSE)</f>
        <v>Indefinida. Certificado emitido por Pbro. Silvio Jara Ramírez, Vicario General del Obispado de San Ambrosio de Linares, de noviembre de 2020.</v>
      </c>
      <c r="G658" s="18" t="str">
        <f>VLOOKUP(A658,'BASE REGISTRO MAYO'!$A$1:$U$884,7,FALSE)</f>
        <v xml:space="preserve">Promover y coordinar las obras de caridad y solidaridad cristiana, y la defensa y promoción de la vida a través de un servicio efectivo a las personas y el fortalecimiento de la familia como eje central de la sociedad.
</v>
      </c>
      <c r="H658" s="18" t="str">
        <f>VLOOKUP(A658,'BASE REGISTRO MAYO'!$A$1:$U$884,8,FALSE)</f>
        <v xml:space="preserve">Presidente: 
Monseñor Tomislav Koljatic Maroevic, 
Consejeros:
Pbro. Luis Fuentealba Sánchez,
Judith Villagran Molina, 
Pbro. José Ulloa Oliveros, 
Rodrigo Barrera Ruz, 
</v>
      </c>
      <c r="I658" s="18" t="str">
        <f>VLOOKUP(A658,'BASE REGISTRO MAYO'!$A$1:$U$884,9,FALSE)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8" s="18" t="str">
        <f>VLOOKUP(A658,'BASE REGISTRO MAYO'!$A$1:$U$884,10,FALSE)</f>
        <v>04 de abril de 2018</v>
      </c>
      <c r="K658" s="18" t="str">
        <f>VLOOKUP(A658,'BASE REGISTRO MAYO'!$A$1:$U$884,11,FALSE)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8" s="18" t="str">
        <f>VLOOKUP(A658,'BASE REGISTRO MAYO'!$A$1:$U$884,12,FALSE)</f>
        <v xml:space="preserve">Freire N° 434, Linares
</v>
      </c>
      <c r="M658" s="18" t="str">
        <f>VLOOKUP(A658,'BASE REGISTRO MAYO'!$A$1:$U$884,13,FALSE)</f>
        <v>VII</v>
      </c>
      <c r="N658" s="18" t="str">
        <f>VLOOKUP(A658,'BASE REGISTRO MAYO'!$A$1:$U$884,14,FALSE)</f>
        <v>Linares</v>
      </c>
      <c r="O658" s="18" t="str">
        <f>VLOOKUP(A658,'BASE REGISTRO MAYO'!$A$1:$U$884,15,FALSE)</f>
        <v>073-627226- 627227</v>
      </c>
      <c r="P658" s="18" t="str">
        <f>VLOOKUP(A658,'BASE REGISTRO MAYO'!$A$1:$U$884,16,FALSE)</f>
        <v xml:space="preserve">Correo electrónico : caritas@caritaslinares.cl
</v>
      </c>
      <c r="Q658" s="18">
        <f>VLOOKUP(A658,'BASE REGISTRO MAYO'!$A$1:$U$884,17,FALSE)</f>
        <v>0</v>
      </c>
      <c r="R658" s="18">
        <f>VLOOKUP(A658,'BASE REGISTRO MAYO'!$A$1:$U$884,18,FALSE)</f>
        <v>93401</v>
      </c>
      <c r="S658" s="18" t="str">
        <f>VLOOKUP(A658,'BASE REGISTRO MAYO'!$A$1:$U$884,19,FALSE)</f>
        <v>Se acompaña certificado financiero correspondiente al año 2019, aprobados por Supervisión Financiera Nacional.</v>
      </c>
      <c r="T658" s="148">
        <f>VLOOKUP(A658,'BASE REGISTRO MAYO'!$A$1:$U$884,20,FALSE)</f>
        <v>38600</v>
      </c>
      <c r="U658" s="125">
        <v>7189</v>
      </c>
      <c r="V658" s="126">
        <v>42600012</v>
      </c>
      <c r="W658" s="126">
        <v>192933600</v>
      </c>
      <c r="X658" s="149">
        <v>44347</v>
      </c>
      <c r="Y658" s="133" t="s">
        <v>7732</v>
      </c>
      <c r="Z658" s="133" t="s">
        <v>7733</v>
      </c>
      <c r="AA658" s="125" t="s">
        <v>7846</v>
      </c>
    </row>
    <row r="659" spans="1:27" s="90" customFormat="1" ht="15.75" customHeight="1" x14ac:dyDescent="0.2">
      <c r="A659" s="125">
        <v>7189</v>
      </c>
      <c r="B659" s="18" t="str">
        <f>VLOOKUP(A659,'BASE REGISTRO MAYO'!$A$1:$U$884,2,FALSE)</f>
        <v>Fundación Cáritas Diocesana de Linares</v>
      </c>
      <c r="C659" s="18">
        <f>VLOOKUP(A659,'BASE REGISTRO MAYO'!$A$1:$U$884,3,FALSE)</f>
        <v>754634006</v>
      </c>
      <c r="D659" s="18" t="str">
        <f>VLOOKUP(A659,'BASE REGISTRO MAYO'!$A$1:$U$884,4,FALSE)</f>
        <v>Fundación de Derecho Público.</v>
      </c>
      <c r="E659" s="18" t="str">
        <f>VLOOKUP(A659,'BASE REGISTRO MAYO'!$A$1:$U$884,5,FALSE)</f>
        <v xml:space="preserve">Canon 114-1 del Código de Derecho Canónico y Decreto Episcopal N° 27, de 30 de noviembre de 1994, emitido por el Obispo de Linares, Monseñor Carlos Camus Larenas. </v>
      </c>
      <c r="F659" s="18" t="str">
        <f>VLOOKUP(A659,'BASE REGISTRO MAYO'!$A$1:$U$884,6,FALSE)</f>
        <v>Indefinida. Certificado emitido por Pbro. Silvio Jara Ramírez, Vicario General del Obispado de San Ambrosio de Linares, de noviembre de 2020.</v>
      </c>
      <c r="G659" s="18" t="str">
        <f>VLOOKUP(A659,'BASE REGISTRO MAYO'!$A$1:$U$884,7,FALSE)</f>
        <v xml:space="preserve">Promover y coordinar las obras de caridad y solidaridad cristiana, y la defensa y promoción de la vida a través de un servicio efectivo a las personas y el fortalecimiento de la familia como eje central de la sociedad.
</v>
      </c>
      <c r="H659" s="18" t="str">
        <f>VLOOKUP(A659,'BASE REGISTRO MAYO'!$A$1:$U$884,8,FALSE)</f>
        <v xml:space="preserve">Presidente: 
Monseñor Tomislav Koljatic Maroevic, 
Consejeros:
Pbro. Luis Fuentealba Sánchez,
Judith Villagran Molina, 
Pbro. José Ulloa Oliveros, 
Rodrigo Barrera Ruz, 
</v>
      </c>
      <c r="I659" s="18" t="str">
        <f>VLOOKUP(A659,'BASE REGISTRO MAYO'!$A$1:$U$884,9,FALSE)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9" s="18" t="str">
        <f>VLOOKUP(A659,'BASE REGISTRO MAYO'!$A$1:$U$884,10,FALSE)</f>
        <v>04 de abril de 2018</v>
      </c>
      <c r="K659" s="18" t="str">
        <f>VLOOKUP(A659,'BASE REGISTRO MAYO'!$A$1:$U$884,11,FALSE)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9" s="18" t="str">
        <f>VLOOKUP(A659,'BASE REGISTRO MAYO'!$A$1:$U$884,12,FALSE)</f>
        <v xml:space="preserve">Freire N° 434, Linares
</v>
      </c>
      <c r="M659" s="18" t="str">
        <f>VLOOKUP(A659,'BASE REGISTRO MAYO'!$A$1:$U$884,13,FALSE)</f>
        <v>VII</v>
      </c>
      <c r="N659" s="18" t="str">
        <f>VLOOKUP(A659,'BASE REGISTRO MAYO'!$A$1:$U$884,14,FALSE)</f>
        <v>Linares</v>
      </c>
      <c r="O659" s="18" t="str">
        <f>VLOOKUP(A659,'BASE REGISTRO MAYO'!$A$1:$U$884,15,FALSE)</f>
        <v>073-627226- 627227</v>
      </c>
      <c r="P659" s="18" t="str">
        <f>VLOOKUP(A659,'BASE REGISTRO MAYO'!$A$1:$U$884,16,FALSE)</f>
        <v xml:space="preserve">Correo electrónico : caritas@caritaslinares.cl
</v>
      </c>
      <c r="Q659" s="18">
        <f>VLOOKUP(A659,'BASE REGISTRO MAYO'!$A$1:$U$884,17,FALSE)</f>
        <v>0</v>
      </c>
      <c r="R659" s="18">
        <f>VLOOKUP(A659,'BASE REGISTRO MAYO'!$A$1:$U$884,18,FALSE)</f>
        <v>93401</v>
      </c>
      <c r="S659" s="18" t="str">
        <f>VLOOKUP(A659,'BASE REGISTRO MAYO'!$A$1:$U$884,19,FALSE)</f>
        <v>Se acompaña certificado financiero correspondiente al año 2019, aprobados por Supervisión Financiera Nacional.</v>
      </c>
      <c r="T659" s="148">
        <f>VLOOKUP(A659,'BASE REGISTRO MAYO'!$A$1:$U$884,20,FALSE)</f>
        <v>38600</v>
      </c>
      <c r="U659" s="125">
        <v>7189</v>
      </c>
      <c r="V659" s="126">
        <v>19307580</v>
      </c>
      <c r="W659" s="126">
        <v>90239695</v>
      </c>
      <c r="X659" s="149">
        <v>44347</v>
      </c>
      <c r="Y659" s="133" t="s">
        <v>7732</v>
      </c>
      <c r="Z659" s="133" t="s">
        <v>7733</v>
      </c>
      <c r="AA659" s="125" t="s">
        <v>7850</v>
      </c>
    </row>
    <row r="660" spans="1:27" s="90" customFormat="1" ht="15.75" customHeight="1" x14ac:dyDescent="0.2">
      <c r="A660" s="125">
        <v>7189</v>
      </c>
      <c r="B660" s="18" t="str">
        <f>VLOOKUP(A660,'BASE REGISTRO MAYO'!$A$1:$U$884,2,FALSE)</f>
        <v>Fundación Cáritas Diocesana de Linares</v>
      </c>
      <c r="C660" s="18">
        <f>VLOOKUP(A660,'BASE REGISTRO MAYO'!$A$1:$U$884,3,FALSE)</f>
        <v>754634006</v>
      </c>
      <c r="D660" s="18" t="str">
        <f>VLOOKUP(A660,'BASE REGISTRO MAYO'!$A$1:$U$884,4,FALSE)</f>
        <v>Fundación de Derecho Público.</v>
      </c>
      <c r="E660" s="18" t="str">
        <f>VLOOKUP(A660,'BASE REGISTRO MAYO'!$A$1:$U$884,5,FALSE)</f>
        <v xml:space="preserve">Canon 114-1 del Código de Derecho Canónico y Decreto Episcopal N° 27, de 30 de noviembre de 1994, emitido por el Obispo de Linares, Monseñor Carlos Camus Larenas. </v>
      </c>
      <c r="F660" s="18" t="str">
        <f>VLOOKUP(A660,'BASE REGISTRO MAYO'!$A$1:$U$884,6,FALSE)</f>
        <v>Indefinida. Certificado emitido por Pbro. Silvio Jara Ramírez, Vicario General del Obispado de San Ambrosio de Linares, de noviembre de 2020.</v>
      </c>
      <c r="G660" s="18" t="str">
        <f>VLOOKUP(A660,'BASE REGISTRO MAYO'!$A$1:$U$884,7,FALSE)</f>
        <v xml:space="preserve">Promover y coordinar las obras de caridad y solidaridad cristiana, y la defensa y promoción de la vida a través de un servicio efectivo a las personas y el fortalecimiento de la familia como eje central de la sociedad.
</v>
      </c>
      <c r="H660" s="18" t="str">
        <f>VLOOKUP(A660,'BASE REGISTRO MAYO'!$A$1:$U$884,8,FALSE)</f>
        <v xml:space="preserve">Presidente: 
Monseñor Tomislav Koljatic Maroevic, 
Consejeros:
Pbro. Luis Fuentealba Sánchez,
Judith Villagran Molina, 
Pbro. José Ulloa Oliveros, 
Rodrigo Barrera Ruz, 
</v>
      </c>
      <c r="I660" s="18" t="str">
        <f>VLOOKUP(A660,'BASE REGISTRO MAYO'!$A$1:$U$884,9,FALSE)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60" s="18" t="str">
        <f>VLOOKUP(A660,'BASE REGISTRO MAYO'!$A$1:$U$884,10,FALSE)</f>
        <v>04 de abril de 2018</v>
      </c>
      <c r="K660" s="18" t="str">
        <f>VLOOKUP(A660,'BASE REGISTRO MAYO'!$A$1:$U$884,11,FALSE)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60" s="18" t="str">
        <f>VLOOKUP(A660,'BASE REGISTRO MAYO'!$A$1:$U$884,12,FALSE)</f>
        <v xml:space="preserve">Freire N° 434, Linares
</v>
      </c>
      <c r="M660" s="18" t="str">
        <f>VLOOKUP(A660,'BASE REGISTRO MAYO'!$A$1:$U$884,13,FALSE)</f>
        <v>VII</v>
      </c>
      <c r="N660" s="18" t="str">
        <f>VLOOKUP(A660,'BASE REGISTRO MAYO'!$A$1:$U$884,14,FALSE)</f>
        <v>Linares</v>
      </c>
      <c r="O660" s="18" t="str">
        <f>VLOOKUP(A660,'BASE REGISTRO MAYO'!$A$1:$U$884,15,FALSE)</f>
        <v>073-627226- 627227</v>
      </c>
      <c r="P660" s="18" t="str">
        <f>VLOOKUP(A660,'BASE REGISTRO MAYO'!$A$1:$U$884,16,FALSE)</f>
        <v xml:space="preserve">Correo electrónico : caritas@caritaslinares.cl
</v>
      </c>
      <c r="Q660" s="18">
        <f>VLOOKUP(A660,'BASE REGISTRO MAYO'!$A$1:$U$884,17,FALSE)</f>
        <v>0</v>
      </c>
      <c r="R660" s="18">
        <f>VLOOKUP(A660,'BASE REGISTRO MAYO'!$A$1:$U$884,18,FALSE)</f>
        <v>93401</v>
      </c>
      <c r="S660" s="18" t="str">
        <f>VLOOKUP(A660,'BASE REGISTRO MAYO'!$A$1:$U$884,19,FALSE)</f>
        <v>Se acompaña certificado financiero correspondiente al año 2019, aprobados por Supervisión Financiera Nacional.</v>
      </c>
      <c r="T660" s="148">
        <f>VLOOKUP(A660,'BASE REGISTRO MAYO'!$A$1:$U$884,20,FALSE)</f>
        <v>38600</v>
      </c>
      <c r="U660" s="125">
        <v>7189</v>
      </c>
      <c r="V660" s="126">
        <v>18986412</v>
      </c>
      <c r="W660" s="126">
        <v>82539417</v>
      </c>
      <c r="X660" s="149">
        <v>44347</v>
      </c>
      <c r="Y660" s="133" t="s">
        <v>7732</v>
      </c>
      <c r="Z660" s="133" t="s">
        <v>7733</v>
      </c>
      <c r="AA660" s="125" t="s">
        <v>7852</v>
      </c>
    </row>
    <row r="661" spans="1:27" s="90" customFormat="1" ht="15.75" customHeight="1" x14ac:dyDescent="0.2">
      <c r="A661" s="125">
        <v>7190</v>
      </c>
      <c r="B661" s="18" t="str">
        <f>VLOOKUP(A661,'BASE REGISTRO MAYO'!$A$1:$U$884,2,FALSE)</f>
        <v xml:space="preserve">
Organización Comunitaria Funcional Hogar de Lactantes Ignazio Sibillo
</v>
      </c>
      <c r="C661" s="18" t="str">
        <f>VLOOKUP(A661,'BASE REGISTRO MAYO'!$A$1:$U$884,3,FALSE)</f>
        <v>65469480K</v>
      </c>
      <c r="D661" s="18" t="str">
        <f>VLOOKUP(A661,'BASE REGISTRO MAYO'!$A$1:$U$884,4,FALSE)</f>
        <v xml:space="preserve">Organización comunitaria funcional.
</v>
      </c>
      <c r="E661" s="18" t="str">
        <f>VLOOKUP(A661,'BASE REGISTRO MAYO'!$A$1:$U$884,5,FALSE)</f>
        <v xml:space="preserve">Regida por Ley Nº 19.418, e inscrita en los Registros de organizaciones comunitarias territoriales y funcionales en la Secretaría Municipal de la I. Municipalidad de Punta Arenas.
</v>
      </c>
      <c r="F661" s="18" t="str">
        <f>VLOOKUP(A661,'BASE REGISTRO MAYO'!$A$1:$U$884,6,FALSE)</f>
        <v xml:space="preserve">Certificado de vigencia, folio 500346203845, de fecha 7 de septiembre de 2020, emitido por el Servicio de registro civil e identificación.
</v>
      </c>
      <c r="G661" s="18" t="str">
        <f>VLOOKUP(A661,'BASE REGISTRO MAYO'!$A$1:$U$884,7,FALSE)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61" s="18" t="str">
        <f>VLOOKUP(A661,'BASE REGISTRO MAYO'!$A$1:$U$884,8,FALSE)</f>
        <v>Presidente: Cristóbal Bascuñán Illanes, 
Vicepresidente: Mireya Lambert Cañón, 
Tesorero: Ricardo Rivero Velarde, 
Secretario: Carlos Abarzúa Villegas, 
Directores:
Claudia Loreto Salazar Alasevic, 
Alfonso José Mancilla Avendaño, 
Belinda Ann Mac Leay Coop,</v>
      </c>
      <c r="I661" s="18" t="str">
        <f>VLOOKUP(A661,'BASE REGISTRO MAYO'!$A$1:$U$884,9,FALSE)</f>
        <v>Dos (2) años en sus funciones, según Estatutos.</v>
      </c>
      <c r="J661" s="18" t="str">
        <f>VLOOKUP(A661,'BASE REGISTRO MAYO'!$A$1:$U$884,10,FALSE)</f>
        <v>02 de julio de 2020 al 17 de septiembre de 2022</v>
      </c>
      <c r="K661" s="18" t="str">
        <f>VLOOKUP(A661,'BASE REGISTRO MAYO'!$A$1:$U$884,11,FALSE)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61" s="18" t="str">
        <f>VLOOKUP(A661,'BASE REGISTRO MAYO'!$A$1:$U$884,12,FALSE)</f>
        <v xml:space="preserve">Avda. España N° 1101, Punta Arenas, Región de Magallanes.
</v>
      </c>
      <c r="M661" s="18" t="str">
        <f>VLOOKUP(A661,'BASE REGISTRO MAYO'!$A$1:$U$884,13,FALSE)</f>
        <v>XII</v>
      </c>
      <c r="N661" s="18" t="str">
        <f>VLOOKUP(A661,'BASE REGISTRO MAYO'!$A$1:$U$884,14,FALSE)</f>
        <v>Punta Arenas</v>
      </c>
      <c r="O661" s="18">
        <f>VLOOKUP(A661,'BASE REGISTRO MAYO'!$A$1:$U$884,15,FALSE)</f>
        <v>0</v>
      </c>
      <c r="P661" s="18">
        <f>VLOOKUP(A661,'BASE REGISTRO MAYO'!$A$1:$U$884,16,FALSE)</f>
        <v>0</v>
      </c>
      <c r="Q661" s="18">
        <f>VLOOKUP(A661,'BASE REGISTRO MAYO'!$A$1:$U$884,17,FALSE)</f>
        <v>0</v>
      </c>
      <c r="R661" s="18" t="str">
        <f>VLOOKUP(A661,'BASE REGISTRO MAYO'!$A$1:$U$884,18,FALSE)</f>
        <v>93401 Institución de Asistencia Social.</v>
      </c>
      <c r="S661" s="18" t="str">
        <f>VLOOKUP(A661,'BASE REGISTRO MAYO'!$A$1:$U$884,19,FALSE)</f>
        <v xml:space="preserve">Se acompaña certificado financiero correspondiente al año 2019, aprobados por el  Subdepartamento de Supervisión Financiera Nacional.
</v>
      </c>
      <c r="T661" s="148">
        <f>VLOOKUP(A661,'BASE REGISTRO MAYO'!$A$1:$U$884,20,FALSE)</f>
        <v>38607</v>
      </c>
      <c r="U661" s="125">
        <v>7190</v>
      </c>
      <c r="V661" s="126">
        <v>35794793</v>
      </c>
      <c r="W661" s="126">
        <v>138461249</v>
      </c>
      <c r="X661" s="149">
        <v>44347</v>
      </c>
      <c r="Y661" s="133" t="s">
        <v>7732</v>
      </c>
      <c r="Z661" s="133" t="s">
        <v>7733</v>
      </c>
      <c r="AA661" s="125" t="s">
        <v>7811</v>
      </c>
    </row>
    <row r="662" spans="1:27" s="90" customFormat="1" ht="15.75" customHeight="1" x14ac:dyDescent="0.2">
      <c r="A662" s="125">
        <v>7194</v>
      </c>
      <c r="B662" s="18" t="str">
        <f>VLOOKUP(A662,'BASE REGISTRO MAYO'!$A$1:$U$884,2,FALSE)</f>
        <v xml:space="preserve">
I. Municipalidad de Mejillones
</v>
      </c>
      <c r="C662" s="18">
        <f>VLOOKUP(A662,'BASE REGISTRO MAYO'!$A$1:$U$884,3,FALSE)</f>
        <v>690204002</v>
      </c>
      <c r="D662" s="18" t="str">
        <f>VLOOKUP(A662,'BASE REGISTRO MAYO'!$A$1:$U$884,4,FALSE)</f>
        <v>Municipalidad</v>
      </c>
      <c r="E662" s="18" t="str">
        <f>VLOOKUP(A662,'BASE REGISTRO MAYO'!$A$1:$U$884,5,FALSE)</f>
        <v>Constitución Política de la República, artículo 107.</v>
      </c>
      <c r="F662" s="18" t="str">
        <f>VLOOKUP(A662,'BASE REGISTRO MAYO'!$A$1:$U$884,6,FALSE)</f>
        <v>Indefinida.</v>
      </c>
      <c r="G662" s="18" t="str">
        <f>VLOOKUP(A662,'BASE REGISTRO MAYO'!$A$1:$U$884,7,FALSE)</f>
        <v>Según Ley Orgánica Nº 18.695, artículos 1º al 4º.</v>
      </c>
      <c r="H662" s="18" t="str">
        <f>VLOOKUP(A662,'BASE REGISTRO MAYO'!$A$1:$U$884,8,FALSE)</f>
        <v>no tiene</v>
      </c>
      <c r="I662" s="18">
        <f>VLOOKUP(A662,'BASE REGISTRO MAYO'!$A$1:$U$884,9,FALSE)</f>
        <v>0</v>
      </c>
      <c r="J662" s="18">
        <f>VLOOKUP(A662,'BASE REGISTRO MAYO'!$A$1:$U$884,10,FALSE)</f>
        <v>0</v>
      </c>
      <c r="K662" s="18" t="str">
        <f>VLOOKUP(A662,'BASE REGISTRO MAYO'!$A$1:$U$884,11,FALSE)</f>
        <v xml:space="preserve">Alcalde Titular: Sergio Vega Venegas
</v>
      </c>
      <c r="L662" s="18" t="str">
        <f>VLOOKUP(A662,'BASE REGISTRO MAYO'!$A$1:$U$884,12,FALSE)</f>
        <v xml:space="preserve">Francisco Antonio Pinto Nº 200, comuna de Mejillones, Región de Antofagasta.
</v>
      </c>
      <c r="M662" s="18" t="str">
        <f>VLOOKUP(A662,'BASE REGISTRO MAYO'!$A$1:$U$884,13,FALSE)</f>
        <v>III</v>
      </c>
      <c r="N662" s="18" t="str">
        <f>VLOOKUP(A662,'BASE REGISTRO MAYO'!$A$1:$U$884,14,FALSE)</f>
        <v>Mejillones,</v>
      </c>
      <c r="O662" s="18" t="str">
        <f>VLOOKUP(A662,'BASE REGISTRO MAYO'!$A$1:$U$884,15,FALSE)</f>
        <v>Fonos: 55-557300 - 55-557390 - 55-557308</v>
      </c>
      <c r="P662" s="18" t="str">
        <f>VLOOKUP(A662,'BASE REGISTRO MAYO'!$A$1:$U$884,16,FALSE)</f>
        <v xml:space="preserve"> informaciones@mejillones.cl
alcaldia@mejillones.cl</v>
      </c>
      <c r="Q662" s="18">
        <f>VLOOKUP(A662,'BASE REGISTRO MAYO'!$A$1:$U$884,17,FALSE)</f>
        <v>0</v>
      </c>
      <c r="R662" s="18">
        <f>VLOOKUP(A662,'BASE REGISTRO MAYO'!$A$1:$U$884,18,FALSE)</f>
        <v>91001</v>
      </c>
      <c r="S662" s="18" t="str">
        <f>VLOOKUP(A662,'BASE REGISTRO MAYO'!$A$1:$U$884,19,FALSE)</f>
        <v>No se acompañan. Aplica Informe Jurídico Nº 09, de fecha 14 de marzo de 2011 del Departamento Jurídico y Dictamen Nº 070791, de 2009, de la Contraloría General de la República.</v>
      </c>
      <c r="T662" s="148">
        <f>VLOOKUP(A662,'BASE REGISTRO MAYO'!$A$1:$U$884,20,FALSE)</f>
        <v>38618</v>
      </c>
      <c r="U662" s="125">
        <v>7194</v>
      </c>
      <c r="V662" s="126">
        <v>9235123</v>
      </c>
      <c r="W662" s="126">
        <v>56684104</v>
      </c>
      <c r="X662" s="149">
        <v>44347</v>
      </c>
      <c r="Y662" s="133" t="s">
        <v>7732</v>
      </c>
      <c r="Z662" s="133" t="s">
        <v>7733</v>
      </c>
      <c r="AA662" s="125" t="s">
        <v>7913</v>
      </c>
    </row>
    <row r="663" spans="1:27" s="90" customFormat="1" ht="15.75" customHeight="1" x14ac:dyDescent="0.2">
      <c r="A663" s="125">
        <v>7195</v>
      </c>
      <c r="B663" s="18" t="str">
        <f>VLOOKUP(A663,'BASE REGISTRO MAYO'!$A$1:$U$884,2,FALSE)</f>
        <v xml:space="preserve">
I. Municipalidad de Paine
</v>
      </c>
      <c r="C663" s="18">
        <f>VLOOKUP(A663,'BASE REGISTRO MAYO'!$A$1:$U$884,3,FALSE)</f>
        <v>690726009</v>
      </c>
      <c r="D663" s="18" t="str">
        <f>VLOOKUP(A663,'BASE REGISTRO MAYO'!$A$1:$U$884,4,FALSE)</f>
        <v>Municipalidad</v>
      </c>
      <c r="E663" s="18" t="str">
        <f>VLOOKUP(A663,'BASE REGISTRO MAYO'!$A$1:$U$884,5,FALSE)</f>
        <v>Constitución Política de la República, art. 107.</v>
      </c>
      <c r="F663" s="18" t="str">
        <f>VLOOKUP(A663,'BASE REGISTRO MAYO'!$A$1:$U$884,6,FALSE)</f>
        <v>Indefinida.</v>
      </c>
      <c r="G663" s="18" t="str">
        <f>VLOOKUP(A663,'BASE REGISTRO MAYO'!$A$1:$U$884,7,FALSE)</f>
        <v>Según Ley Orgánica Nº 18.695, arts. 1º al 4º.</v>
      </c>
      <c r="H663" s="18" t="str">
        <f>VLOOKUP(A663,'BASE REGISTRO MAYO'!$A$1:$U$884,8,FALSE)</f>
        <v>no tiene</v>
      </c>
      <c r="I663" s="18">
        <f>VLOOKUP(A663,'BASE REGISTRO MAYO'!$A$1:$U$884,9,FALSE)</f>
        <v>0</v>
      </c>
      <c r="J663" s="18">
        <f>VLOOKUP(A663,'BASE REGISTRO MAYO'!$A$1:$U$884,10,FALSE)</f>
        <v>0</v>
      </c>
      <c r="K663" s="18" t="str">
        <f>VLOOKUP(A663,'BASE REGISTRO MAYO'!$A$1:$U$884,11,FALSE)</f>
        <v xml:space="preserve">Diego Vergara Rodríguez, 
</v>
      </c>
      <c r="L663" s="18" t="str">
        <f>VLOOKUP(A663,'BASE REGISTRO MAYO'!$A$1:$U$884,12,FALSE)</f>
        <v xml:space="preserve">Avenida General Baquedano Nº490, Paine.
</v>
      </c>
      <c r="M663" s="18" t="str">
        <f>VLOOKUP(A663,'BASE REGISTRO MAYO'!$A$1:$U$884,13,FALSE)</f>
        <v>XIII</v>
      </c>
      <c r="N663" s="18" t="str">
        <f>VLOOKUP(A663,'BASE REGISTRO MAYO'!$A$1:$U$884,14,FALSE)</f>
        <v>Paine</v>
      </c>
      <c r="O663" s="18" t="str">
        <f>VLOOKUP(A663,'BASE REGISTRO MAYO'!$A$1:$U$884,15,FALSE)</f>
        <v xml:space="preserve">Fono: 228218615
</v>
      </c>
      <c r="P663" s="18" t="str">
        <f>VLOOKUP(A663,'BASE REGISTRO MAYO'!$A$1:$U$884,16,FALSE)</f>
        <v>Correo electrónico: alcaldia@paine.cl</v>
      </c>
      <c r="Q663" s="18">
        <f>VLOOKUP(A663,'BASE REGISTRO MAYO'!$A$1:$U$884,17,FALSE)</f>
        <v>0</v>
      </c>
      <c r="R663" s="18">
        <f>VLOOKUP(A663,'BASE REGISTRO MAYO'!$A$1:$U$884,18,FALSE)</f>
        <v>91001</v>
      </c>
      <c r="S663" s="18" t="str">
        <f>VLOOKUP(A663,'BASE REGISTRO MAYO'!$A$1:$U$884,19,FALSE)</f>
        <v xml:space="preserve">No se acompañan. Aplica Informe Jurídico Nº 09, de  fecha 14 de marzo de 2011 del Departamento Jurídico y Dictamen Nº 070791, de 2009, de la Contraloría General de la República.  </v>
      </c>
      <c r="T663" s="148">
        <f>VLOOKUP(A663,'BASE REGISTRO MAYO'!$A$1:$U$884,20,FALSE)</f>
        <v>38624</v>
      </c>
      <c r="U663" s="125">
        <v>7195</v>
      </c>
      <c r="V663" s="126">
        <v>19599780</v>
      </c>
      <c r="W663" s="126">
        <v>65184060</v>
      </c>
      <c r="X663" s="149">
        <v>44347</v>
      </c>
      <c r="Y663" s="133" t="s">
        <v>7732</v>
      </c>
      <c r="Z663" s="133" t="s">
        <v>7733</v>
      </c>
      <c r="AA663" s="125" t="s">
        <v>7800</v>
      </c>
    </row>
    <row r="664" spans="1:27" s="90" customFormat="1" ht="15.75" customHeight="1" x14ac:dyDescent="0.2">
      <c r="A664" s="125">
        <v>7196</v>
      </c>
      <c r="B664" s="18" t="str">
        <f>VLOOKUP(A664,'BASE REGISTRO MAYO'!$A$1:$U$884,2,FALSE)</f>
        <v xml:space="preserve">
I. Municipalidad de La Cisterna
</v>
      </c>
      <c r="C664" s="18">
        <f>VLOOKUP(A664,'BASE REGISTRO MAYO'!$A$1:$U$884,3,FALSE)</f>
        <v>690720000</v>
      </c>
      <c r="D664" s="18" t="str">
        <f>VLOOKUP(A664,'BASE REGISTRO MAYO'!$A$1:$U$884,4,FALSE)</f>
        <v>Municipalidad</v>
      </c>
      <c r="E664" s="18" t="str">
        <f>VLOOKUP(A664,'BASE REGISTRO MAYO'!$A$1:$U$884,5,FALSE)</f>
        <v>Constitución Política de la República, art. 107.</v>
      </c>
      <c r="F664" s="18" t="str">
        <f>VLOOKUP(A664,'BASE REGISTRO MAYO'!$A$1:$U$884,6,FALSE)</f>
        <v>Indefinida.</v>
      </c>
      <c r="G664" s="18" t="str">
        <f>VLOOKUP(A664,'BASE REGISTRO MAYO'!$A$1:$U$884,7,FALSE)</f>
        <v>Según Ley Orgánica Nº 18.695, arts. 1º al 4º.</v>
      </c>
      <c r="H664" s="18" t="str">
        <f>VLOOKUP(A664,'BASE REGISTRO MAYO'!$A$1:$U$884,8,FALSE)</f>
        <v>no tiene</v>
      </c>
      <c r="I664" s="18">
        <f>VLOOKUP(A664,'BASE REGISTRO MAYO'!$A$1:$U$884,9,FALSE)</f>
        <v>0</v>
      </c>
      <c r="J664" s="18">
        <f>VLOOKUP(A664,'BASE REGISTRO MAYO'!$A$1:$U$884,10,FALSE)</f>
        <v>0</v>
      </c>
      <c r="K664" s="18" t="str">
        <f>VLOOKUP(A664,'BASE REGISTRO MAYO'!$A$1:$U$884,11,FALSE)</f>
        <v xml:space="preserve">Reginaldo Santiago Rebolledo Pizarro    </v>
      </c>
      <c r="L664" s="18" t="str">
        <f>VLOOKUP(A664,'BASE REGISTRO MAYO'!$A$1:$U$884,12,FALSE)</f>
        <v xml:space="preserve">Pedro Aguirre Cerda Nº0161, La Cisterna.
</v>
      </c>
      <c r="M664" s="18" t="str">
        <f>VLOOKUP(A664,'BASE REGISTRO MAYO'!$A$1:$U$884,13,FALSE)</f>
        <v>XIII</v>
      </c>
      <c r="N664" s="18" t="str">
        <f>VLOOKUP(A664,'BASE REGISTRO MAYO'!$A$1:$U$884,14,FALSE)</f>
        <v>La Cisterna</v>
      </c>
      <c r="O664" s="18" t="str">
        <f>VLOOKUP(A664,'BASE REGISTRO MAYO'!$A$1:$U$884,15,FALSE)</f>
        <v>Fono 225407541- 225407586</v>
      </c>
      <c r="P664" s="18" t="str">
        <f>VLOOKUP(A664,'BASE REGISTRO MAYO'!$A$1:$U$884,16,FALSE)</f>
        <v>secmunicipal@cisterna.cl</v>
      </c>
      <c r="Q664" s="18">
        <f>VLOOKUP(A664,'BASE REGISTRO MAYO'!$A$1:$U$884,17,FALSE)</f>
        <v>0</v>
      </c>
      <c r="R664" s="18">
        <f>VLOOKUP(A664,'BASE REGISTRO MAYO'!$A$1:$U$884,18,FALSE)</f>
        <v>91001</v>
      </c>
      <c r="S664" s="18" t="str">
        <f>VLOOKUP(A664,'BASE REGISTRO MAYO'!$A$1:$U$884,19,FALSE)</f>
        <v xml:space="preserve">No se acompañan. Aplica Informe Jurídico Nº 09, de  fecha 14 de marzo de 2011 del Departamento Jurídico y Dictamen Nº 070791, de 2009, de la Contraloría General de la República.  
</v>
      </c>
      <c r="T664" s="148">
        <f>VLOOKUP(A664,'BASE REGISTRO MAYO'!$A$1:$U$884,20,FALSE)</f>
        <v>38624</v>
      </c>
      <c r="U664" s="125">
        <v>7196</v>
      </c>
      <c r="V664" s="126">
        <v>5008220</v>
      </c>
      <c r="W664" s="126">
        <v>20178130</v>
      </c>
      <c r="X664" s="149">
        <v>44347</v>
      </c>
      <c r="Y664" s="133" t="s">
        <v>7732</v>
      </c>
      <c r="Z664" s="133" t="s">
        <v>7733</v>
      </c>
      <c r="AA664" s="125" t="s">
        <v>7797</v>
      </c>
    </row>
    <row r="665" spans="1:27" s="90" customFormat="1" ht="15.75" customHeight="1" x14ac:dyDescent="0.2">
      <c r="A665" s="125">
        <v>7197</v>
      </c>
      <c r="B665" s="18" t="str">
        <f>VLOOKUP(A665,'BASE REGISTRO MAYO'!$A$1:$U$884,2,FALSE)</f>
        <v xml:space="preserve">
I. Municipalidad de Salamanca
</v>
      </c>
      <c r="C665" s="18">
        <f>VLOOKUP(A665,'BASE REGISTRO MAYO'!$A$1:$U$884,3,FALSE)</f>
        <v>690414007</v>
      </c>
      <c r="D665" s="18" t="str">
        <f>VLOOKUP(A665,'BASE REGISTRO MAYO'!$A$1:$U$884,4,FALSE)</f>
        <v>Municipalidad</v>
      </c>
      <c r="E665" s="18" t="str">
        <f>VLOOKUP(A665,'BASE REGISTRO MAYO'!$A$1:$U$884,5,FALSE)</f>
        <v>Constitución Política de la República, art. 107.</v>
      </c>
      <c r="F665" s="18" t="str">
        <f>VLOOKUP(A665,'BASE REGISTRO MAYO'!$A$1:$U$884,6,FALSE)</f>
        <v>Indefinida.</v>
      </c>
      <c r="G665" s="18" t="str">
        <f>VLOOKUP(A665,'BASE REGISTRO MAYO'!$A$1:$U$884,7,FALSE)</f>
        <v>Según Ley Orgánica Nº 18.695, arts. 1º al 4º.</v>
      </c>
      <c r="H665" s="18">
        <f>VLOOKUP(A665,'BASE REGISTRO MAYO'!$A$1:$U$884,8,FALSE)</f>
        <v>0</v>
      </c>
      <c r="I665" s="18">
        <f>VLOOKUP(A665,'BASE REGISTRO MAYO'!$A$1:$U$884,9,FALSE)</f>
        <v>0</v>
      </c>
      <c r="J665" s="18">
        <f>VLOOKUP(A665,'BASE REGISTRO MAYO'!$A$1:$U$884,10,FALSE)</f>
        <v>0</v>
      </c>
      <c r="K665" s="18" t="str">
        <f>VLOOKUP(A665,'BASE REGISTRO MAYO'!$A$1:$U$884,11,FALSE)</f>
        <v xml:space="preserve">Gerardo Andrés Rojas Escudero   </v>
      </c>
      <c r="L665" s="18" t="str">
        <f>VLOOKUP(A665,'BASE REGISTRO MAYO'!$A$1:$U$884,12,FALSE)</f>
        <v xml:space="preserve">Manuel Bulnes Nº599, comuna de Salamanca.
</v>
      </c>
      <c r="M665" s="18" t="str">
        <f>VLOOKUP(A665,'BASE REGISTRO MAYO'!$A$1:$U$884,13,FALSE)</f>
        <v>IV</v>
      </c>
      <c r="N665" s="18" t="str">
        <f>VLOOKUP(A665,'BASE REGISTRO MAYO'!$A$1:$U$884,14,FALSE)</f>
        <v>Salamanca.</v>
      </c>
      <c r="O665" s="18" t="str">
        <f>VLOOKUP(A665,'BASE REGISTRO MAYO'!$A$1:$U$884,15,FALSE)</f>
        <v>Fono (53) 2448600 – (53) 2448601 – (53)-2448539</v>
      </c>
      <c r="P665" s="18" t="str">
        <f>VLOOKUP(A665,'BASE REGISTRO MAYO'!$A$1:$U$884,16,FALSE)</f>
        <v xml:space="preserve">
oirs@salamanca.cl alcaldia@salamanca.cl ncruz@salamanca.cl</v>
      </c>
      <c r="Q665" s="18">
        <f>VLOOKUP(A665,'BASE REGISTRO MAYO'!$A$1:$U$884,17,FALSE)</f>
        <v>0</v>
      </c>
      <c r="R665" s="18">
        <f>VLOOKUP(A665,'BASE REGISTRO MAYO'!$A$1:$U$884,18,FALSE)</f>
        <v>91001</v>
      </c>
      <c r="S665" s="18" t="str">
        <f>VLOOKUP(A665,'BASE REGISTRO MAYO'!$A$1:$U$884,19,FALSE)</f>
        <v xml:space="preserve">No se acompañan. Aplica Informe Jurídico Nº 09, de  fecha 14 de marzo de 2011 del Departamento Jurídico y Dictamen Nº 070791, de 2009, de la Contraloría General de la República.  
</v>
      </c>
      <c r="T665" s="148">
        <f>VLOOKUP(A665,'BASE REGISTRO MAYO'!$A$1:$U$884,20,FALSE)</f>
        <v>38624</v>
      </c>
      <c r="U665" s="125">
        <v>7197</v>
      </c>
      <c r="V665" s="126">
        <v>4730622</v>
      </c>
      <c r="W665" s="126">
        <v>19059687</v>
      </c>
      <c r="X665" s="149">
        <v>44347</v>
      </c>
      <c r="Y665" s="133" t="s">
        <v>7732</v>
      </c>
      <c r="Z665" s="133" t="s">
        <v>7733</v>
      </c>
      <c r="AA665" s="125" t="s">
        <v>7858</v>
      </c>
    </row>
    <row r="666" spans="1:27" s="90" customFormat="1" ht="15.75" customHeight="1" x14ac:dyDescent="0.2">
      <c r="A666" s="125">
        <v>7198</v>
      </c>
      <c r="B666" s="18" t="str">
        <f>VLOOKUP(A666,'BASE REGISTRO MAYO'!$A$1:$U$884,2,FALSE)</f>
        <v xml:space="preserve">
I. Municipalidad de Buin
</v>
      </c>
      <c r="C666" s="18">
        <f>VLOOKUP(A666,'BASE REGISTRO MAYO'!$A$1:$U$884,3,FALSE)</f>
        <v>690725002</v>
      </c>
      <c r="D666" s="18" t="str">
        <f>VLOOKUP(A666,'BASE REGISTRO MAYO'!$A$1:$U$884,4,FALSE)</f>
        <v>Municipalidad</v>
      </c>
      <c r="E666" s="18" t="str">
        <f>VLOOKUP(A666,'BASE REGISTRO MAYO'!$A$1:$U$884,5,FALSE)</f>
        <v>Constitución Política de la República, art. 107.</v>
      </c>
      <c r="F666" s="18" t="str">
        <f>VLOOKUP(A666,'BASE REGISTRO MAYO'!$A$1:$U$884,6,FALSE)</f>
        <v>Indefinida.</v>
      </c>
      <c r="G666" s="18" t="str">
        <f>VLOOKUP(A666,'BASE REGISTRO MAYO'!$A$1:$U$884,7,FALSE)</f>
        <v>Según Ley Orgánica Nº 18.695, arts. 1º al 4º.</v>
      </c>
      <c r="H666" s="18" t="str">
        <f>VLOOKUP(A666,'BASE REGISTRO MAYO'!$A$1:$U$884,8,FALSE)</f>
        <v>no tiene</v>
      </c>
      <c r="I666" s="18">
        <f>VLOOKUP(A666,'BASE REGISTRO MAYO'!$A$1:$U$884,9,FALSE)</f>
        <v>0</v>
      </c>
      <c r="J666" s="18">
        <f>VLOOKUP(A666,'BASE REGISTRO MAYO'!$A$1:$U$884,10,FALSE)</f>
        <v>0</v>
      </c>
      <c r="K666" s="18" t="str">
        <f>VLOOKUP(A666,'BASE REGISTRO MAYO'!$A$1:$U$884,11,FALSE)</f>
        <v xml:space="preserve">Miguel Leonardo Araya Lobos </v>
      </c>
      <c r="L666" s="18" t="str">
        <f>VLOOKUP(A666,'BASE REGISTRO MAYO'!$A$1:$U$884,12,FALSE)</f>
        <v xml:space="preserve">Carlos Condell Nº415, comuna de Buin.
</v>
      </c>
      <c r="M666" s="18" t="str">
        <f>VLOOKUP(A666,'BASE REGISTRO MAYO'!$A$1:$U$884,13,FALSE)</f>
        <v>XIII</v>
      </c>
      <c r="N666" s="18" t="str">
        <f>VLOOKUP(A666,'BASE REGISTRO MAYO'!$A$1:$U$884,14,FALSE)</f>
        <v>Buin</v>
      </c>
      <c r="O666" s="18" t="str">
        <f>VLOOKUP(A666,'BASE REGISTRO MAYO'!$A$1:$U$884,15,FALSE)</f>
        <v>Fono 28218400,</v>
      </c>
      <c r="P666" s="18">
        <f>VLOOKUP(A666,'BASE REGISTRO MAYO'!$A$1:$U$884,16,FALSE)</f>
        <v>0</v>
      </c>
      <c r="Q666" s="18">
        <f>VLOOKUP(A666,'BASE REGISTRO MAYO'!$A$1:$U$884,17,FALSE)</f>
        <v>0</v>
      </c>
      <c r="R666" s="18">
        <f>VLOOKUP(A666,'BASE REGISTRO MAYO'!$A$1:$U$884,18,FALSE)</f>
        <v>91001</v>
      </c>
      <c r="S666" s="18" t="str">
        <f>VLOOKUP(A666,'BASE REGISTRO MAYO'!$A$1:$U$884,19,FALSE)</f>
        <v xml:space="preserve">No se acompañan. Aplica Informe Jurídico Nº 09, de fecha 14 de marzo de 2011 del Departamento Jurídico y Dictamen Nº 070791, de 2009, de la Contraloría General de la República.  
</v>
      </c>
      <c r="T666" s="148">
        <f>VLOOKUP(A666,'BASE REGISTRO MAYO'!$A$1:$U$884,20,FALSE)</f>
        <v>38624</v>
      </c>
      <c r="U666" s="125">
        <v>7198</v>
      </c>
      <c r="V666" s="126">
        <v>4292760</v>
      </c>
      <c r="W666" s="126">
        <v>21463800</v>
      </c>
      <c r="X666" s="149">
        <v>44347</v>
      </c>
      <c r="Y666" s="133" t="s">
        <v>7732</v>
      </c>
      <c r="Z666" s="133" t="s">
        <v>7733</v>
      </c>
      <c r="AA666" s="125" t="s">
        <v>7748</v>
      </c>
    </row>
    <row r="667" spans="1:27" s="90" customFormat="1" ht="15.75" customHeight="1" x14ac:dyDescent="0.2">
      <c r="A667" s="125">
        <v>7200</v>
      </c>
      <c r="B667" s="18" t="str">
        <f>VLOOKUP(A667,'BASE REGISTRO MAYO'!$A$1:$U$884,2,FALSE)</f>
        <v xml:space="preserve">
I. Municipalidad de El Bosque
</v>
      </c>
      <c r="C667" s="18">
        <f>VLOOKUP(A667,'BASE REGISTRO MAYO'!$A$1:$U$884,3,FALSE)</f>
        <v>692553004</v>
      </c>
      <c r="D667" s="18" t="str">
        <f>VLOOKUP(A667,'BASE REGISTRO MAYO'!$A$1:$U$884,4,FALSE)</f>
        <v>Municipalidad</v>
      </c>
      <c r="E667" s="18" t="str">
        <f>VLOOKUP(A667,'BASE REGISTRO MAYO'!$A$1:$U$884,5,FALSE)</f>
        <v>Constitución Política de la República, art. 107.</v>
      </c>
      <c r="F667" s="18" t="str">
        <f>VLOOKUP(A667,'BASE REGISTRO MAYO'!$A$1:$U$884,6,FALSE)</f>
        <v>Indefinida.</v>
      </c>
      <c r="G667" s="18" t="str">
        <f>VLOOKUP(A667,'BASE REGISTRO MAYO'!$A$1:$U$884,7,FALSE)</f>
        <v>Según Ley Orgánica Nº 18.695, arts. 1º al 4º.</v>
      </c>
      <c r="H667" s="18" t="str">
        <f>VLOOKUP(A667,'BASE REGISTRO MAYO'!$A$1:$U$884,8,FALSE)</f>
        <v>no tiene</v>
      </c>
      <c r="I667" s="18">
        <f>VLOOKUP(A667,'BASE REGISTRO MAYO'!$A$1:$U$884,9,FALSE)</f>
        <v>0</v>
      </c>
      <c r="J667" s="18">
        <f>VLOOKUP(A667,'BASE REGISTRO MAYO'!$A$1:$U$884,10,FALSE)</f>
        <v>0</v>
      </c>
      <c r="K667" s="18" t="str">
        <f>VLOOKUP(A667,'BASE REGISTRO MAYO'!$A$1:$U$884,11,FALSE)</f>
        <v xml:space="preserve">Sadi Leonardo Melo Moya (Alcalde Titular) </v>
      </c>
      <c r="L667" s="18" t="str">
        <f>VLOOKUP(A667,'BASE REGISTRO MAYO'!$A$1:$U$884,12,FALSE)</f>
        <v xml:space="preserve">Alejandro Guzmán Nº735, comuna de El Bosque.
</v>
      </c>
      <c r="M667" s="18" t="str">
        <f>VLOOKUP(A667,'BASE REGISTRO MAYO'!$A$1:$U$884,13,FALSE)</f>
        <v>XIII</v>
      </c>
      <c r="N667" s="18" t="str">
        <f>VLOOKUP(A667,'BASE REGISTRO MAYO'!$A$1:$U$884,14,FALSE)</f>
        <v>El Bosque.</v>
      </c>
      <c r="O667" s="18" t="str">
        <f>VLOOKUP(A667,'BASE REGISTRO MAYO'!$A$1:$U$884,15,FALSE)</f>
        <v>Fono 5401600 – 5401671 – 5274299</v>
      </c>
      <c r="P667" s="18">
        <f>VLOOKUP(A667,'BASE REGISTRO MAYO'!$A$1:$U$884,16,FALSE)</f>
        <v>0</v>
      </c>
      <c r="Q667" s="18">
        <f>VLOOKUP(A667,'BASE REGISTRO MAYO'!$A$1:$U$884,17,FALSE)</f>
        <v>0</v>
      </c>
      <c r="R667" s="18">
        <f>VLOOKUP(A667,'BASE REGISTRO MAYO'!$A$1:$U$884,18,FALSE)</f>
        <v>91001</v>
      </c>
      <c r="S667" s="18" t="str">
        <f>VLOOKUP(A667,'BASE REGISTRO MAYO'!$A$1:$U$884,19,FALSE)</f>
        <v xml:space="preserve">No se acompañan. Aplica Informe Jurídico Nº 09, de  fecha 14 de marzo de 2011 del Departamento Jurídico y Dictamen Nº 070791, de 2009, de la Contraloría General de la República.  
</v>
      </c>
      <c r="T667" s="148">
        <f>VLOOKUP(A667,'BASE REGISTRO MAYO'!$A$1:$U$884,20,FALSE)</f>
        <v>38624</v>
      </c>
      <c r="U667" s="125">
        <v>7200</v>
      </c>
      <c r="V667" s="126">
        <v>9730256</v>
      </c>
      <c r="W667" s="126">
        <v>48651280</v>
      </c>
      <c r="X667" s="149">
        <v>44347</v>
      </c>
      <c r="Y667" s="133" t="s">
        <v>7732</v>
      </c>
      <c r="Z667" s="133" t="s">
        <v>7733</v>
      </c>
      <c r="AA667" s="125" t="s">
        <v>7802</v>
      </c>
    </row>
    <row r="668" spans="1:27" s="90" customFormat="1" ht="15.75" customHeight="1" x14ac:dyDescent="0.2">
      <c r="A668" s="125">
        <v>7201</v>
      </c>
      <c r="B668" s="18" t="str">
        <f>VLOOKUP(A668,'BASE REGISTRO MAYO'!$A$1:$U$884,2,FALSE)</f>
        <v xml:space="preserve">
I. Municipalidad de Purranque
</v>
      </c>
      <c r="C668" s="18">
        <f>VLOOKUP(A668,'BASE REGISTRO MAYO'!$A$1:$U$884,3,FALSE)</f>
        <v>692105001</v>
      </c>
      <c r="D668" s="18" t="str">
        <f>VLOOKUP(A668,'BASE REGISTRO MAYO'!$A$1:$U$884,4,FALSE)</f>
        <v>Municipalidad</v>
      </c>
      <c r="E668" s="18" t="str">
        <f>VLOOKUP(A668,'BASE REGISTRO MAYO'!$A$1:$U$884,5,FALSE)</f>
        <v>Constitución Política de la República, art. 107.</v>
      </c>
      <c r="F668" s="18" t="str">
        <f>VLOOKUP(A668,'BASE REGISTRO MAYO'!$A$1:$U$884,6,FALSE)</f>
        <v>Indefinida.</v>
      </c>
      <c r="G668" s="18" t="str">
        <f>VLOOKUP(A668,'BASE REGISTRO MAYO'!$A$1:$U$884,7,FALSE)</f>
        <v>Según Ley Orgánica Nº 18.695, arts. 1º al 4º.</v>
      </c>
      <c r="H668" s="18" t="str">
        <f>VLOOKUP(A668,'BASE REGISTRO MAYO'!$A$1:$U$884,8,FALSE)</f>
        <v>no tiene</v>
      </c>
      <c r="I668" s="18">
        <f>VLOOKUP(A668,'BASE REGISTRO MAYO'!$A$1:$U$884,9,FALSE)</f>
        <v>0</v>
      </c>
      <c r="J668" s="18">
        <f>VLOOKUP(A668,'BASE REGISTRO MAYO'!$A$1:$U$884,10,FALSE)</f>
        <v>0</v>
      </c>
      <c r="K668" s="18" t="str">
        <f>VLOOKUP(A668,'BASE REGISTRO MAYO'!$A$1:$U$884,11,FALSE)</f>
        <v>César Iván Crot Vargas</v>
      </c>
      <c r="L668" s="18" t="str">
        <f>VLOOKUP(A668,'BASE REGISTRO MAYO'!$A$1:$U$884,12,FALSE)</f>
        <v xml:space="preserve">Pedro Montt Nº249, comuna de Purranque.
</v>
      </c>
      <c r="M668" s="18" t="str">
        <f>VLOOKUP(A668,'BASE REGISTRO MAYO'!$A$1:$U$884,13,FALSE)</f>
        <v>X</v>
      </c>
      <c r="N668" s="18" t="str">
        <f>VLOOKUP(A668,'BASE REGISTRO MAYO'!$A$1:$U$884,14,FALSE)</f>
        <v>Purranque.</v>
      </c>
      <c r="O668" s="18" t="str">
        <f>VLOOKUP(A668,'BASE REGISTRO MAYO'!$A$1:$U$884,15,FALSE)</f>
        <v xml:space="preserve">Fono: 642351133/ 642351129 
</v>
      </c>
      <c r="P668" s="18" t="str">
        <f>VLOOKUP(A668,'BASE REGISTRO MAYO'!$A$1:$U$884,16,FALSE)</f>
        <v xml:space="preserve">Correo electrónico: hector.barria@purranque.cl 
                              gabinete@purranque.cl
                              partes@purranque.cl
</v>
      </c>
      <c r="Q668" s="18">
        <f>VLOOKUP(A668,'BASE REGISTRO MAYO'!$A$1:$U$884,17,FALSE)</f>
        <v>0</v>
      </c>
      <c r="R668" s="18">
        <f>VLOOKUP(A668,'BASE REGISTRO MAYO'!$A$1:$U$884,18,FALSE)</f>
        <v>91001</v>
      </c>
      <c r="S668" s="18" t="str">
        <f>VLOOKUP(A668,'BASE REGISTRO MAYO'!$A$1:$U$884,19,FALSE)</f>
        <v xml:space="preserve">No se acompañan. Aplica Informe Jurídico Nº 09, de  fecha 14 de marzo de 2011 del Departamento Jurídico y Dictamen Nº 070791, de 2009, de la Contraloría General de la República.  
</v>
      </c>
      <c r="T668" s="148">
        <f>VLOOKUP(A668,'BASE REGISTRO MAYO'!$A$1:$U$884,20,FALSE)</f>
        <v>38624</v>
      </c>
      <c r="U668" s="125">
        <v>7201</v>
      </c>
      <c r="V668" s="126">
        <v>5709371</v>
      </c>
      <c r="W668" s="126">
        <v>28546855</v>
      </c>
      <c r="X668" s="149">
        <v>44347</v>
      </c>
      <c r="Y668" s="133" t="s">
        <v>7732</v>
      </c>
      <c r="Z668" s="133" t="s">
        <v>7733</v>
      </c>
      <c r="AA668" s="125" t="s">
        <v>7914</v>
      </c>
    </row>
    <row r="669" spans="1:27" s="90" customFormat="1" ht="15.75" customHeight="1" x14ac:dyDescent="0.2">
      <c r="A669" s="125">
        <v>7202</v>
      </c>
      <c r="B669" s="18" t="str">
        <f>VLOOKUP(A669,'BASE REGISTRO MAYO'!$A$1:$U$884,2,FALSE)</f>
        <v xml:space="preserve">
I. Municipalidad de Calera de Tango.
</v>
      </c>
      <c r="C669" s="18">
        <f>VLOOKUP(A669,'BASE REGISTRO MAYO'!$A$1:$U$884,3,FALSE)</f>
        <v>690728001</v>
      </c>
      <c r="D669" s="18" t="str">
        <f>VLOOKUP(A669,'BASE REGISTRO MAYO'!$A$1:$U$884,4,FALSE)</f>
        <v>Municipalidad</v>
      </c>
      <c r="E669" s="18" t="str">
        <f>VLOOKUP(A669,'BASE REGISTRO MAYO'!$A$1:$U$884,5,FALSE)</f>
        <v>Constitución Política de la República, art. 107.</v>
      </c>
      <c r="F669" s="18" t="str">
        <f>VLOOKUP(A669,'BASE REGISTRO MAYO'!$A$1:$U$884,6,FALSE)</f>
        <v>Indefinida.</v>
      </c>
      <c r="G669" s="18" t="str">
        <f>VLOOKUP(A669,'BASE REGISTRO MAYO'!$A$1:$U$884,7,FALSE)</f>
        <v>Según Ley Orgánica Nº 18.695, arts. 1º al 4º.</v>
      </c>
      <c r="H669" s="18" t="str">
        <f>VLOOKUP(A669,'BASE REGISTRO MAYO'!$A$1:$U$884,8,FALSE)</f>
        <v>no tiene</v>
      </c>
      <c r="I669" s="18">
        <f>VLOOKUP(A669,'BASE REGISTRO MAYO'!$A$1:$U$884,9,FALSE)</f>
        <v>0</v>
      </c>
      <c r="J669" s="18">
        <f>VLOOKUP(A669,'BASE REGISTRO MAYO'!$A$1:$U$884,10,FALSE)</f>
        <v>0</v>
      </c>
      <c r="K669" s="18" t="str">
        <f>VLOOKUP(A669,'BASE REGISTRO MAYO'!$A$1:$U$884,11,FALSE)</f>
        <v xml:space="preserve">Erasmo Agustín Valenzuela Santibáñez, </v>
      </c>
      <c r="L669" s="18" t="str">
        <f>VLOOKUP(A669,'BASE REGISTRO MAYO'!$A$1:$U$884,12,FALSE)</f>
        <v xml:space="preserve">Avenida Calera de Tango  Nº 345, comuna de Calera de Tango, Región Metropolitana.
</v>
      </c>
      <c r="M669" s="18" t="str">
        <f>VLOOKUP(A669,'BASE REGISTRO MAYO'!$A$1:$U$884,13,FALSE)</f>
        <v>XIII</v>
      </c>
      <c r="N669" s="18" t="str">
        <f>VLOOKUP(A669,'BASE REGISTRO MAYO'!$A$1:$U$884,14,FALSE)</f>
        <v>Calera de Tango</v>
      </c>
      <c r="O669" s="18" t="str">
        <f>VLOOKUP(A669,'BASE REGISTRO MAYO'!$A$1:$U$884,15,FALSE)</f>
        <v>Fono: 8108900</v>
      </c>
      <c r="P669" s="18">
        <f>VLOOKUP(A669,'BASE REGISTRO MAYO'!$A$1:$U$884,16,FALSE)</f>
        <v>0</v>
      </c>
      <c r="Q669" s="18">
        <f>VLOOKUP(A669,'BASE REGISTRO MAYO'!$A$1:$U$884,17,FALSE)</f>
        <v>0</v>
      </c>
      <c r="R669" s="18">
        <f>VLOOKUP(A669,'BASE REGISTRO MAYO'!$A$1:$U$884,18,FALSE)</f>
        <v>91001</v>
      </c>
      <c r="S669" s="18" t="str">
        <f>VLOOKUP(A669,'BASE REGISTRO MAYO'!$A$1:$U$884,19,FALSE)</f>
        <v xml:space="preserve">No se acompañan. Aplica Informe Jurídico Nº 09, de  fecha 14 de marzo de 2011 del Departamento Jurídico y Dictamen Nº 070791, de 2009, de la Contraloría General de la República.  
</v>
      </c>
      <c r="T669" s="148">
        <f>VLOOKUP(A669,'BASE REGISTRO MAYO'!$A$1:$U$884,20,FALSE)</f>
        <v>38624</v>
      </c>
      <c r="U669" s="125">
        <v>7202</v>
      </c>
      <c r="V669" s="126">
        <v>5008220</v>
      </c>
      <c r="W669" s="126">
        <v>20178130</v>
      </c>
      <c r="X669" s="149">
        <v>44347</v>
      </c>
      <c r="Y669" s="133" t="s">
        <v>7732</v>
      </c>
      <c r="Z669" s="133" t="s">
        <v>7733</v>
      </c>
      <c r="AA669" s="125" t="s">
        <v>7825</v>
      </c>
    </row>
    <row r="670" spans="1:27" s="90" customFormat="1" ht="15.75" customHeight="1" x14ac:dyDescent="0.2">
      <c r="A670" s="125">
        <v>7203</v>
      </c>
      <c r="B670" s="18" t="str">
        <f>VLOOKUP(A670,'BASE REGISTRO MAYO'!$A$1:$U$884,2,FALSE)</f>
        <v>I. Municipalidad de San Miguel</v>
      </c>
      <c r="C670" s="18">
        <f>VLOOKUP(A670,'BASE REGISTRO MAYO'!$A$1:$U$884,3,FALSE)</f>
        <v>690708000</v>
      </c>
      <c r="D670" s="18" t="str">
        <f>VLOOKUP(A670,'BASE REGISTRO MAYO'!$A$1:$U$884,4,FALSE)</f>
        <v>Municipalidad</v>
      </c>
      <c r="E670" s="18" t="str">
        <f>VLOOKUP(A670,'BASE REGISTRO MAYO'!$A$1:$U$884,5,FALSE)</f>
        <v>Constitución Política de la República, artículo 107</v>
      </c>
      <c r="F670" s="18" t="str">
        <f>VLOOKUP(A670,'BASE REGISTRO MAYO'!$A$1:$U$884,6,FALSE)</f>
        <v>Indefinida</v>
      </c>
      <c r="G670" s="18" t="str">
        <f>VLOOKUP(A670,'BASE REGISTRO MAYO'!$A$1:$U$884,7,FALSE)</f>
        <v>Según Ley Orgánica N° 18.695, artículos 1° al 4°</v>
      </c>
      <c r="H670" s="18" t="str">
        <f>VLOOKUP(A670,'BASE REGISTRO MAYO'!$A$1:$U$884,8,FALSE)</f>
        <v>no tiene</v>
      </c>
      <c r="I670" s="18">
        <f>VLOOKUP(A670,'BASE REGISTRO MAYO'!$A$1:$U$884,9,FALSE)</f>
        <v>0</v>
      </c>
      <c r="J670" s="18">
        <f>VLOOKUP(A670,'BASE REGISTRO MAYO'!$A$1:$U$884,10,FALSE)</f>
        <v>0</v>
      </c>
      <c r="K670" s="18" t="str">
        <f>VLOOKUP(A670,'BASE REGISTRO MAYO'!$A$1:$U$884,11,FALSE)</f>
        <v xml:space="preserve">Luis Humberto Sanhueza Bravo, 
</v>
      </c>
      <c r="L670" s="18" t="str">
        <f>VLOOKUP(A670,'BASE REGISTRO MAYO'!$A$1:$U$884,12,FALSE)</f>
        <v xml:space="preserve">Gran Avenida José Miguel Carrera N° 3418, comuna de San Miguel, Región Metropolitana.
</v>
      </c>
      <c r="M670" s="18" t="str">
        <f>VLOOKUP(A670,'BASE REGISTRO MAYO'!$A$1:$U$884,13,FALSE)</f>
        <v>XIII</v>
      </c>
      <c r="N670" s="18" t="str">
        <f>VLOOKUP(A670,'BASE REGISTRO MAYO'!$A$1:$U$884,14,FALSE)</f>
        <v>San Miguel</v>
      </c>
      <c r="O670" s="18" t="str">
        <f>VLOOKUP(A670,'BASE REGISTRO MAYO'!$A$1:$U$884,15,FALSE)</f>
        <v xml:space="preserve">Fono: 26789131-232419301
</v>
      </c>
      <c r="P670" s="18" t="str">
        <f>VLOOKUP(A670,'BASE REGISTRO MAYO'!$A$1:$U$884,16,FALSE)</f>
        <v xml:space="preserve">Correo electrónico: alcaldiasanmiguel@sanmiguel.cl </v>
      </c>
      <c r="Q670" s="18">
        <f>VLOOKUP(A670,'BASE REGISTRO MAYO'!$A$1:$U$884,17,FALSE)</f>
        <v>0</v>
      </c>
      <c r="R670" s="18">
        <f>VLOOKUP(A670,'BASE REGISTRO MAYO'!$A$1:$U$884,18,FALSE)</f>
        <v>91001</v>
      </c>
      <c r="S670" s="18" t="str">
        <f>VLOOKUP(A670,'BASE REGISTRO MAYO'!$A$1:$U$884,19,FALSE)</f>
        <v>No se acompañan. Aplica Informe Jurídico Nº 09, de fecha 14 de marzo de 2011 del Departamento Jurídico y Dictamen Nº 070791, de 2009, de la Contraloría General de la República.</v>
      </c>
      <c r="T670" s="148">
        <f>VLOOKUP(A670,'BASE REGISTRO MAYO'!$A$1:$U$884,20,FALSE)</f>
        <v>38628</v>
      </c>
      <c r="U670" s="125">
        <v>7203</v>
      </c>
      <c r="V670" s="126">
        <v>6439140</v>
      </c>
      <c r="W670" s="126">
        <v>25964274</v>
      </c>
      <c r="X670" s="149">
        <v>44347</v>
      </c>
      <c r="Y670" s="133" t="s">
        <v>7732</v>
      </c>
      <c r="Z670" s="133" t="s">
        <v>7733</v>
      </c>
      <c r="AA670" s="125" t="s">
        <v>7853</v>
      </c>
    </row>
    <row r="671" spans="1:27" s="90" customFormat="1" ht="15.75" customHeight="1" x14ac:dyDescent="0.2">
      <c r="A671" s="125">
        <v>7204</v>
      </c>
      <c r="B671" s="18" t="str">
        <f>VLOOKUP(A671,'BASE REGISTRO MAYO'!$A$1:$U$884,2,FALSE)</f>
        <v xml:space="preserve">
I. Municipalidad de Talagante
</v>
      </c>
      <c r="C671" s="18">
        <f>VLOOKUP(A671,'BASE REGISTRO MAYO'!$A$1:$U$884,3,FALSE)</f>
        <v>690718006</v>
      </c>
      <c r="D671" s="18" t="str">
        <f>VLOOKUP(A671,'BASE REGISTRO MAYO'!$A$1:$U$884,4,FALSE)</f>
        <v>Municipalidad</v>
      </c>
      <c r="E671" s="18" t="str">
        <f>VLOOKUP(A671,'BASE REGISTRO MAYO'!$A$1:$U$884,5,FALSE)</f>
        <v>Constitución Política de la República, art. 107.</v>
      </c>
      <c r="F671" s="18" t="str">
        <f>VLOOKUP(A671,'BASE REGISTRO MAYO'!$A$1:$U$884,6,FALSE)</f>
        <v>Indefinida.</v>
      </c>
      <c r="G671" s="18" t="str">
        <f>VLOOKUP(A671,'BASE REGISTRO MAYO'!$A$1:$U$884,7,FALSE)</f>
        <v>Según Ley Orgánica Nº 18.695, arts. 1º al 4º.</v>
      </c>
      <c r="H671" s="18" t="str">
        <f>VLOOKUP(A671,'BASE REGISTRO MAYO'!$A$1:$U$884,8,FALSE)</f>
        <v>no tiene</v>
      </c>
      <c r="I671" s="18">
        <f>VLOOKUP(A671,'BASE REGISTRO MAYO'!$A$1:$U$884,9,FALSE)</f>
        <v>0</v>
      </c>
      <c r="J671" s="18">
        <f>VLOOKUP(A671,'BASE REGISTRO MAYO'!$A$1:$U$884,10,FALSE)</f>
        <v>0</v>
      </c>
      <c r="K671" s="18" t="str">
        <f>VLOOKUP(A671,'BASE REGISTRO MAYO'!$A$1:$U$884,11,FALSE)</f>
        <v xml:space="preserve">Carlos Daniel Álvarez Esteban 
</v>
      </c>
      <c r="L671" s="18" t="str">
        <f>VLOOKUP(A671,'BASE REGISTRO MAYO'!$A$1:$U$884,12,FALSE)</f>
        <v xml:space="preserve">21 de Mayo Nº 875, Talagante.
</v>
      </c>
      <c r="M671" s="18" t="str">
        <f>VLOOKUP(A671,'BASE REGISTRO MAYO'!$A$1:$U$884,13,FALSE)</f>
        <v>XIII</v>
      </c>
      <c r="N671" s="18" t="str">
        <f>VLOOKUP(A671,'BASE REGISTRO MAYO'!$A$1:$U$884,14,FALSE)</f>
        <v>Talagante</v>
      </c>
      <c r="O671" s="18" t="str">
        <f>VLOOKUP(A671,'BASE REGISTRO MAYO'!$A$1:$U$884,15,FALSE)</f>
        <v xml:space="preserve">Fonos: 225989284
</v>
      </c>
      <c r="P671" s="18" t="str">
        <f>VLOOKUP(A671,'BASE REGISTRO MAYO'!$A$1:$U$884,16,FALSE)</f>
        <v xml:space="preserve">
Correo electrónico: alcaldia@talagante.cl
</v>
      </c>
      <c r="Q671" s="18">
        <f>VLOOKUP(A671,'BASE REGISTRO MAYO'!$A$1:$U$884,17,FALSE)</f>
        <v>0</v>
      </c>
      <c r="R671" s="18">
        <f>VLOOKUP(A671,'BASE REGISTRO MAYO'!$A$1:$U$884,18,FALSE)</f>
        <v>91001</v>
      </c>
      <c r="S671" s="18" t="str">
        <f>VLOOKUP(A671,'BASE REGISTRO MAYO'!$A$1:$U$884,19,FALSE)</f>
        <v>No se acompañan. Aplica Informe Jurídico Nº 09, de fecha 14 de marzo de 2011 del Departamento Jurídico y Dictamen Nº 070791, de 2009, de la Contraloría General de la República.</v>
      </c>
      <c r="T671" s="148">
        <f>VLOOKUP(A671,'BASE REGISTRO MAYO'!$A$1:$U$884,20,FALSE)</f>
        <v>38628</v>
      </c>
      <c r="U671" s="125">
        <v>7204</v>
      </c>
      <c r="V671" s="126">
        <v>6439140</v>
      </c>
      <c r="W671" s="126">
        <v>32195700</v>
      </c>
      <c r="X671" s="149">
        <v>44347</v>
      </c>
      <c r="Y671" s="133" t="s">
        <v>7732</v>
      </c>
      <c r="Z671" s="133" t="s">
        <v>7733</v>
      </c>
      <c r="AA671" s="125" t="s">
        <v>7790</v>
      </c>
    </row>
    <row r="672" spans="1:27" s="90" customFormat="1" ht="15.75" customHeight="1" x14ac:dyDescent="0.2">
      <c r="A672" s="125">
        <v>7205</v>
      </c>
      <c r="B672" s="18" t="str">
        <f>VLOOKUP(A672,'BASE REGISTRO MAYO'!$A$1:$U$884,2,FALSE)</f>
        <v xml:space="preserve">
I. Municipalidad de San José de Maipo
</v>
      </c>
      <c r="C672" s="18" t="str">
        <f>VLOOKUP(A672,'BASE REGISTRO MAYO'!$A$1:$U$884,3,FALSE)</f>
        <v>69072300K</v>
      </c>
      <c r="D672" s="18" t="str">
        <f>VLOOKUP(A672,'BASE REGISTRO MAYO'!$A$1:$U$884,4,FALSE)</f>
        <v>Municipalidad</v>
      </c>
      <c r="E672" s="18" t="str">
        <f>VLOOKUP(A672,'BASE REGISTRO MAYO'!$A$1:$U$884,5,FALSE)</f>
        <v>Constitución Política de la República, art. 107.</v>
      </c>
      <c r="F672" s="18" t="str">
        <f>VLOOKUP(A672,'BASE REGISTRO MAYO'!$A$1:$U$884,6,FALSE)</f>
        <v>Indefinida.</v>
      </c>
      <c r="G672" s="18" t="str">
        <f>VLOOKUP(A672,'BASE REGISTRO MAYO'!$A$1:$U$884,7,FALSE)</f>
        <v>Según Ley Orgánica Nº 18.695, arts. 1º al 4º.</v>
      </c>
      <c r="H672" s="18" t="str">
        <f>VLOOKUP(A672,'BASE REGISTRO MAYO'!$A$1:$U$884,8,FALSE)</f>
        <v>no tiene</v>
      </c>
      <c r="I672" s="18">
        <f>VLOOKUP(A672,'BASE REGISTRO MAYO'!$A$1:$U$884,9,FALSE)</f>
        <v>0</v>
      </c>
      <c r="J672" s="18">
        <f>VLOOKUP(A672,'BASE REGISTRO MAYO'!$A$1:$U$884,10,FALSE)</f>
        <v>0</v>
      </c>
      <c r="K672" s="18" t="str">
        <f>VLOOKUP(A672,'BASE REGISTRO MAYO'!$A$1:$U$884,11,FALSE)</f>
        <v xml:space="preserve">Luis Hernán Pezoa Alvarez            </v>
      </c>
      <c r="L672" s="18" t="str">
        <f>VLOOKUP(A672,'BASE REGISTRO MAYO'!$A$1:$U$884,12,FALSE)</f>
        <v xml:space="preserve">Camino El Volcán Nº19775, San José de Maipo.
</v>
      </c>
      <c r="M672" s="18" t="str">
        <f>VLOOKUP(A672,'BASE REGISTRO MAYO'!$A$1:$U$884,13,FALSE)</f>
        <v>XIII</v>
      </c>
      <c r="N672" s="18" t="str">
        <f>VLOOKUP(A672,'BASE REGISTRO MAYO'!$A$1:$U$884,14,FALSE)</f>
        <v>Maipo</v>
      </c>
      <c r="O672" s="18">
        <f>VLOOKUP(A672,'BASE REGISTRO MAYO'!$A$1:$U$884,15,FALSE)</f>
        <v>226784305</v>
      </c>
      <c r="P672" s="18" t="str">
        <f>VLOOKUP(A672,'BASE REGISTRO MAYO'!$A$1:$U$884,16,FALSE)</f>
        <v>marteaga@sanjosedemaipo.cl</v>
      </c>
      <c r="Q672" s="18">
        <f>VLOOKUP(A672,'BASE REGISTRO MAYO'!$A$1:$U$884,17,FALSE)</f>
        <v>0</v>
      </c>
      <c r="R672" s="18">
        <f>VLOOKUP(A672,'BASE REGISTRO MAYO'!$A$1:$U$884,18,FALSE)</f>
        <v>91001</v>
      </c>
      <c r="S672" s="18" t="str">
        <f>VLOOKUP(A672,'BASE REGISTRO MAYO'!$A$1:$U$884,19,FALSE)</f>
        <v xml:space="preserve">No se acompañan. Aplica Informe Jurídico Nº 09, de  fecha 14 de marzo de 2011 del Departamento Jurídico y Dictamen Nº 070791, de 2009, de la Contraloría General de la República.  
.
</v>
      </c>
      <c r="T672" s="148">
        <f>VLOOKUP(A672,'BASE REGISTRO MAYO'!$A$1:$U$884,20,FALSE)</f>
        <v>38628</v>
      </c>
      <c r="U672" s="125">
        <v>7205</v>
      </c>
      <c r="V672" s="126">
        <v>2861840</v>
      </c>
      <c r="W672" s="126">
        <v>14309200</v>
      </c>
      <c r="X672" s="149">
        <v>44347</v>
      </c>
      <c r="Y672" s="133" t="s">
        <v>7732</v>
      </c>
      <c r="Z672" s="133" t="s">
        <v>7733</v>
      </c>
      <c r="AA672" s="125" t="s">
        <v>7860</v>
      </c>
    </row>
    <row r="673" spans="1:27" s="90" customFormat="1" ht="15.75" customHeight="1" x14ac:dyDescent="0.2">
      <c r="A673" s="125">
        <v>7206</v>
      </c>
      <c r="B673" s="18" t="str">
        <f>VLOOKUP(A673,'BASE REGISTRO MAYO'!$A$1:$U$884,2,FALSE)</f>
        <v>I. Municipalidad de Recoleta</v>
      </c>
      <c r="C673" s="18">
        <f>VLOOKUP(A673,'BASE REGISTRO MAYO'!$A$1:$U$884,3,FALSE)</f>
        <v>692548000</v>
      </c>
      <c r="D673" s="18" t="str">
        <f>VLOOKUP(A673,'BASE REGISTRO MAYO'!$A$1:$U$884,4,FALSE)</f>
        <v>Municipalidad</v>
      </c>
      <c r="E673" s="18" t="str">
        <f>VLOOKUP(A673,'BASE REGISTRO MAYO'!$A$1:$U$884,5,FALSE)</f>
        <v>Constitución Política de la República, artículo 107</v>
      </c>
      <c r="F673" s="18" t="str">
        <f>VLOOKUP(A673,'BASE REGISTRO MAYO'!$A$1:$U$884,6,FALSE)</f>
        <v>Indefinida</v>
      </c>
      <c r="G673" s="18" t="str">
        <f>VLOOKUP(A673,'BASE REGISTRO MAYO'!$A$1:$U$884,7,FALSE)</f>
        <v>Según ley Orgánica N° 18.695, artículos 1° al 4°</v>
      </c>
      <c r="H673" s="18" t="str">
        <f>VLOOKUP(A673,'BASE REGISTRO MAYO'!$A$1:$U$884,8,FALSE)</f>
        <v>no tiene</v>
      </c>
      <c r="I673" s="18">
        <f>VLOOKUP(A673,'BASE REGISTRO MAYO'!$A$1:$U$884,9,FALSE)</f>
        <v>0</v>
      </c>
      <c r="J673" s="18">
        <f>VLOOKUP(A673,'BASE REGISTRO MAYO'!$A$1:$U$884,10,FALSE)</f>
        <v>0</v>
      </c>
      <c r="K673" s="18" t="str">
        <f>VLOOKUP(A673,'BASE REGISTRO MAYO'!$A$1:$U$884,11,FALSE)</f>
        <v xml:space="preserve">Oscar Daniel Jadue Jadue 
</v>
      </c>
      <c r="L673" s="18" t="str">
        <f>VLOOKUP(A673,'BASE REGISTRO MAYO'!$A$1:$U$884,12,FALSE)</f>
        <v xml:space="preserve">Avda. Recoleta N° 676, comuna de Recoleta, Región Metropolitana.
</v>
      </c>
      <c r="M673" s="18" t="str">
        <f>VLOOKUP(A673,'BASE REGISTRO MAYO'!$A$1:$U$884,13,FALSE)</f>
        <v>XIII</v>
      </c>
      <c r="N673" s="18" t="str">
        <f>VLOOKUP(A673,'BASE REGISTRO MAYO'!$A$1:$U$884,14,FALSE)</f>
        <v>Recoleta,</v>
      </c>
      <c r="O673" s="18">
        <f>VLOOKUP(A673,'BASE REGISTRO MAYO'!$A$1:$U$884,15,FALSE)</f>
        <v>229457440</v>
      </c>
      <c r="P673" s="18" t="str">
        <f>VLOOKUP(A673,'BASE REGISTRO MAYO'!$A$1:$U$884,16,FALSE)</f>
        <v xml:space="preserve">daniel.jadue@recoleta.cl </v>
      </c>
      <c r="Q673" s="18">
        <f>VLOOKUP(A673,'BASE REGISTRO MAYO'!$A$1:$U$884,17,FALSE)</f>
        <v>0</v>
      </c>
      <c r="R673" s="18">
        <f>VLOOKUP(A673,'BASE REGISTRO MAYO'!$A$1:$U$884,18,FALSE)</f>
        <v>91001</v>
      </c>
      <c r="S673" s="18" t="str">
        <f>VLOOKUP(A673,'BASE REGISTRO MAYO'!$A$1:$U$884,19,FALSE)</f>
        <v xml:space="preserve">No se acompañan. Aplica Informe Jurídico Nº 09, de  fecha 14 de marzo de 2011 del Departamento Jurídico y Dictamen Nº 070791, de 2009, de la Contraloría General de la República.  
</v>
      </c>
      <c r="T673" s="148">
        <f>VLOOKUP(A673,'BASE REGISTRO MAYO'!$A$1:$U$884,20,FALSE)</f>
        <v>38631</v>
      </c>
      <c r="U673" s="125">
        <v>7206</v>
      </c>
      <c r="V673" s="126">
        <v>22382657</v>
      </c>
      <c r="W673" s="126">
        <v>95811690</v>
      </c>
      <c r="X673" s="149">
        <v>44347</v>
      </c>
      <c r="Y673" s="133" t="s">
        <v>7732</v>
      </c>
      <c r="Z673" s="133" t="s">
        <v>7733</v>
      </c>
      <c r="AA673" s="125" t="s">
        <v>7820</v>
      </c>
    </row>
    <row r="674" spans="1:27" s="90" customFormat="1" ht="15.75" customHeight="1" x14ac:dyDescent="0.2">
      <c r="A674" s="125">
        <v>7207</v>
      </c>
      <c r="B674" s="18" t="str">
        <f>VLOOKUP(A674,'BASE REGISTRO MAYO'!$A$1:$U$884,2,FALSE)</f>
        <v>I. Municipalidad de San Felipe</v>
      </c>
      <c r="C674" s="18">
        <f>VLOOKUP(A674,'BASE REGISTRO MAYO'!$A$1:$U$884,3,FALSE)</f>
        <v>690506009</v>
      </c>
      <c r="D674" s="18" t="str">
        <f>VLOOKUP(A674,'BASE REGISTRO MAYO'!$A$1:$U$884,4,FALSE)</f>
        <v>Municipalidad</v>
      </c>
      <c r="E674" s="18" t="str">
        <f>VLOOKUP(A674,'BASE REGISTRO MAYO'!$A$1:$U$884,5,FALSE)</f>
        <v>Constitución Política de la República, artículo 107</v>
      </c>
      <c r="F674" s="18" t="str">
        <f>VLOOKUP(A674,'BASE REGISTRO MAYO'!$A$1:$U$884,6,FALSE)</f>
        <v>Indefinida</v>
      </c>
      <c r="G674" s="18" t="str">
        <f>VLOOKUP(A674,'BASE REGISTRO MAYO'!$A$1:$U$884,7,FALSE)</f>
        <v>Según Ley Orgánica N° 18.695, artículos 1° al 4°</v>
      </c>
      <c r="H674" s="18" t="str">
        <f>VLOOKUP(A674,'BASE REGISTRO MAYO'!$A$1:$U$884,8,FALSE)</f>
        <v>no tiene</v>
      </c>
      <c r="I674" s="18">
        <f>VLOOKUP(A674,'BASE REGISTRO MAYO'!$A$1:$U$884,9,FALSE)</f>
        <v>0</v>
      </c>
      <c r="J674" s="18">
        <f>VLOOKUP(A674,'BASE REGISTRO MAYO'!$A$1:$U$884,10,FALSE)</f>
        <v>0</v>
      </c>
      <c r="K674" s="18" t="str">
        <f>VLOOKUP(A674,'BASE REGISTRO MAYO'!$A$1:$U$884,11,FALSE)</f>
        <v xml:space="preserve">Patricio Freire Canto, 
</v>
      </c>
      <c r="L674" s="18" t="str">
        <f>VLOOKUP(A674,'BASE REGISTRO MAYO'!$A$1:$U$884,12,FALSE)</f>
        <v xml:space="preserve">Salinas N° 203, comuna y provincia de San Felipe, Quinta Región
</v>
      </c>
      <c r="M674" s="18" t="str">
        <f>VLOOKUP(A674,'BASE REGISTRO MAYO'!$A$1:$U$884,13,FALSE)</f>
        <v>V</v>
      </c>
      <c r="N674" s="18" t="str">
        <f>VLOOKUP(A674,'BASE REGISTRO MAYO'!$A$1:$U$884,14,FALSE)</f>
        <v>San Felipe</v>
      </c>
      <c r="O674" s="18" t="str">
        <f>VLOOKUP(A674,'BASE REGISTRO MAYO'!$A$1:$U$884,15,FALSE)</f>
        <v>Fonos: (34) -509000- 510077</v>
      </c>
      <c r="P674" s="18" t="str">
        <f>VLOOKUP(A674,'BASE REGISTRO MAYO'!$A$1:$U$884,16,FALSE)</f>
        <v>rrhh@sanfe.cl, secretaria@sanfe.cl</v>
      </c>
      <c r="Q674" s="18">
        <f>VLOOKUP(A674,'BASE REGISTRO MAYO'!$A$1:$U$884,17,FALSE)</f>
        <v>0</v>
      </c>
      <c r="R674" s="18">
        <f>VLOOKUP(A674,'BASE REGISTRO MAYO'!$A$1:$U$884,18,FALSE)</f>
        <v>91001</v>
      </c>
      <c r="S674" s="18" t="str">
        <f>VLOOKUP(A674,'BASE REGISTRO MAYO'!$A$1:$U$884,19,FALSE)</f>
        <v>No se acompañan. Aplica Informe Jurídico Nº 09, de  fecha 14 de marzo de 2011 del Departamento Jurídico y Dictamen Nº 070791, de 2009, de la Contraloría General de la República.</v>
      </c>
      <c r="T674" s="148">
        <f>VLOOKUP(A674,'BASE REGISTRO MAYO'!$A$1:$U$884,20,FALSE)</f>
        <v>38631</v>
      </c>
      <c r="U674" s="125">
        <v>7207</v>
      </c>
      <c r="V674" s="126">
        <v>12878280</v>
      </c>
      <c r="W674" s="126">
        <v>25943310</v>
      </c>
      <c r="X674" s="149">
        <v>44347</v>
      </c>
      <c r="Y674" s="133" t="s">
        <v>7732</v>
      </c>
      <c r="Z674" s="133" t="s">
        <v>7733</v>
      </c>
      <c r="AA674" s="125" t="s">
        <v>7740</v>
      </c>
    </row>
    <row r="675" spans="1:27" s="90" customFormat="1" ht="15.75" customHeight="1" x14ac:dyDescent="0.2">
      <c r="A675" s="125">
        <v>7208</v>
      </c>
      <c r="B675" s="18" t="str">
        <f>VLOOKUP(A675,'BASE REGISTRO MAYO'!$A$1:$U$884,2,FALSE)</f>
        <v xml:space="preserve">
I. Municipalidad de Huechuraba
</v>
      </c>
      <c r="C675" s="18">
        <f>VLOOKUP(A675,'BASE REGISTRO MAYO'!$A$1:$U$884,3,FALSE)</f>
        <v>692554000</v>
      </c>
      <c r="D675" s="18" t="str">
        <f>VLOOKUP(A675,'BASE REGISTRO MAYO'!$A$1:$U$884,4,FALSE)</f>
        <v>Municipalidad</v>
      </c>
      <c r="E675" s="18" t="str">
        <f>VLOOKUP(A675,'BASE REGISTRO MAYO'!$A$1:$U$884,5,FALSE)</f>
        <v>Constitución Política de la República, art. 107.</v>
      </c>
      <c r="F675" s="18" t="str">
        <f>VLOOKUP(A675,'BASE REGISTRO MAYO'!$A$1:$U$884,6,FALSE)</f>
        <v>Indefinida.</v>
      </c>
      <c r="G675" s="18" t="str">
        <f>VLOOKUP(A675,'BASE REGISTRO MAYO'!$A$1:$U$884,7,FALSE)</f>
        <v>Según Ley Orgánica Constitucional Nº 18.695, arts. 1º al 4º.</v>
      </c>
      <c r="H675" s="18" t="str">
        <f>VLOOKUP(A675,'BASE REGISTRO MAYO'!$A$1:$U$884,8,FALSE)</f>
        <v>no tiene</v>
      </c>
      <c r="I675" s="18">
        <f>VLOOKUP(A675,'BASE REGISTRO MAYO'!$A$1:$U$884,9,FALSE)</f>
        <v>0</v>
      </c>
      <c r="J675" s="18">
        <f>VLOOKUP(A675,'BASE REGISTRO MAYO'!$A$1:$U$884,10,FALSE)</f>
        <v>0</v>
      </c>
      <c r="K675" s="18" t="str">
        <f>VLOOKUP(A675,'BASE REGISTRO MAYO'!$A$1:$U$884,11,FALSE)</f>
        <v xml:space="preserve">Carlos César Luis Cuadrado Prats   
Alcalde
</v>
      </c>
      <c r="L675" s="18" t="str">
        <f>VLOOKUP(A675,'BASE REGISTRO MAYO'!$A$1:$U$884,12,FALSE)</f>
        <v xml:space="preserve">Avenida Premio Nobel Nº5555, comuna de Huechuraba.
</v>
      </c>
      <c r="M675" s="18" t="str">
        <f>VLOOKUP(A675,'BASE REGISTRO MAYO'!$A$1:$U$884,13,FALSE)</f>
        <v>XIII</v>
      </c>
      <c r="N675" s="18" t="str">
        <f>VLOOKUP(A675,'BASE REGISTRO MAYO'!$A$1:$U$884,14,FALSE)</f>
        <v xml:space="preserve"> Huechuraba</v>
      </c>
      <c r="O675" s="18" t="str">
        <f>VLOOKUP(A675,'BASE REGISTRO MAYO'!$A$1:$U$884,15,FALSE)</f>
        <v>Fono 27511100</v>
      </c>
      <c r="P675" s="18" t="str">
        <f>VLOOKUP(A675,'BASE REGISTRO MAYO'!$A$1:$U$884,16,FALSE)</f>
        <v>alcaldecuadrado@huechuraba.cl</v>
      </c>
      <c r="Q675" s="18">
        <f>VLOOKUP(A675,'BASE REGISTRO MAYO'!$A$1:$U$884,17,FALSE)</f>
        <v>0</v>
      </c>
      <c r="R675" s="18">
        <f>VLOOKUP(A675,'BASE REGISTRO MAYO'!$A$1:$U$884,18,FALSE)</f>
        <v>91001</v>
      </c>
      <c r="S675" s="18" t="str">
        <f>VLOOKUP(A675,'BASE REGISTRO MAYO'!$A$1:$U$884,19,FALSE)</f>
        <v xml:space="preserve">No se acompañan. Aplica Informe Jurídico Nº 09, de  fecha 14 de marzo de 2011 del Departamento Jurídico y Dictamen Nº 070791, de 2009, de la Contraloría General de la República.
</v>
      </c>
      <c r="T675" s="148">
        <f>VLOOKUP(A675,'BASE REGISTRO MAYO'!$A$1:$U$884,20,FALSE)</f>
        <v>38649</v>
      </c>
      <c r="U675" s="125">
        <v>7208</v>
      </c>
      <c r="V675" s="126">
        <v>4006576</v>
      </c>
      <c r="W675" s="126">
        <v>16142504</v>
      </c>
      <c r="X675" s="149">
        <v>44347</v>
      </c>
      <c r="Y675" s="133" t="s">
        <v>7732</v>
      </c>
      <c r="Z675" s="133" t="s">
        <v>7733</v>
      </c>
      <c r="AA675" s="125" t="s">
        <v>7859</v>
      </c>
    </row>
    <row r="676" spans="1:27" s="90" customFormat="1" ht="15.75" customHeight="1" x14ac:dyDescent="0.2">
      <c r="A676" s="125">
        <v>7209</v>
      </c>
      <c r="B676" s="18" t="str">
        <f>VLOOKUP(A676,'BASE REGISTRO MAYO'!$A$1:$U$884,2,FALSE)</f>
        <v xml:space="preserve">
I. Municipalidad de Pozo Almonte
</v>
      </c>
      <c r="C676" s="18">
        <f>VLOOKUP(A676,'BASE REGISTRO MAYO'!$A$1:$U$884,3,FALSE)</f>
        <v>830175008</v>
      </c>
      <c r="D676" s="18" t="str">
        <f>VLOOKUP(A676,'BASE REGISTRO MAYO'!$A$1:$U$884,4,FALSE)</f>
        <v>Municipalidad</v>
      </c>
      <c r="E676" s="18" t="str">
        <f>VLOOKUP(A676,'BASE REGISTRO MAYO'!$A$1:$U$884,5,FALSE)</f>
        <v>Constitución Política de la República, artículo 107.</v>
      </c>
      <c r="F676" s="18" t="str">
        <f>VLOOKUP(A676,'BASE REGISTRO MAYO'!$A$1:$U$884,6,FALSE)</f>
        <v>Indefinida.</v>
      </c>
      <c r="G676" s="18" t="str">
        <f>VLOOKUP(A676,'BASE REGISTRO MAYO'!$A$1:$U$884,7,FALSE)</f>
        <v>Según Ley Orgánica Nº 18.695, artículos 1º al 4º.</v>
      </c>
      <c r="H676" s="18" t="str">
        <f>VLOOKUP(A676,'BASE REGISTRO MAYO'!$A$1:$U$884,8,FALSE)</f>
        <v>no tiene</v>
      </c>
      <c r="I676" s="18">
        <f>VLOOKUP(A676,'BASE REGISTRO MAYO'!$A$1:$U$884,9,FALSE)</f>
        <v>0</v>
      </c>
      <c r="J676" s="18">
        <f>VLOOKUP(A676,'BASE REGISTRO MAYO'!$A$1:$U$884,10,FALSE)</f>
        <v>0</v>
      </c>
      <c r="K676" s="18" t="str">
        <f>VLOOKUP(A676,'BASE REGISTRO MAYO'!$A$1:$U$884,11,FALSE)</f>
        <v xml:space="preserve">José Fernando Muñoz Cáceres              </v>
      </c>
      <c r="L676" s="18" t="str">
        <f>VLOOKUP(A676,'BASE REGISTRO MAYO'!$A$1:$U$884,12,FALSE)</f>
        <v xml:space="preserve">Balmaceda Nº 276, comuna de Pozo Almonte, Primera Región.
</v>
      </c>
      <c r="M676" s="18" t="str">
        <f>VLOOKUP(A676,'BASE REGISTRO MAYO'!$A$1:$U$884,13,FALSE)</f>
        <v>I</v>
      </c>
      <c r="N676" s="18" t="str">
        <f>VLOOKUP(A676,'BASE REGISTRO MAYO'!$A$1:$U$884,14,FALSE)</f>
        <v>Pozo Almonte</v>
      </c>
      <c r="O676" s="18" t="str">
        <f>VLOOKUP(A676,'BASE REGISTRO MAYO'!$A$1:$U$884,15,FALSE)</f>
        <v>Fonos: 57-751477  57-751220</v>
      </c>
      <c r="P676" s="18">
        <f>VLOOKUP(A676,'BASE REGISTRO MAYO'!$A$1:$U$884,16,FALSE)</f>
        <v>0</v>
      </c>
      <c r="Q676" s="18">
        <f>VLOOKUP(A676,'BASE REGISTRO MAYO'!$A$1:$U$884,17,FALSE)</f>
        <v>0</v>
      </c>
      <c r="R676" s="18">
        <f>VLOOKUP(A676,'BASE REGISTRO MAYO'!$A$1:$U$884,18,FALSE)</f>
        <v>91001</v>
      </c>
      <c r="S676" s="18" t="str">
        <f>VLOOKUP(A676,'BASE REGISTRO MAYO'!$A$1:$U$884,19,FALSE)</f>
        <v xml:space="preserve">No se acompañan. Aplica Informe Jurídico Nº 09, de  fecha 14 de marzo de 2011 del Departamento Jurídico y Dictamen Nº 070791, de 2009, de la Contraloría General de la República.  
</v>
      </c>
      <c r="T676" s="148">
        <f>VLOOKUP(A676,'BASE REGISTRO MAYO'!$A$1:$U$884,20,FALSE)</f>
        <v>38649</v>
      </c>
      <c r="U676" s="125">
        <v>7209</v>
      </c>
      <c r="V676" s="126">
        <v>4945260</v>
      </c>
      <c r="W676" s="126">
        <v>19924464</v>
      </c>
      <c r="X676" s="149">
        <v>44347</v>
      </c>
      <c r="Y676" s="133" t="s">
        <v>7732</v>
      </c>
      <c r="Z676" s="133" t="s">
        <v>7733</v>
      </c>
      <c r="AA676" s="125" t="s">
        <v>7758</v>
      </c>
    </row>
    <row r="677" spans="1:27" s="90" customFormat="1" ht="15.75" customHeight="1" x14ac:dyDescent="0.2">
      <c r="A677" s="125">
        <v>7211</v>
      </c>
      <c r="B677" s="18" t="str">
        <f>VLOOKUP(A677,'BASE REGISTRO MAYO'!$A$1:$U$884,2,FALSE)</f>
        <v xml:space="preserve">
I. Municipalidad de San Pedro
</v>
      </c>
      <c r="C677" s="18">
        <f>VLOOKUP(A677,'BASE REGISTRO MAYO'!$A$1:$U$884,3,FALSE)</f>
        <v>690731002</v>
      </c>
      <c r="D677" s="18" t="str">
        <f>VLOOKUP(A677,'BASE REGISTRO MAYO'!$A$1:$U$884,4,FALSE)</f>
        <v>Municipalidad</v>
      </c>
      <c r="E677" s="18" t="str">
        <f>VLOOKUP(A677,'BASE REGISTRO MAYO'!$A$1:$U$884,5,FALSE)</f>
        <v>Constitución Política de la República, artículo 107.</v>
      </c>
      <c r="F677" s="18" t="str">
        <f>VLOOKUP(A677,'BASE REGISTRO MAYO'!$A$1:$U$884,6,FALSE)</f>
        <v>Indefinida.</v>
      </c>
      <c r="G677" s="18" t="str">
        <f>VLOOKUP(A677,'BASE REGISTRO MAYO'!$A$1:$U$884,7,FALSE)</f>
        <v>Según Ley Orgánica Nº 18.695, artículos 1º al 4º.</v>
      </c>
      <c r="H677" s="18" t="str">
        <f>VLOOKUP(A677,'BASE REGISTRO MAYO'!$A$1:$U$884,8,FALSE)</f>
        <v>No tiene</v>
      </c>
      <c r="I677" s="18">
        <f>VLOOKUP(A677,'BASE REGISTRO MAYO'!$A$1:$U$884,9,FALSE)</f>
        <v>0</v>
      </c>
      <c r="J677" s="18">
        <f>VLOOKUP(A677,'BASE REGISTRO MAYO'!$A$1:$U$884,10,FALSE)</f>
        <v>0</v>
      </c>
      <c r="K677" s="18" t="str">
        <f>VLOOKUP(A677,'BASE REGISTRO MAYO'!$A$1:$U$884,11,FALSE)</f>
        <v xml:space="preserve">Manuel Devia Vilches, </v>
      </c>
      <c r="L677" s="18" t="str">
        <f>VLOOKUP(A677,'BASE REGISTRO MAYO'!$A$1:$U$884,12,FALSE)</f>
        <v xml:space="preserve">Av. Hermosilla N°11, comuna de San Pedro, provincia de Melipilla, Región Metropolitana.
</v>
      </c>
      <c r="M677" s="18" t="str">
        <f>VLOOKUP(A677,'BASE REGISTRO MAYO'!$A$1:$U$884,13,FALSE)</f>
        <v>XIII</v>
      </c>
      <c r="N677" s="18" t="str">
        <f>VLOOKUP(A677,'BASE REGISTRO MAYO'!$A$1:$U$884,14,FALSE)</f>
        <v>San Pedro</v>
      </c>
      <c r="O677" s="18" t="str">
        <f>VLOOKUP(A677,'BASE REGISTRO MAYO'!$A$1:$U$884,15,FALSE)</f>
        <v xml:space="preserve">Fonos: 228405961 Anexo 16
</v>
      </c>
      <c r="P677" s="18" t="str">
        <f>VLOOKUP(A677,'BASE REGISTRO MAYO'!$A$1:$U$884,16,FALSE)</f>
        <v xml:space="preserve">Correo: 
alcaldia@munisanpedro.cl 
</v>
      </c>
      <c r="Q677" s="18">
        <f>VLOOKUP(A677,'BASE REGISTRO MAYO'!$A$1:$U$884,17,FALSE)</f>
        <v>0</v>
      </c>
      <c r="R677" s="18">
        <f>VLOOKUP(A677,'BASE REGISTRO MAYO'!$A$1:$U$884,18,FALSE)</f>
        <v>91001</v>
      </c>
      <c r="S677" s="18" t="str">
        <f>VLOOKUP(A677,'BASE REGISTRO MAYO'!$A$1:$U$884,19,FALSE)</f>
        <v xml:space="preserve">No se acompañan. Aplica Informe Jurídico Nº 09, de  fecha 14 de marzo de 2011 del Departamento Jurídico y Dictamen Nº 070791, de 2009, de la Contraloría General de la República.  
</v>
      </c>
      <c r="T677" s="148">
        <f>VLOOKUP(A677,'BASE REGISTRO MAYO'!$A$1:$U$884,20,FALSE)</f>
        <v>38656</v>
      </c>
      <c r="U677" s="125">
        <v>7211</v>
      </c>
      <c r="V677" s="126">
        <v>2861840</v>
      </c>
      <c r="W677" s="126">
        <v>14309200</v>
      </c>
      <c r="X677" s="149">
        <v>44347</v>
      </c>
      <c r="Y677" s="133" t="s">
        <v>7732</v>
      </c>
      <c r="Z677" s="133" t="s">
        <v>7733</v>
      </c>
      <c r="AA677" s="125" t="s">
        <v>7915</v>
      </c>
    </row>
    <row r="678" spans="1:27" s="90" customFormat="1" ht="15.75" customHeight="1" x14ac:dyDescent="0.2">
      <c r="A678" s="125">
        <v>7212</v>
      </c>
      <c r="B678" s="18" t="str">
        <f>VLOOKUP(A678,'BASE REGISTRO MAYO'!$A$1:$U$884,2,FALSE)</f>
        <v xml:space="preserve">
I. Municipalidad de Monte Patria
</v>
      </c>
      <c r="C678" s="18">
        <f>VLOOKUP(A678,'BASE REGISTRO MAYO'!$A$1:$U$884,3,FALSE)</f>
        <v>690408007</v>
      </c>
      <c r="D678" s="18" t="str">
        <f>VLOOKUP(A678,'BASE REGISTRO MAYO'!$A$1:$U$884,4,FALSE)</f>
        <v>Municipalidad</v>
      </c>
      <c r="E678" s="18" t="str">
        <f>VLOOKUP(A678,'BASE REGISTRO MAYO'!$A$1:$U$884,5,FALSE)</f>
        <v>Constitución Política de la República, artículo 107.</v>
      </c>
      <c r="F678" s="18" t="str">
        <f>VLOOKUP(A678,'BASE REGISTRO MAYO'!$A$1:$U$884,6,FALSE)</f>
        <v>Indefinida.</v>
      </c>
      <c r="G678" s="18" t="str">
        <f>VLOOKUP(A678,'BASE REGISTRO MAYO'!$A$1:$U$884,7,FALSE)</f>
        <v>Según Ley Orgánica Nº 18.695, artículos 1º al 4º.</v>
      </c>
      <c r="H678" s="18" t="str">
        <f>VLOOKUP(A678,'BASE REGISTRO MAYO'!$A$1:$U$884,8,FALSE)</f>
        <v>no tiene</v>
      </c>
      <c r="I678" s="18">
        <f>VLOOKUP(A678,'BASE REGISTRO MAYO'!$A$1:$U$884,9,FALSE)</f>
        <v>0</v>
      </c>
      <c r="J678" s="18">
        <f>VLOOKUP(A678,'BASE REGISTRO MAYO'!$A$1:$U$884,10,FALSE)</f>
        <v>0</v>
      </c>
      <c r="K678" s="18" t="str">
        <f>VLOOKUP(A678,'BASE REGISTRO MAYO'!$A$1:$U$884,11,FALSE)</f>
        <v xml:space="preserve">Camilo Valentín Ossandón Espinoza.
</v>
      </c>
      <c r="L678" s="18" t="str">
        <f>VLOOKUP(A678,'BASE REGISTRO MAYO'!$A$1:$U$884,12,FALSE)</f>
        <v xml:space="preserve">Diaguitas 31, comuna de Monte Patria, provincia de Limarí, Cuarta Región.
</v>
      </c>
      <c r="M678" s="18" t="str">
        <f>VLOOKUP(A678,'BASE REGISTRO MAYO'!$A$1:$U$884,13,FALSE)</f>
        <v>IV</v>
      </c>
      <c r="N678" s="18" t="str">
        <f>VLOOKUP(A678,'BASE REGISTRO MAYO'!$A$1:$U$884,14,FALSE)</f>
        <v>Monte Patria</v>
      </c>
      <c r="O678" s="18" t="str">
        <f>VLOOKUP(A678,'BASE REGISTRO MAYO'!$A$1:$U$884,15,FALSE)</f>
        <v>Fonos: 53-711-058, 53-712-002</v>
      </c>
      <c r="P678" s="18" t="str">
        <f>VLOOKUP(A678,'BASE REGISTRO MAYO'!$A$1:$U$884,16,FALSE)</f>
        <v>contacto@montepatria.net</v>
      </c>
      <c r="Q678" s="18">
        <f>VLOOKUP(A678,'BASE REGISTRO MAYO'!$A$1:$U$884,17,FALSE)</f>
        <v>0</v>
      </c>
      <c r="R678" s="18">
        <f>VLOOKUP(A678,'BASE REGISTRO MAYO'!$A$1:$U$884,18,FALSE)</f>
        <v>91001</v>
      </c>
      <c r="S678" s="18" t="str">
        <f>VLOOKUP(A678,'BASE REGISTRO MAYO'!$A$1:$U$884,19,FALSE)</f>
        <v xml:space="preserve">No se acompañan. Aplica Informe Jurídico Nº 09, de  fecha 14 de marzo de 2011 del Departamento Jurídico y Dictamen Nº 070791, de 2009, de la Contraloría General de la República.  
</v>
      </c>
      <c r="T678" s="148">
        <f>VLOOKUP(A678,'BASE REGISTRO MAYO'!$A$1:$U$884,20,FALSE)</f>
        <v>38658</v>
      </c>
      <c r="U678" s="125">
        <v>7212</v>
      </c>
      <c r="V678" s="126">
        <v>10833065</v>
      </c>
      <c r="W678" s="126">
        <v>48510606</v>
      </c>
      <c r="X678" s="149">
        <v>44347</v>
      </c>
      <c r="Y678" s="133" t="s">
        <v>7732</v>
      </c>
      <c r="Z678" s="133" t="s">
        <v>7733</v>
      </c>
      <c r="AA678" s="125" t="s">
        <v>7916</v>
      </c>
    </row>
    <row r="679" spans="1:27" s="90" customFormat="1" ht="15.75" customHeight="1" x14ac:dyDescent="0.2">
      <c r="A679" s="125">
        <v>7215</v>
      </c>
      <c r="B679" s="18" t="str">
        <f>VLOOKUP(A679,'BASE REGISTRO MAYO'!$A$1:$U$884,2,FALSE)</f>
        <v xml:space="preserve">
I. Municipalidad de Frutillar
</v>
      </c>
      <c r="C679" s="18">
        <f>VLOOKUP(A679,'BASE REGISTRO MAYO'!$A$1:$U$884,3,FALSE)</f>
        <v>692207009</v>
      </c>
      <c r="D679" s="18" t="str">
        <f>VLOOKUP(A679,'BASE REGISTRO MAYO'!$A$1:$U$884,4,FALSE)</f>
        <v>Municipalidad</v>
      </c>
      <c r="E679" s="18" t="str">
        <f>VLOOKUP(A679,'BASE REGISTRO MAYO'!$A$1:$U$884,5,FALSE)</f>
        <v>Constitución Política de la República, artículo 107.</v>
      </c>
      <c r="F679" s="18" t="str">
        <f>VLOOKUP(A679,'BASE REGISTRO MAYO'!$A$1:$U$884,6,FALSE)</f>
        <v>Indefinida.</v>
      </c>
      <c r="G679" s="18" t="str">
        <f>VLOOKUP(A679,'BASE REGISTRO MAYO'!$A$1:$U$884,7,FALSE)</f>
        <v>Según Ley Orgánica Constitucional Nº 18.695, arts. 1º al 4º.</v>
      </c>
      <c r="H679" s="18" t="str">
        <f>VLOOKUP(A679,'BASE REGISTRO MAYO'!$A$1:$U$884,8,FALSE)</f>
        <v>no tiene</v>
      </c>
      <c r="I679" s="18">
        <f>VLOOKUP(A679,'BASE REGISTRO MAYO'!$A$1:$U$884,9,FALSE)</f>
        <v>0</v>
      </c>
      <c r="J679" s="18">
        <f>VLOOKUP(A679,'BASE REGISTRO MAYO'!$A$1:$U$884,10,FALSE)</f>
        <v>0</v>
      </c>
      <c r="K679" s="18" t="str">
        <f>VLOOKUP(A679,'BASE REGISTRO MAYO'!$A$1:$U$884,11,FALSE)</f>
        <v xml:space="preserve">Claus Pedro Lindemann Vierth,     </v>
      </c>
      <c r="L679" s="18" t="str">
        <f>VLOOKUP(A679,'BASE REGISTRO MAYO'!$A$1:$U$884,12,FALSE)</f>
        <v>Philippi Nº 753, comuna de Frutillar, Provincia de Llanquihue, Décima Región de Los Lagos.</v>
      </c>
      <c r="M679" s="18" t="str">
        <f>VLOOKUP(A679,'BASE REGISTRO MAYO'!$A$1:$U$884,13,FALSE)</f>
        <v>X</v>
      </c>
      <c r="N679" s="18" t="str">
        <f>VLOOKUP(A679,'BASE REGISTRO MAYO'!$A$1:$U$884,14,FALSE)</f>
        <v>Frutillar</v>
      </c>
      <c r="O679" s="18">
        <f>VLOOKUP(A679,'BASE REGISTRO MAYO'!$A$1:$U$884,15,FALSE)</f>
        <v>0</v>
      </c>
      <c r="P679" s="18">
        <f>VLOOKUP(A679,'BASE REGISTRO MAYO'!$A$1:$U$884,16,FALSE)</f>
        <v>0</v>
      </c>
      <c r="Q679" s="18">
        <f>VLOOKUP(A679,'BASE REGISTRO MAYO'!$A$1:$U$884,17,FALSE)</f>
        <v>0</v>
      </c>
      <c r="R679" s="18">
        <f>VLOOKUP(A679,'BASE REGISTRO MAYO'!$A$1:$U$884,18,FALSE)</f>
        <v>91001</v>
      </c>
      <c r="S679" s="18" t="str">
        <f>VLOOKUP(A679,'BASE REGISTRO MAYO'!$A$1:$U$884,19,FALSE)</f>
        <v xml:space="preserve">No se acompañan. Aplica Informe Jurídico Nº 09, de  fecha 14 de marzo de 2011 del Departamento Jurídico y Dictamen Nº 070791, de 2009, de la Contraloría General de la República.  
</v>
      </c>
      <c r="T679" s="148">
        <f>VLOOKUP(A679,'BASE REGISTRO MAYO'!$A$1:$U$884,20,FALSE)</f>
        <v>38663</v>
      </c>
      <c r="U679" s="125">
        <v>7215</v>
      </c>
      <c r="V679" s="126">
        <v>4078122</v>
      </c>
      <c r="W679" s="126">
        <v>16430763</v>
      </c>
      <c r="X679" s="149">
        <v>44347</v>
      </c>
      <c r="Y679" s="133" t="s">
        <v>7732</v>
      </c>
      <c r="Z679" s="133" t="s">
        <v>7733</v>
      </c>
      <c r="AA679" s="125" t="s">
        <v>7917</v>
      </c>
    </row>
    <row r="680" spans="1:27" s="90" customFormat="1" ht="15.75" customHeight="1" x14ac:dyDescent="0.2">
      <c r="A680" s="125">
        <v>7217</v>
      </c>
      <c r="B680" s="18" t="str">
        <f>VLOOKUP(A680,'BASE REGISTRO MAYO'!$A$1:$U$884,2,FALSE)</f>
        <v xml:space="preserve">
I. Municipalidad de Pica
</v>
      </c>
      <c r="C680" s="18">
        <f>VLOOKUP(A680,'BASE REGISTRO MAYO'!$A$1:$U$884,3,FALSE)</f>
        <v>690104008</v>
      </c>
      <c r="D680" s="18" t="str">
        <f>VLOOKUP(A680,'BASE REGISTRO MAYO'!$A$1:$U$884,4,FALSE)</f>
        <v>Municipalidad</v>
      </c>
      <c r="E680" s="18" t="str">
        <f>VLOOKUP(A680,'BASE REGISTRO MAYO'!$A$1:$U$884,5,FALSE)</f>
        <v>Constitución Política de la República, artículo 107.</v>
      </c>
      <c r="F680" s="18" t="str">
        <f>VLOOKUP(A680,'BASE REGISTRO MAYO'!$A$1:$U$884,6,FALSE)</f>
        <v>Indefinida.</v>
      </c>
      <c r="G680" s="18" t="str">
        <f>VLOOKUP(A680,'BASE REGISTRO MAYO'!$A$1:$U$884,7,FALSE)</f>
        <v>Según Ley Orgánica Nº 18.695, artículos 1º al 4º.</v>
      </c>
      <c r="H680" s="18" t="str">
        <f>VLOOKUP(A680,'BASE REGISTRO MAYO'!$A$1:$U$884,8,FALSE)</f>
        <v>no tiene</v>
      </c>
      <c r="I680" s="18">
        <f>VLOOKUP(A680,'BASE REGISTRO MAYO'!$A$1:$U$884,9,FALSE)</f>
        <v>0</v>
      </c>
      <c r="J680" s="18">
        <f>VLOOKUP(A680,'BASE REGISTRO MAYO'!$A$1:$U$884,10,FALSE)</f>
        <v>0</v>
      </c>
      <c r="K680" s="18" t="str">
        <f>VLOOKUP(A680,'BASE REGISTRO MAYO'!$A$1:$U$884,11,FALSE)</f>
        <v xml:space="preserve">Iván Manuel Infante Chacón      </v>
      </c>
      <c r="L680" s="18" t="str">
        <f>VLOOKUP(A680,'BASE REGISTRO MAYO'!$A$1:$U$884,12,FALSE)</f>
        <v xml:space="preserve">Plaza de Armas Nº 20, comuna de Pica, Primera Región.
</v>
      </c>
      <c r="M680" s="18" t="str">
        <f>VLOOKUP(A680,'BASE REGISTRO MAYO'!$A$1:$U$884,13,FALSE)</f>
        <v>I</v>
      </c>
      <c r="N680" s="18" t="str">
        <f>VLOOKUP(A680,'BASE REGISTRO MAYO'!$A$1:$U$884,14,FALSE)</f>
        <v>Pica</v>
      </c>
      <c r="O680" s="18" t="str">
        <f>VLOOKUP(A680,'BASE REGISTRO MAYO'!$A$1:$U$884,15,FALSE)</f>
        <v>Fonos: 57-741310 - 57-741340 – 57-741593</v>
      </c>
      <c r="P680" s="18" t="str">
        <f>VLOOKUP(A680,'BASE REGISTRO MAYO'!$A$1:$U$884,16,FALSE)</f>
        <v>www.pica.cl        alcaldía@pica.cl</v>
      </c>
      <c r="Q680" s="18">
        <f>VLOOKUP(A680,'BASE REGISTRO MAYO'!$A$1:$U$884,17,FALSE)</f>
        <v>0</v>
      </c>
      <c r="R680" s="18">
        <f>VLOOKUP(A680,'BASE REGISTRO MAYO'!$A$1:$U$884,18,FALSE)</f>
        <v>91001</v>
      </c>
      <c r="S680" s="18" t="str">
        <f>VLOOKUP(A680,'BASE REGISTRO MAYO'!$A$1:$U$884,19,FALSE)</f>
        <v>Se acompaña Balance General año 2004, aprobado por Unidad de Auditoría.</v>
      </c>
      <c r="T680" s="148">
        <f>VLOOKUP(A680,'BASE REGISTRO MAYO'!$A$1:$U$884,20,FALSE)</f>
        <v>38673</v>
      </c>
      <c r="U680" s="125">
        <v>7217</v>
      </c>
      <c r="V680" s="126">
        <v>7326310</v>
      </c>
      <c r="W680" s="126">
        <v>14758860</v>
      </c>
      <c r="X680" s="149">
        <v>44347</v>
      </c>
      <c r="Y680" s="133" t="s">
        <v>7732</v>
      </c>
      <c r="Z680" s="133" t="s">
        <v>7733</v>
      </c>
      <c r="AA680" s="125" t="s">
        <v>7918</v>
      </c>
    </row>
    <row r="681" spans="1:27" s="90" customFormat="1" ht="15.75" customHeight="1" x14ac:dyDescent="0.2">
      <c r="A681" s="125">
        <v>7219</v>
      </c>
      <c r="B681" s="18" t="str">
        <f>VLOOKUP(A681,'BASE REGISTRO MAYO'!$A$1:$U$884,2,FALSE)</f>
        <v xml:space="preserve">
I. Municipalidad de Pirque
</v>
      </c>
      <c r="C681" s="18">
        <f>VLOOKUP(A681,'BASE REGISTRO MAYO'!$A$1:$U$884,3,FALSE)</f>
        <v>690722003</v>
      </c>
      <c r="D681" s="18" t="str">
        <f>VLOOKUP(A681,'BASE REGISTRO MAYO'!$A$1:$U$884,4,FALSE)</f>
        <v>Municipalidad</v>
      </c>
      <c r="E681" s="18" t="str">
        <f>VLOOKUP(A681,'BASE REGISTRO MAYO'!$A$1:$U$884,5,FALSE)</f>
        <v>Constitución Política de la República, art. 107.</v>
      </c>
      <c r="F681" s="18" t="str">
        <f>VLOOKUP(A681,'BASE REGISTRO MAYO'!$A$1:$U$884,6,FALSE)</f>
        <v>Indefinida.</v>
      </c>
      <c r="G681" s="18" t="str">
        <f>VLOOKUP(A681,'BASE REGISTRO MAYO'!$A$1:$U$884,7,FALSE)</f>
        <v>Según Ley Orgánica Nº 18.695, arts. 1º al 4º.</v>
      </c>
      <c r="H681" s="18" t="str">
        <f>VLOOKUP(A681,'BASE REGISTRO MAYO'!$A$1:$U$884,8,FALSE)</f>
        <v>no tiene</v>
      </c>
      <c r="I681" s="18">
        <f>VLOOKUP(A681,'BASE REGISTRO MAYO'!$A$1:$U$884,9,FALSE)</f>
        <v>0</v>
      </c>
      <c r="J681" s="18">
        <f>VLOOKUP(A681,'BASE REGISTRO MAYO'!$A$1:$U$884,10,FALSE)</f>
        <v>0</v>
      </c>
      <c r="K681" s="18" t="str">
        <f>VLOOKUP(A681,'BASE REGISTRO MAYO'!$A$1:$U$884,11,FALSE)</f>
        <v xml:space="preserve">Cristian Balmaceda Undurraga, 
</v>
      </c>
      <c r="L681" s="18" t="str">
        <f>VLOOKUP(A681,'BASE REGISTRO MAYO'!$A$1:$U$884,12,FALSE)</f>
        <v xml:space="preserve">
 Av. Concha y Toro 02548, Pirque
</v>
      </c>
      <c r="M681" s="18" t="str">
        <f>VLOOKUP(A681,'BASE REGISTRO MAYO'!$A$1:$U$884,13,FALSE)</f>
        <v>XIII</v>
      </c>
      <c r="N681" s="18" t="str">
        <f>VLOOKUP(A681,'BASE REGISTRO MAYO'!$A$1:$U$884,14,FALSE)</f>
        <v>Pirque</v>
      </c>
      <c r="O681" s="18" t="str">
        <f>VLOOKUP(A681,'BASE REGISTRO MAYO'!$A$1:$U$884,15,FALSE)</f>
        <v xml:space="preserve">Mesa Central (56 02) 385 8500 </v>
      </c>
      <c r="P681" s="18">
        <f>VLOOKUP(A681,'BASE REGISTRO MAYO'!$A$1:$U$884,16,FALSE)</f>
        <v>0</v>
      </c>
      <c r="Q681" s="18">
        <f>VLOOKUP(A681,'BASE REGISTRO MAYO'!$A$1:$U$884,17,FALSE)</f>
        <v>0</v>
      </c>
      <c r="R681" s="18">
        <f>VLOOKUP(A681,'BASE REGISTRO MAYO'!$A$1:$U$884,18,FALSE)</f>
        <v>91001</v>
      </c>
      <c r="S681" s="18" t="str">
        <f>VLOOKUP(A681,'BASE REGISTRO MAYO'!$A$1:$U$884,19,FALSE)</f>
        <v xml:space="preserve">No se acompañan. Aplica Informe Jurídico Nº 09, de  fecha 14 de marzo de 2011 del Departamento Jurídico y Dictamen Nº 070791, de 2009, de la Contraloría General de la República.  </v>
      </c>
      <c r="T681" s="148">
        <f>VLOOKUP(A681,'BASE REGISTRO MAYO'!$A$1:$U$884,20,FALSE)</f>
        <v>38686</v>
      </c>
      <c r="U681" s="125">
        <v>7219</v>
      </c>
      <c r="V681" s="126">
        <v>5723680</v>
      </c>
      <c r="W681" s="126">
        <v>23060720</v>
      </c>
      <c r="X681" s="149">
        <v>44347</v>
      </c>
      <c r="Y681" s="133" t="s">
        <v>7732</v>
      </c>
      <c r="Z681" s="133" t="s">
        <v>7733</v>
      </c>
      <c r="AA681" s="125" t="s">
        <v>7919</v>
      </c>
    </row>
    <row r="682" spans="1:27" s="90" customFormat="1" ht="15.75" customHeight="1" x14ac:dyDescent="0.2">
      <c r="A682" s="125">
        <v>7220</v>
      </c>
      <c r="B682" s="18" t="str">
        <f>VLOOKUP(A682,'BASE REGISTRO MAYO'!$A$1:$U$884,2,FALSE)</f>
        <v xml:space="preserve">
I. Municipalidad de Lampa
</v>
      </c>
      <c r="C682" s="18">
        <f>VLOOKUP(A682,'BASE REGISTRO MAYO'!$A$1:$U$884,3,FALSE)</f>
        <v>690714000</v>
      </c>
      <c r="D682" s="18" t="str">
        <f>VLOOKUP(A682,'BASE REGISTRO MAYO'!$A$1:$U$884,4,FALSE)</f>
        <v>Municipalidad</v>
      </c>
      <c r="E682" s="18" t="str">
        <f>VLOOKUP(A682,'BASE REGISTRO MAYO'!$A$1:$U$884,5,FALSE)</f>
        <v>Constitución Política de la República, artículo 107.</v>
      </c>
      <c r="F682" s="18" t="str">
        <f>VLOOKUP(A682,'BASE REGISTRO MAYO'!$A$1:$U$884,6,FALSE)</f>
        <v>Indefinida.</v>
      </c>
      <c r="G682" s="18" t="str">
        <f>VLOOKUP(A682,'BASE REGISTRO MAYO'!$A$1:$U$884,7,FALSE)</f>
        <v>Según Ley Orgánica Nº 18.695, artículos 1º al 4º.</v>
      </c>
      <c r="H682" s="18" t="str">
        <f>VLOOKUP(A682,'BASE REGISTRO MAYO'!$A$1:$U$884,8,FALSE)</f>
        <v>no tiene</v>
      </c>
      <c r="I682" s="18">
        <f>VLOOKUP(A682,'BASE REGISTRO MAYO'!$A$1:$U$884,9,FALSE)</f>
        <v>0</v>
      </c>
      <c r="J682" s="18">
        <f>VLOOKUP(A682,'BASE REGISTRO MAYO'!$A$1:$U$884,10,FALSE)</f>
        <v>0</v>
      </c>
      <c r="K682" s="18" t="str">
        <f>VLOOKUP(A682,'BASE REGISTRO MAYO'!$A$1:$U$884,11,FALSE)</f>
        <v xml:space="preserve">Graciela Ortúzar Novoa          </v>
      </c>
      <c r="L682" s="18" t="str">
        <f>VLOOKUP(A682,'BASE REGISTRO MAYO'!$A$1:$U$884,12,FALSE)</f>
        <v xml:space="preserve">Baquedano Nº 824, comuna de Lampa, Región Metropolitana.
</v>
      </c>
      <c r="M682" s="18" t="str">
        <f>VLOOKUP(A682,'BASE REGISTRO MAYO'!$A$1:$U$884,13,FALSE)</f>
        <v>XIII</v>
      </c>
      <c r="N682" s="18" t="str">
        <f>VLOOKUP(A682,'BASE REGISTRO MAYO'!$A$1:$U$884,14,FALSE)</f>
        <v>Lampa</v>
      </c>
      <c r="O682" s="18" t="str">
        <f>VLOOKUP(A682,'BASE REGISTRO MAYO'!$A$1:$U$884,15,FALSE)</f>
        <v xml:space="preserve">Fonos: 2586100 – 2586115 /226568500/226568501
 Fax:  8422622 – 8422652
</v>
      </c>
      <c r="P682" s="18" t="str">
        <f>VLOOKUP(A682,'BASE REGISTRO MAYO'!$A$1:$U$884,16,FALSE)</f>
        <v xml:space="preserve">alcaldia@lampa.cl
www.lampa.cl
</v>
      </c>
      <c r="Q682" s="18">
        <f>VLOOKUP(A682,'BASE REGISTRO MAYO'!$A$1:$U$884,17,FALSE)</f>
        <v>0</v>
      </c>
      <c r="R682" s="18">
        <f>VLOOKUP(A682,'BASE REGISTRO MAYO'!$A$1:$U$884,18,FALSE)</f>
        <v>91001</v>
      </c>
      <c r="S682" s="18" t="str">
        <f>VLOOKUP(A682,'BASE REGISTRO MAYO'!$A$1:$U$884,19,FALSE)</f>
        <v>No se acompañan. Aplica Informe Jurídico Nº 09, de  fecha 14 de marzo de 2011 del Departamento Jurídico y Dictamen Nº 070791, de 2009, de la Contraloría General de la República</v>
      </c>
      <c r="T682" s="148">
        <f>VLOOKUP(A682,'BASE REGISTRO MAYO'!$A$1:$U$884,20,FALSE)</f>
        <v>38686</v>
      </c>
      <c r="U682" s="125">
        <v>7220</v>
      </c>
      <c r="V682" s="126">
        <v>0</v>
      </c>
      <c r="W682" s="126">
        <v>12484362</v>
      </c>
      <c r="X682" s="149">
        <v>44347</v>
      </c>
      <c r="Y682" s="133" t="s">
        <v>7732</v>
      </c>
      <c r="Z682" s="133" t="s">
        <v>7733</v>
      </c>
      <c r="AA682" s="125" t="s">
        <v>7831</v>
      </c>
    </row>
    <row r="683" spans="1:27" s="90" customFormat="1" ht="15.75" customHeight="1" x14ac:dyDescent="0.2">
      <c r="A683" s="125">
        <v>7222</v>
      </c>
      <c r="B683" s="18" t="str">
        <f>VLOOKUP(A683,'BASE REGISTRO MAYO'!$A$1:$U$884,2,FALSE)</f>
        <v xml:space="preserve">
I. Municipalidad de Diego de Almagro
</v>
      </c>
      <c r="C683" s="18" t="str">
        <f>VLOOKUP(A683,'BASE REGISTRO MAYO'!$A$1:$U$884,3,FALSE)</f>
        <v>69250500K</v>
      </c>
      <c r="D683" s="18" t="str">
        <f>VLOOKUP(A683,'BASE REGISTRO MAYO'!$A$1:$U$884,4,FALSE)</f>
        <v>Municipalidad</v>
      </c>
      <c r="E683" s="18" t="str">
        <f>VLOOKUP(A683,'BASE REGISTRO MAYO'!$A$1:$U$884,5,FALSE)</f>
        <v>Constitución Política de la República, art. 107.</v>
      </c>
      <c r="F683" s="18" t="str">
        <f>VLOOKUP(A683,'BASE REGISTRO MAYO'!$A$1:$U$884,6,FALSE)</f>
        <v>Indefinida.</v>
      </c>
      <c r="G683" s="18" t="str">
        <f>VLOOKUP(A683,'BASE REGISTRO MAYO'!$A$1:$U$884,7,FALSE)</f>
        <v>Según Ley Orgánica Nº 18.695, arts. 1º al 4º.</v>
      </c>
      <c r="H683" s="18" t="str">
        <f>VLOOKUP(A683,'BASE REGISTRO MAYO'!$A$1:$U$884,8,FALSE)</f>
        <v>no tiene</v>
      </c>
      <c r="I683" s="18">
        <f>VLOOKUP(A683,'BASE REGISTRO MAYO'!$A$1:$U$884,9,FALSE)</f>
        <v>0</v>
      </c>
      <c r="J683" s="18">
        <f>VLOOKUP(A683,'BASE REGISTRO MAYO'!$A$1:$U$884,10,FALSE)</f>
        <v>0</v>
      </c>
      <c r="K683" s="18" t="str">
        <f>VLOOKUP(A683,'BASE REGISTRO MAYO'!$A$1:$U$884,11,FALSE)</f>
        <v xml:space="preserve">Isaías Florencio Zavala Torres, </v>
      </c>
      <c r="L683" s="18" t="str">
        <f>VLOOKUP(A683,'BASE REGISTRO MAYO'!$A$1:$U$884,12,FALSE)</f>
        <v xml:space="preserve">Juan Martínez Nº 1403, comuna de Diego de Almagro, Tercera Región, casilla 13.
</v>
      </c>
      <c r="M683" s="18" t="str">
        <f>VLOOKUP(A683,'BASE REGISTRO MAYO'!$A$1:$U$884,13,FALSE)</f>
        <v>III</v>
      </c>
      <c r="N683" s="18" t="str">
        <f>VLOOKUP(A683,'BASE REGISTRO MAYO'!$A$1:$U$884,14,FALSE)</f>
        <v>Diego de Almagro</v>
      </c>
      <c r="O683" s="18" t="str">
        <f>VLOOKUP(A683,'BASE REGISTRO MAYO'!$A$1:$U$884,15,FALSE)</f>
        <v>Fonos (52) 441049- 441534- 441027</v>
      </c>
      <c r="P683" s="18">
        <f>VLOOKUP(A683,'BASE REGISTRO MAYO'!$A$1:$U$884,16,FALSE)</f>
        <v>0</v>
      </c>
      <c r="Q683" s="18">
        <f>VLOOKUP(A683,'BASE REGISTRO MAYO'!$A$1:$U$884,17,FALSE)</f>
        <v>0</v>
      </c>
      <c r="R683" s="18">
        <f>VLOOKUP(A683,'BASE REGISTRO MAYO'!$A$1:$U$884,18,FALSE)</f>
        <v>91001</v>
      </c>
      <c r="S683" s="18" t="str">
        <f>VLOOKUP(A683,'BASE REGISTRO MAYO'!$A$1:$U$884,19,FALSE)</f>
        <v>No se acompañan. Aplica Informe Jurídico Nº 09, de  fecha 14 de marzo de 2011 del Departamento Jurídico y Dictamen Nº 070791, de 2009, de la Contraloría General de la República</v>
      </c>
      <c r="T683" s="148">
        <f>VLOOKUP(A683,'BASE REGISTRO MAYO'!$A$1:$U$884,20,FALSE)</f>
        <v>38687</v>
      </c>
      <c r="U683" s="125">
        <v>7222</v>
      </c>
      <c r="V683" s="126">
        <v>4893746</v>
      </c>
      <c r="W683" s="126">
        <v>14681238</v>
      </c>
      <c r="X683" s="149">
        <v>44347</v>
      </c>
      <c r="Y683" s="133" t="s">
        <v>7732</v>
      </c>
      <c r="Z683" s="133" t="s">
        <v>7733</v>
      </c>
      <c r="AA683" s="125" t="s">
        <v>7904</v>
      </c>
    </row>
    <row r="684" spans="1:27" s="90" customFormat="1" ht="15.75" customHeight="1" x14ac:dyDescent="0.2">
      <c r="A684" s="125">
        <v>7223</v>
      </c>
      <c r="B684" s="18" t="str">
        <f>VLOOKUP(A684,'BASE REGISTRO MAYO'!$A$1:$U$884,2,FALSE)</f>
        <v xml:space="preserve">
I. Municipalidad de Casablanca
</v>
      </c>
      <c r="C684" s="18">
        <f>VLOOKUP(A684,'BASE REGISTRO MAYO'!$A$1:$U$884,3,FALSE)</f>
        <v>690614006</v>
      </c>
      <c r="D684" s="18" t="str">
        <f>VLOOKUP(A684,'BASE REGISTRO MAYO'!$A$1:$U$884,4,FALSE)</f>
        <v>Municipalidad</v>
      </c>
      <c r="E684" s="18" t="str">
        <f>VLOOKUP(A684,'BASE REGISTRO MAYO'!$A$1:$U$884,5,FALSE)</f>
        <v>Constitución Política de la República, artículo 107.</v>
      </c>
      <c r="F684" s="18" t="str">
        <f>VLOOKUP(A684,'BASE REGISTRO MAYO'!$A$1:$U$884,6,FALSE)</f>
        <v>Indefinida.</v>
      </c>
      <c r="G684" s="18" t="str">
        <f>VLOOKUP(A684,'BASE REGISTRO MAYO'!$A$1:$U$884,7,FALSE)</f>
        <v>Según Ley Orgánica Nº 18.695, artículos 1º al 4º.</v>
      </c>
      <c r="H684" s="18" t="str">
        <f>VLOOKUP(A684,'BASE REGISTRO MAYO'!$A$1:$U$884,8,FALSE)</f>
        <v>no tiene</v>
      </c>
      <c r="I684" s="18">
        <f>VLOOKUP(A684,'BASE REGISTRO MAYO'!$A$1:$U$884,9,FALSE)</f>
        <v>0</v>
      </c>
      <c r="J684" s="18">
        <f>VLOOKUP(A684,'BASE REGISTRO MAYO'!$A$1:$U$884,10,FALSE)</f>
        <v>0</v>
      </c>
      <c r="K684" s="18" t="str">
        <f>VLOOKUP(A684,'BASE REGISTRO MAYO'!$A$1:$U$884,11,FALSE)</f>
        <v xml:space="preserve">Rodrigo Martínez Roca, </v>
      </c>
      <c r="L684" s="18" t="str">
        <f>VLOOKUP(A684,'BASE REGISTRO MAYO'!$A$1:$U$884,12,FALSE)</f>
        <v xml:space="preserve">Constitución N°111, comuna de Casablanca, provincia de Valparaíso, Quinta Región.
</v>
      </c>
      <c r="M684" s="18" t="str">
        <f>VLOOKUP(A684,'BASE REGISTRO MAYO'!$A$1:$U$884,13,FALSE)</f>
        <v>V</v>
      </c>
      <c r="N684" s="18" t="str">
        <f>VLOOKUP(A684,'BASE REGISTRO MAYO'!$A$1:$U$884,14,FALSE)</f>
        <v>Casablanca</v>
      </c>
      <c r="O684" s="18" t="str">
        <f>VLOOKUP(A684,'BASE REGISTRO MAYO'!$A$1:$U$884,15,FALSE)</f>
        <v>Fonos: 32-277-400</v>
      </c>
      <c r="P684" s="18">
        <f>VLOOKUP(A684,'BASE REGISTRO MAYO'!$A$1:$U$884,16,FALSE)</f>
        <v>0</v>
      </c>
      <c r="Q684" s="18">
        <f>VLOOKUP(A684,'BASE REGISTRO MAYO'!$A$1:$U$884,17,FALSE)</f>
        <v>0</v>
      </c>
      <c r="R684" s="18">
        <f>VLOOKUP(A684,'BASE REGISTRO MAYO'!$A$1:$U$884,18,FALSE)</f>
        <v>91001</v>
      </c>
      <c r="S684" s="18" t="str">
        <f>VLOOKUP(A684,'BASE REGISTRO MAYO'!$A$1:$U$884,19,FALSE)</f>
        <v xml:space="preserve">No se acompañan. Aplica Informe Jurídico Nº 09, de  fecha 14 de marzo de 2011 del Departamento Jurídico y Dictamen Nº 070791, de 2009, de la Contraloría General de la República.  
</v>
      </c>
      <c r="T684" s="148">
        <f>VLOOKUP(A684,'BASE REGISTRO MAYO'!$A$1:$U$884,20,FALSE)</f>
        <v>38687</v>
      </c>
      <c r="U684" s="125">
        <v>7223</v>
      </c>
      <c r="V684" s="126">
        <v>4149668</v>
      </c>
      <c r="W684" s="126">
        <v>16719022</v>
      </c>
      <c r="X684" s="149">
        <v>44347</v>
      </c>
      <c r="Y684" s="133" t="s">
        <v>7732</v>
      </c>
      <c r="Z684" s="133" t="s">
        <v>7733</v>
      </c>
      <c r="AA684" s="125" t="s">
        <v>7878</v>
      </c>
    </row>
    <row r="685" spans="1:27" s="90" customFormat="1" ht="15.75" customHeight="1" x14ac:dyDescent="0.2">
      <c r="A685" s="125">
        <v>7224</v>
      </c>
      <c r="B685" s="18" t="str">
        <f>VLOOKUP(A685,'BASE REGISTRO MAYO'!$A$1:$U$884,2,FALSE)</f>
        <v xml:space="preserve">
I. Municipalidad de Quintero.
</v>
      </c>
      <c r="C685" s="18" t="str">
        <f>VLOOKUP(A685,'BASE REGISTRO MAYO'!$A$1:$U$884,3,FALSE)</f>
        <v>69060700K</v>
      </c>
      <c r="D685" s="18" t="str">
        <f>VLOOKUP(A685,'BASE REGISTRO MAYO'!$A$1:$U$884,4,FALSE)</f>
        <v>Municipalidad</v>
      </c>
      <c r="E685" s="18" t="str">
        <f>VLOOKUP(A685,'BASE REGISTRO MAYO'!$A$1:$U$884,5,FALSE)</f>
        <v>Constitución Política de la República, art. 107.</v>
      </c>
      <c r="F685" s="18" t="str">
        <f>VLOOKUP(A685,'BASE REGISTRO MAYO'!$A$1:$U$884,6,FALSE)</f>
        <v>Indefinida.</v>
      </c>
      <c r="G685" s="18" t="str">
        <f>VLOOKUP(A685,'BASE REGISTRO MAYO'!$A$1:$U$884,7,FALSE)</f>
        <v>Según Ley Orgánica Nº 18.695, arts. 1º al 4º.</v>
      </c>
      <c r="H685" s="18" t="str">
        <f>VLOOKUP(A685,'BASE REGISTRO MAYO'!$A$1:$U$884,8,FALSE)</f>
        <v>no tiene</v>
      </c>
      <c r="I685" s="18">
        <f>VLOOKUP(A685,'BASE REGISTRO MAYO'!$A$1:$U$884,9,FALSE)</f>
        <v>0</v>
      </c>
      <c r="J685" s="18">
        <f>VLOOKUP(A685,'BASE REGISTRO MAYO'!$A$1:$U$884,10,FALSE)</f>
        <v>0</v>
      </c>
      <c r="K685" s="18" t="str">
        <f>VLOOKUP(A685,'BASE REGISTRO MAYO'!$A$1:$U$884,11,FALSE)</f>
        <v xml:space="preserve">Isaac Mauricio Carrasco Pardo </v>
      </c>
      <c r="L685" s="18" t="str">
        <f>VLOOKUP(A685,'BASE REGISTRO MAYO'!$A$1:$U$884,12,FALSE)</f>
        <v xml:space="preserve">Normandie 1916, comuna de Quintero, Quinta Región.
</v>
      </c>
      <c r="M685" s="18" t="str">
        <f>VLOOKUP(A685,'BASE REGISTRO MAYO'!$A$1:$U$884,13,FALSE)</f>
        <v>V</v>
      </c>
      <c r="N685" s="18" t="str">
        <f>VLOOKUP(A685,'BASE REGISTRO MAYO'!$A$1:$U$884,14,FALSE)</f>
        <v>Quintero</v>
      </c>
      <c r="O685" s="18" t="str">
        <f>VLOOKUP(A685,'BASE REGISTRO MAYO'!$A$1:$U$884,15,FALSE)</f>
        <v xml:space="preserve">Fono: 2379709710/ 2379615/ 2379655 
</v>
      </c>
      <c r="P685" s="18" t="str">
        <f>VLOOKUP(A685,'BASE REGISTRO MAYO'!$A$1:$U$884,16,FALSE)</f>
        <v>Correo electrónico: mcarrasco@muniquintero.cl
                             mvillarroel@muniquintero.cl
                             dideco@muniquintero.cl
                             plucarelli@muniquintero.cl</v>
      </c>
      <c r="Q685" s="18">
        <f>VLOOKUP(A685,'BASE REGISTRO MAYO'!$A$1:$U$884,17,FALSE)</f>
        <v>0</v>
      </c>
      <c r="R685" s="18">
        <f>VLOOKUP(A685,'BASE REGISTRO MAYO'!$A$1:$U$884,18,FALSE)</f>
        <v>91001</v>
      </c>
      <c r="S685" s="18" t="str">
        <f>VLOOKUP(A685,'BASE REGISTRO MAYO'!$A$1:$U$884,19,FALSE)</f>
        <v xml:space="preserve">No se acompañan. Aplica Informe Jurídico Nº 09, de  fecha 14 de marzo de 2011 del Departamento Jurídico y Dictamen Nº 070791, de 2009, de la Contraloría General de la República.  
.
</v>
      </c>
      <c r="T685" s="148">
        <f>VLOOKUP(A685,'BASE REGISTRO MAYO'!$A$1:$U$884,20,FALSE)</f>
        <v>38691</v>
      </c>
      <c r="U685" s="125">
        <v>7224</v>
      </c>
      <c r="V685" s="126">
        <v>5008220</v>
      </c>
      <c r="W685" s="126">
        <v>15169910</v>
      </c>
      <c r="X685" s="149">
        <v>44347</v>
      </c>
      <c r="Y685" s="133" t="s">
        <v>7732</v>
      </c>
      <c r="Z685" s="133" t="s">
        <v>7733</v>
      </c>
      <c r="AA685" s="125" t="s">
        <v>7750</v>
      </c>
    </row>
    <row r="686" spans="1:27" s="90" customFormat="1" ht="15.75" customHeight="1" x14ac:dyDescent="0.2">
      <c r="A686" s="125">
        <v>7225</v>
      </c>
      <c r="B686" s="18" t="str">
        <f>VLOOKUP(A686,'BASE REGISTRO MAYO'!$A$1:$U$884,2,FALSE)</f>
        <v xml:space="preserve">
I. Municipalidad de Petorca
</v>
      </c>
      <c r="C686" s="18">
        <f>VLOOKUP(A686,'BASE REGISTRO MAYO'!$A$1:$U$884,3,FALSE)</f>
        <v>690505002</v>
      </c>
      <c r="D686" s="18" t="str">
        <f>VLOOKUP(A686,'BASE REGISTRO MAYO'!$A$1:$U$884,4,FALSE)</f>
        <v>Municipalidad</v>
      </c>
      <c r="E686" s="18" t="str">
        <f>VLOOKUP(A686,'BASE REGISTRO MAYO'!$A$1:$U$884,5,FALSE)</f>
        <v>Constitución Política de la República, artículo 118.</v>
      </c>
      <c r="F686" s="18" t="str">
        <f>VLOOKUP(A686,'BASE REGISTRO MAYO'!$A$1:$U$884,6,FALSE)</f>
        <v>Indefinida.</v>
      </c>
      <c r="G686" s="18" t="str">
        <f>VLOOKUP(A686,'BASE REGISTRO MAYO'!$A$1:$U$884,7,FALSE)</f>
        <v>Según Ley Orgánica Constitucional Nº 18.695, arts. 1º al 4º.</v>
      </c>
      <c r="H686" s="18" t="str">
        <f>VLOOKUP(A686,'BASE REGISTRO MAYO'!$A$1:$U$884,8,FALSE)</f>
        <v>no tiene</v>
      </c>
      <c r="I686" s="18">
        <f>VLOOKUP(A686,'BASE REGISTRO MAYO'!$A$1:$U$884,9,FALSE)</f>
        <v>0</v>
      </c>
      <c r="J686" s="18">
        <f>VLOOKUP(A686,'BASE REGISTRO MAYO'!$A$1:$U$884,10,FALSE)</f>
        <v>0</v>
      </c>
      <c r="K686" s="18" t="str">
        <f>VLOOKUP(A686,'BASE REGISTRO MAYO'!$A$1:$U$884,11,FALSE)</f>
        <v xml:space="preserve">Gustavo Fernando Valdenegro Rubillo </v>
      </c>
      <c r="L686" s="18" t="str">
        <f>VLOOKUP(A686,'BASE REGISTRO MAYO'!$A$1:$U$884,12,FALSE)</f>
        <v>Calle Silva Nº225, comuna de Petorca, V Región.</v>
      </c>
      <c r="M686" s="18" t="str">
        <f>VLOOKUP(A686,'BASE REGISTRO MAYO'!$A$1:$U$884,13,FALSE)</f>
        <v>V</v>
      </c>
      <c r="N686" s="18" t="str">
        <f>VLOOKUP(A686,'BASE REGISTRO MAYO'!$A$1:$U$884,14,FALSE)</f>
        <v>Petorca</v>
      </c>
      <c r="O686" s="18">
        <f>VLOOKUP(A686,'BASE REGISTRO MAYO'!$A$1:$U$884,15,FALSE)</f>
        <v>0</v>
      </c>
      <c r="P686" s="18">
        <f>VLOOKUP(A686,'BASE REGISTRO MAYO'!$A$1:$U$884,16,FALSE)</f>
        <v>0</v>
      </c>
      <c r="Q686" s="18">
        <f>VLOOKUP(A686,'BASE REGISTRO MAYO'!$A$1:$U$884,17,FALSE)</f>
        <v>0</v>
      </c>
      <c r="R686" s="18">
        <f>VLOOKUP(A686,'BASE REGISTRO MAYO'!$A$1:$U$884,18,FALSE)</f>
        <v>91001</v>
      </c>
      <c r="S686" s="18" t="str">
        <f>VLOOKUP(A686,'BASE REGISTRO MAYO'!$A$1:$U$884,19,FALSE)</f>
        <v xml:space="preserve">No se acompañan. Aplica Informe Jurídico Nº 09, de  fecha 14 de marzo de 2011 del Departamento Jurídico y Dictamen Nº 070791, de 2009, de la Contraloría General de la República.  
</v>
      </c>
      <c r="T686" s="148">
        <f>VLOOKUP(A686,'BASE REGISTRO MAYO'!$A$1:$U$884,20,FALSE)</f>
        <v>38695</v>
      </c>
      <c r="U686" s="125">
        <v>7225</v>
      </c>
      <c r="V686" s="126">
        <v>2861840</v>
      </c>
      <c r="W686" s="126">
        <v>11530360</v>
      </c>
      <c r="X686" s="149">
        <v>44347</v>
      </c>
      <c r="Y686" s="133" t="s">
        <v>7732</v>
      </c>
      <c r="Z686" s="133" t="s">
        <v>7733</v>
      </c>
      <c r="AA686" s="125" t="s">
        <v>7898</v>
      </c>
    </row>
    <row r="687" spans="1:27" s="90" customFormat="1" ht="15.75" customHeight="1" x14ac:dyDescent="0.2">
      <c r="A687" s="125">
        <v>7226</v>
      </c>
      <c r="B687" s="18" t="str">
        <f>VLOOKUP(A687,'BASE REGISTRO MAYO'!$A$1:$U$884,2,FALSE)</f>
        <v xml:space="preserve">
I. Municipalidad de Cerrillos
</v>
      </c>
      <c r="C687" s="18">
        <f>VLOOKUP(A687,'BASE REGISTRO MAYO'!$A$1:$U$884,3,FALSE)</f>
        <v>692550005</v>
      </c>
      <c r="D687" s="18" t="str">
        <f>VLOOKUP(A687,'BASE REGISTRO MAYO'!$A$1:$U$884,4,FALSE)</f>
        <v>Municipalidad</v>
      </c>
      <c r="E687" s="18" t="str">
        <f>VLOOKUP(A687,'BASE REGISTRO MAYO'!$A$1:$U$884,5,FALSE)</f>
        <v>Constitución Política de la República, artículo 107.</v>
      </c>
      <c r="F687" s="18" t="str">
        <f>VLOOKUP(A687,'BASE REGISTRO MAYO'!$A$1:$U$884,6,FALSE)</f>
        <v>Indefinida.</v>
      </c>
      <c r="G687" s="18" t="str">
        <f>VLOOKUP(A687,'BASE REGISTRO MAYO'!$A$1:$U$884,7,FALSE)</f>
        <v>Según Ley Orgánica Nº 18.695, artículos 1º al 4º.</v>
      </c>
      <c r="H687" s="18" t="str">
        <f>VLOOKUP(A687,'BASE REGISTRO MAYO'!$A$1:$U$884,8,FALSE)</f>
        <v>no tiene</v>
      </c>
      <c r="I687" s="18">
        <f>VLOOKUP(A687,'BASE REGISTRO MAYO'!$A$1:$U$884,9,FALSE)</f>
        <v>0</v>
      </c>
      <c r="J687" s="18">
        <f>VLOOKUP(A687,'BASE REGISTRO MAYO'!$A$1:$U$884,10,FALSE)</f>
        <v>0</v>
      </c>
      <c r="K687" s="18" t="str">
        <f>VLOOKUP(A687,'BASE REGISTRO MAYO'!$A$1:$U$884,11,FALSE)</f>
        <v xml:space="preserve">Arturo Aguirre Gacitúa, </v>
      </c>
      <c r="L687" s="18" t="str">
        <f>VLOOKUP(A687,'BASE REGISTRO MAYO'!$A$1:$U$884,12,FALSE)</f>
        <v xml:space="preserve">Piloto Lazo Nº 120, comuna de Cerrillos, Región Metropolitana.
</v>
      </c>
      <c r="M687" s="18" t="str">
        <f>VLOOKUP(A687,'BASE REGISTRO MAYO'!$A$1:$U$884,13,FALSE)</f>
        <v>XIII</v>
      </c>
      <c r="N687" s="18" t="str">
        <f>VLOOKUP(A687,'BASE REGISTRO MAYO'!$A$1:$U$884,14,FALSE)</f>
        <v>Cerrillos</v>
      </c>
      <c r="O687" s="18">
        <f>VLOOKUP(A687,'BASE REGISTRO MAYO'!$A$1:$U$884,15,FALSE)</f>
        <v>0</v>
      </c>
      <c r="P687" s="18" t="str">
        <f>VLOOKUP(A687,'BASE REGISTRO MAYO'!$A$1:$U$884,16,FALSE)</f>
        <v>sec_alcalde@mcerrillos.cl – alcaldiacerrillos@gmail.com</v>
      </c>
      <c r="Q687" s="18">
        <f>VLOOKUP(A687,'BASE REGISTRO MAYO'!$A$1:$U$884,17,FALSE)</f>
        <v>0</v>
      </c>
      <c r="R687" s="18">
        <f>VLOOKUP(A687,'BASE REGISTRO MAYO'!$A$1:$U$884,18,FALSE)</f>
        <v>91001</v>
      </c>
      <c r="S687" s="18" t="str">
        <f>VLOOKUP(A687,'BASE REGISTRO MAYO'!$A$1:$U$884,19,FALSE)</f>
        <v xml:space="preserve">No se acompañan. Aplica Informe Jurídico Nº 09, de  fecha 14 de marzo de 2011 del Departamento Jurídico y Dictamen Nº 070791, de 2009, de la Contraloría General de la República.  
</v>
      </c>
      <c r="T687" s="148">
        <f>VLOOKUP(A687,'BASE REGISTRO MAYO'!$A$1:$U$884,20,FALSE)</f>
        <v>38695</v>
      </c>
      <c r="U687" s="125">
        <v>7226</v>
      </c>
      <c r="V687" s="126">
        <v>6439140</v>
      </c>
      <c r="W687" s="126">
        <v>32195700</v>
      </c>
      <c r="X687" s="149">
        <v>44347</v>
      </c>
      <c r="Y687" s="133" t="s">
        <v>7732</v>
      </c>
      <c r="Z687" s="133" t="s">
        <v>7733</v>
      </c>
      <c r="AA687" s="125" t="s">
        <v>7749</v>
      </c>
    </row>
    <row r="688" spans="1:27" s="90" customFormat="1" ht="15.75" customHeight="1" x14ac:dyDescent="0.2">
      <c r="A688" s="125">
        <v>7228</v>
      </c>
      <c r="B688" s="18" t="str">
        <f>VLOOKUP(A688,'BASE REGISTRO MAYO'!$A$1:$U$884,2,FALSE)</f>
        <v xml:space="preserve">
I. Municipalidad de  Catemu
</v>
      </c>
      <c r="C688" s="18">
        <f>VLOOKUP(A688,'BASE REGISTRO MAYO'!$A$1:$U$884,3,FALSE)</f>
        <v>690509008</v>
      </c>
      <c r="D688" s="18" t="str">
        <f>VLOOKUP(A688,'BASE REGISTRO MAYO'!$A$1:$U$884,4,FALSE)</f>
        <v>Municipalidad</v>
      </c>
      <c r="E688" s="18" t="str">
        <f>VLOOKUP(A688,'BASE REGISTRO MAYO'!$A$1:$U$884,5,FALSE)</f>
        <v>Constitución Política de la República, artículo 107.</v>
      </c>
      <c r="F688" s="18" t="str">
        <f>VLOOKUP(A688,'BASE REGISTRO MAYO'!$A$1:$U$884,6,FALSE)</f>
        <v>Indefinida.</v>
      </c>
      <c r="G688" s="18" t="str">
        <f>VLOOKUP(A688,'BASE REGISTRO MAYO'!$A$1:$U$884,7,FALSE)</f>
        <v>Según Ley Orgánica Nº 18.695, artículos 1º al 4º.</v>
      </c>
      <c r="H688" s="18" t="str">
        <f>VLOOKUP(A688,'BASE REGISTRO MAYO'!$A$1:$U$884,8,FALSE)</f>
        <v>no tiene</v>
      </c>
      <c r="I688" s="18">
        <f>VLOOKUP(A688,'BASE REGISTRO MAYO'!$A$1:$U$884,9,FALSE)</f>
        <v>0</v>
      </c>
      <c r="J688" s="18">
        <f>VLOOKUP(A688,'BASE REGISTRO MAYO'!$A$1:$U$884,10,FALSE)</f>
        <v>0</v>
      </c>
      <c r="K688" s="18" t="str">
        <f>VLOOKUP(A688,'BASE REGISTRO MAYO'!$A$1:$U$884,11,FALSE)</f>
        <v>Boris Ernesto Luksic Nieto,</v>
      </c>
      <c r="L688" s="18" t="str">
        <f>VLOOKUP(A688,'BASE REGISTRO MAYO'!$A$1:$U$884,12,FALSE)</f>
        <v xml:space="preserve">Calle Borjas García Huidobro Nº 025, comuna de Catemu,  provincia de Valparaíso, Quinta Región.
</v>
      </c>
      <c r="M688" s="18" t="str">
        <f>VLOOKUP(A688,'BASE REGISTRO MAYO'!$A$1:$U$884,13,FALSE)</f>
        <v>V</v>
      </c>
      <c r="N688" s="18" t="str">
        <f>VLOOKUP(A688,'BASE REGISTRO MAYO'!$A$1:$U$884,14,FALSE)</f>
        <v xml:space="preserve"> Catemu</v>
      </c>
      <c r="O688" s="18">
        <f>VLOOKUP(A688,'BASE REGISTRO MAYO'!$A$1:$U$884,15,FALSE)</f>
        <v>0</v>
      </c>
      <c r="P688" s="18">
        <f>VLOOKUP(A688,'BASE REGISTRO MAYO'!$A$1:$U$884,16,FALSE)</f>
        <v>0</v>
      </c>
      <c r="Q688" s="18">
        <f>VLOOKUP(A688,'BASE REGISTRO MAYO'!$A$1:$U$884,17,FALSE)</f>
        <v>0</v>
      </c>
      <c r="R688" s="18">
        <f>VLOOKUP(A688,'BASE REGISTRO MAYO'!$A$1:$U$884,18,FALSE)</f>
        <v>91001</v>
      </c>
      <c r="S688" s="18" t="str">
        <f>VLOOKUP(A688,'BASE REGISTRO MAYO'!$A$1:$U$884,19,FALSE)</f>
        <v xml:space="preserve">No se acompañan. Aplica Informe Jurídico Nº 09, de  fecha 14 de marzo de 2011 del Departamento Jurídico y Dictamen Nº 070791, de 2009, de la Contraloría General de la República.  
</v>
      </c>
      <c r="T688" s="148">
        <f>VLOOKUP(A688,'BASE REGISTRO MAYO'!$A$1:$U$884,20,FALSE)</f>
        <v>38700</v>
      </c>
      <c r="U688" s="125">
        <v>7228</v>
      </c>
      <c r="V688" s="126">
        <v>0</v>
      </c>
      <c r="W688" s="126">
        <v>9412713</v>
      </c>
      <c r="X688" s="149">
        <v>44347</v>
      </c>
      <c r="Y688" s="133" t="s">
        <v>7732</v>
      </c>
      <c r="Z688" s="133" t="s">
        <v>7733</v>
      </c>
      <c r="AA688" s="125" t="s">
        <v>7879</v>
      </c>
    </row>
    <row r="689" spans="1:27" s="90" customFormat="1" ht="15.75" customHeight="1" x14ac:dyDescent="0.2">
      <c r="A689" s="125">
        <v>7229</v>
      </c>
      <c r="B689" s="18" t="str">
        <f>VLOOKUP(A689,'BASE REGISTRO MAYO'!$A$1:$U$884,2,FALSE)</f>
        <v xml:space="preserve">
I. Municipalidad de Caldera
</v>
      </c>
      <c r="C689" s="18">
        <f>VLOOKUP(A689,'BASE REGISTRO MAYO'!$A$1:$U$884,3,FALSE)</f>
        <v>690303000</v>
      </c>
      <c r="D689" s="18" t="str">
        <f>VLOOKUP(A689,'BASE REGISTRO MAYO'!$A$1:$U$884,4,FALSE)</f>
        <v>Municipalidad</v>
      </c>
      <c r="E689" s="18" t="str">
        <f>VLOOKUP(A689,'BASE REGISTRO MAYO'!$A$1:$U$884,5,FALSE)</f>
        <v>Constitución Política de la República, art. 107.</v>
      </c>
      <c r="F689" s="18" t="str">
        <f>VLOOKUP(A689,'BASE REGISTRO MAYO'!$A$1:$U$884,6,FALSE)</f>
        <v>Indefinida.</v>
      </c>
      <c r="G689" s="18" t="str">
        <f>VLOOKUP(A689,'BASE REGISTRO MAYO'!$A$1:$U$884,7,FALSE)</f>
        <v>Según Ley Orgánica Nº 18.695, arts. 1º al 4º.</v>
      </c>
      <c r="H689" s="18" t="str">
        <f>VLOOKUP(A689,'BASE REGISTRO MAYO'!$A$1:$U$884,8,FALSE)</f>
        <v>no tiene</v>
      </c>
      <c r="I689" s="18">
        <f>VLOOKUP(A689,'BASE REGISTRO MAYO'!$A$1:$U$884,9,FALSE)</f>
        <v>0</v>
      </c>
      <c r="J689" s="18">
        <f>VLOOKUP(A689,'BASE REGISTRO MAYO'!$A$1:$U$884,10,FALSE)</f>
        <v>0</v>
      </c>
      <c r="K689" s="18" t="str">
        <f>VLOOKUP(A689,'BASE REGISTRO MAYO'!$A$1:$U$884,11,FALSE)</f>
        <v xml:space="preserve">Brunilda Clementina Gonzalez Anjel, </v>
      </c>
      <c r="L689" s="18" t="str">
        <f>VLOOKUP(A689,'BASE REGISTRO MAYO'!$A$1:$U$884,12,FALSE)</f>
        <v xml:space="preserve">Cousiño Nº 395, comuna de Caldera, Tercera Región, casilla 24.
</v>
      </c>
      <c r="M689" s="18" t="str">
        <f>VLOOKUP(A689,'BASE REGISTRO MAYO'!$A$1:$U$884,13,FALSE)</f>
        <v>III</v>
      </c>
      <c r="N689" s="18" t="str">
        <f>VLOOKUP(A689,'BASE REGISTRO MAYO'!$A$1:$U$884,14,FALSE)</f>
        <v>Caldera</v>
      </c>
      <c r="O689" s="18" t="str">
        <f>VLOOKUP(A689,'BASE REGISTRO MAYO'!$A$1:$U$884,15,FALSE)</f>
        <v>Fonos (52) 315234- 315260- 535560</v>
      </c>
      <c r="P689" s="18" t="str">
        <f>VLOOKUP(A689,'BASE REGISTRO MAYO'!$A$1:$U$884,16,FALSE)</f>
        <v xml:space="preserve">Correo electrónico: alcaldia@caldera.cl </v>
      </c>
      <c r="Q689" s="18">
        <f>VLOOKUP(A689,'BASE REGISTRO MAYO'!$A$1:$U$884,17,FALSE)</f>
        <v>0</v>
      </c>
      <c r="R689" s="18">
        <f>VLOOKUP(A689,'BASE REGISTRO MAYO'!$A$1:$U$884,18,FALSE)</f>
        <v>91001</v>
      </c>
      <c r="S689" s="18" t="str">
        <f>VLOOKUP(A689,'BASE REGISTRO MAYO'!$A$1:$U$884,19,FALSE)</f>
        <v xml:space="preserve">No se acompañan. Aplica Informe Jurídico Nº 09, de  fecha 14 de marzo de 2011 del Departamento Jurídico y Dictamen Nº 070791, de 2009, de la Contraloría General de la República.  
</v>
      </c>
      <c r="T689" s="148">
        <f>VLOOKUP(A689,'BASE REGISTRO MAYO'!$A$1:$U$884,20,FALSE)</f>
        <v>38700</v>
      </c>
      <c r="U689" s="125">
        <v>7229</v>
      </c>
      <c r="V689" s="126">
        <v>10113742</v>
      </c>
      <c r="W689" s="126">
        <v>25284355</v>
      </c>
      <c r="X689" s="149">
        <v>44347</v>
      </c>
      <c r="Y689" s="133" t="s">
        <v>7732</v>
      </c>
      <c r="Z689" s="133" t="s">
        <v>7733</v>
      </c>
      <c r="AA689" s="125" t="s">
        <v>7806</v>
      </c>
    </row>
    <row r="690" spans="1:27" s="90" customFormat="1" ht="15.75" customHeight="1" x14ac:dyDescent="0.2">
      <c r="A690" s="125">
        <v>7231</v>
      </c>
      <c r="B690" s="18" t="str">
        <f>VLOOKUP(A690,'BASE REGISTRO MAYO'!$A$1:$U$884,2,FALSE)</f>
        <v xml:space="preserve">
I. Municipalidad de Independencia
</v>
      </c>
      <c r="C690" s="18">
        <f>VLOOKUP(A690,'BASE REGISTRO MAYO'!$A$1:$U$884,3,FALSE)</f>
        <v>692555007</v>
      </c>
      <c r="D690" s="18" t="str">
        <f>VLOOKUP(A690,'BASE REGISTRO MAYO'!$A$1:$U$884,4,FALSE)</f>
        <v>Municipalidad</v>
      </c>
      <c r="E690" s="18" t="str">
        <f>VLOOKUP(A690,'BASE REGISTRO MAYO'!$A$1:$U$884,5,FALSE)</f>
        <v>Constitución Política de la República, artículo 107.</v>
      </c>
      <c r="F690" s="18" t="str">
        <f>VLOOKUP(A690,'BASE REGISTRO MAYO'!$A$1:$U$884,6,FALSE)</f>
        <v>Indefinida.</v>
      </c>
      <c r="G690" s="18" t="str">
        <f>VLOOKUP(A690,'BASE REGISTRO MAYO'!$A$1:$U$884,7,FALSE)</f>
        <v>Según Ley Orgánica Nº 18.695, artículos 1º al 4º.</v>
      </c>
      <c r="H690" s="18" t="str">
        <f>VLOOKUP(A690,'BASE REGISTRO MAYO'!$A$1:$U$884,8,FALSE)</f>
        <v>no tiene</v>
      </c>
      <c r="I690" s="18">
        <f>VLOOKUP(A690,'BASE REGISTRO MAYO'!$A$1:$U$884,9,FALSE)</f>
        <v>0</v>
      </c>
      <c r="J690" s="18">
        <f>VLOOKUP(A690,'BASE REGISTRO MAYO'!$A$1:$U$884,10,FALSE)</f>
        <v>0</v>
      </c>
      <c r="K690" s="18" t="str">
        <f>VLOOKUP(A690,'BASE REGISTRO MAYO'!$A$1:$U$884,11,FALSE)</f>
        <v xml:space="preserve">Gonzalo Durán Baronti, </v>
      </c>
      <c r="L690" s="18" t="str">
        <f>VLOOKUP(A690,'BASE REGISTRO MAYO'!$A$1:$U$884,12,FALSE)</f>
        <v xml:space="preserve">Avda. Independencia Nº 834, comuna de Independencia,  Región Metropolitana .
</v>
      </c>
      <c r="M690" s="18" t="str">
        <f>VLOOKUP(A690,'BASE REGISTRO MAYO'!$A$1:$U$884,13,FALSE)</f>
        <v>XIII</v>
      </c>
      <c r="N690" s="18" t="str">
        <f>VLOOKUP(A690,'BASE REGISTRO MAYO'!$A$1:$U$884,14,FALSE)</f>
        <v>Independencia</v>
      </c>
      <c r="O690" s="18" t="str">
        <f>VLOOKUP(A690,'BASE REGISTRO MAYO'!$A$1:$U$884,15,FALSE)</f>
        <v>Fono: 4442000</v>
      </c>
      <c r="P690" s="18" t="str">
        <f>VLOOKUP(A690,'BASE REGISTRO MAYO'!$A$1:$U$884,16,FALSE)</f>
        <v xml:space="preserve">relacionespublicas@independencia.cl
</v>
      </c>
      <c r="Q690" s="18">
        <f>VLOOKUP(A690,'BASE REGISTRO MAYO'!$A$1:$U$884,17,FALSE)</f>
        <v>0</v>
      </c>
      <c r="R690" s="18">
        <f>VLOOKUP(A690,'BASE REGISTRO MAYO'!$A$1:$U$884,18,FALSE)</f>
        <v>91001</v>
      </c>
      <c r="S690" s="18" t="str">
        <f>VLOOKUP(A690,'BASE REGISTRO MAYO'!$A$1:$U$884,19,FALSE)</f>
        <v xml:space="preserve">No se acompañan. Aplica Informe Jurídico Nº 09, de  fecha 14 de marzo de 2011 del Departamento Jurídico y Dictamen Nº 070791, de 2009, de la Contraloría General de la República.  
</v>
      </c>
      <c r="T690" s="148">
        <f>VLOOKUP(A690,'BASE REGISTRO MAYO'!$A$1:$U$884,20,FALSE)</f>
        <v>38700</v>
      </c>
      <c r="U690" s="125">
        <v>7231</v>
      </c>
      <c r="V690" s="126">
        <v>6439140</v>
      </c>
      <c r="W690" s="126">
        <v>27935500</v>
      </c>
      <c r="X690" s="149">
        <v>44347</v>
      </c>
      <c r="Y690" s="133" t="s">
        <v>7732</v>
      </c>
      <c r="Z690" s="133" t="s">
        <v>7733</v>
      </c>
      <c r="AA690" s="125" t="s">
        <v>247</v>
      </c>
    </row>
    <row r="691" spans="1:27" s="90" customFormat="1" ht="15.75" customHeight="1" x14ac:dyDescent="0.2">
      <c r="A691" s="125">
        <v>7232</v>
      </c>
      <c r="B691" s="18" t="str">
        <f>VLOOKUP(A691,'BASE REGISTRO MAYO'!$A$1:$U$884,2,FALSE)</f>
        <v xml:space="preserve">
I. Municipalidad de Arauco
</v>
      </c>
      <c r="C691" s="18">
        <f>VLOOKUP(A691,'BASE REGISTRO MAYO'!$A$1:$U$884,3,FALSE)</f>
        <v>691601005</v>
      </c>
      <c r="D691" s="18" t="str">
        <f>VLOOKUP(A691,'BASE REGISTRO MAYO'!$A$1:$U$884,4,FALSE)</f>
        <v>Municipalidad</v>
      </c>
      <c r="E691" s="18" t="str">
        <f>VLOOKUP(A691,'BASE REGISTRO MAYO'!$A$1:$U$884,5,FALSE)</f>
        <v>Constitución Política de la República, art. 107.</v>
      </c>
      <c r="F691" s="18" t="str">
        <f>VLOOKUP(A691,'BASE REGISTRO MAYO'!$A$1:$U$884,6,FALSE)</f>
        <v>Indefinida.</v>
      </c>
      <c r="G691" s="18" t="str">
        <f>VLOOKUP(A691,'BASE REGISTRO MAYO'!$A$1:$U$884,7,FALSE)</f>
        <v>Según Ley Orgánica Nº 18.695, arts. 1º al 4º.</v>
      </c>
      <c r="H691" s="18" t="str">
        <f>VLOOKUP(A691,'BASE REGISTRO MAYO'!$A$1:$U$884,8,FALSE)</f>
        <v>no tiene</v>
      </c>
      <c r="I691" s="18">
        <f>VLOOKUP(A691,'BASE REGISTRO MAYO'!$A$1:$U$884,9,FALSE)</f>
        <v>0</v>
      </c>
      <c r="J691" s="18">
        <f>VLOOKUP(A691,'BASE REGISTRO MAYO'!$A$1:$U$884,10,FALSE)</f>
        <v>0</v>
      </c>
      <c r="K691" s="18" t="str">
        <f>VLOOKUP(A691,'BASE REGISTRO MAYO'!$A$1:$U$884,11,FALSE)</f>
        <v xml:space="preserve">Juan Mauricio Alarcón Guzmán </v>
      </c>
      <c r="L691" s="18" t="str">
        <f>VLOOKUP(A691,'BASE REGISTRO MAYO'!$A$1:$U$884,12,FALSE)</f>
        <v xml:space="preserve">Covadonga Nº527, comuna de Arauco, Octava Región.
</v>
      </c>
      <c r="M691" s="18" t="str">
        <f>VLOOKUP(A691,'BASE REGISTRO MAYO'!$A$1:$U$884,13,FALSE)</f>
        <v>VIII</v>
      </c>
      <c r="N691" s="18" t="str">
        <f>VLOOKUP(A691,'BASE REGISTRO MAYO'!$A$1:$U$884,14,FALSE)</f>
        <v xml:space="preserve"> Arauco</v>
      </c>
      <c r="O691" s="18" t="str">
        <f>VLOOKUP(A691,'BASE REGISTRO MAYO'!$A$1:$U$884,15,FALSE)</f>
        <v xml:space="preserve">412 168071 - 412 168072
</v>
      </c>
      <c r="P691" s="18" t="str">
        <f>VLOOKUP(A691,'BASE REGISTRO MAYO'!$A$1:$U$884,16,FALSE)</f>
        <v>alcaldia@muniarauco.cl</v>
      </c>
      <c r="Q691" s="18">
        <f>VLOOKUP(A691,'BASE REGISTRO MAYO'!$A$1:$U$884,17,FALSE)</f>
        <v>0</v>
      </c>
      <c r="R691" s="18">
        <f>VLOOKUP(A691,'BASE REGISTRO MAYO'!$A$1:$U$884,18,FALSE)</f>
        <v>91001</v>
      </c>
      <c r="S691" s="18" t="str">
        <f>VLOOKUP(A691,'BASE REGISTRO MAYO'!$A$1:$U$884,19,FALSE)</f>
        <v xml:space="preserve">No se acompañan. Aplica Informe Jurídico Nº 09, de  fecha 14 de marzo de 2011 del Departamento Jurídico y Dictamen Nº 070791, de 2009, de la Contraloría General de la República.  
</v>
      </c>
      <c r="T691" s="148">
        <f>VLOOKUP(A691,'BASE REGISTRO MAYO'!$A$1:$U$884,20,FALSE)</f>
        <v>38700</v>
      </c>
      <c r="U691" s="125">
        <v>7232</v>
      </c>
      <c r="V691" s="126">
        <v>5056871</v>
      </c>
      <c r="W691" s="126">
        <v>20374145</v>
      </c>
      <c r="X691" s="149">
        <v>44347</v>
      </c>
      <c r="Y691" s="133" t="s">
        <v>7732</v>
      </c>
      <c r="Z691" s="133" t="s">
        <v>7733</v>
      </c>
      <c r="AA691" s="125" t="s">
        <v>7874</v>
      </c>
    </row>
    <row r="692" spans="1:27" s="90" customFormat="1" ht="15.75" customHeight="1" x14ac:dyDescent="0.2">
      <c r="A692" s="125">
        <v>7233</v>
      </c>
      <c r="B692" s="18" t="str">
        <f>VLOOKUP(A692,'BASE REGISTRO MAYO'!$A$1:$U$884,2,FALSE)</f>
        <v xml:space="preserve">
I. Municipalidad de Collipulli
</v>
      </c>
      <c r="C692" s="18" t="str">
        <f>VLOOKUP(A692,'BASE REGISTRO MAYO'!$A$1:$U$884,3,FALSE)</f>
        <v>69180500K</v>
      </c>
      <c r="D692" s="18" t="str">
        <f>VLOOKUP(A692,'BASE REGISTRO MAYO'!$A$1:$U$884,4,FALSE)</f>
        <v>Municipalidad</v>
      </c>
      <c r="E692" s="18" t="str">
        <f>VLOOKUP(A692,'BASE REGISTRO MAYO'!$A$1:$U$884,5,FALSE)</f>
        <v>Constitución Política de la República, artículo 107.</v>
      </c>
      <c r="F692" s="18" t="str">
        <f>VLOOKUP(A692,'BASE REGISTRO MAYO'!$A$1:$U$884,6,FALSE)</f>
        <v>Indefinida.</v>
      </c>
      <c r="G692" s="18" t="str">
        <f>VLOOKUP(A692,'BASE REGISTRO MAYO'!$A$1:$U$884,7,FALSE)</f>
        <v>Según Ley Orgánica Nº 18.695, artículos 1º al 4º.</v>
      </c>
      <c r="H692" s="18" t="str">
        <f>VLOOKUP(A692,'BASE REGISTRO MAYO'!$A$1:$U$884,8,FALSE)</f>
        <v>no tiene</v>
      </c>
      <c r="I692" s="18">
        <f>VLOOKUP(A692,'BASE REGISTRO MAYO'!$A$1:$U$884,9,FALSE)</f>
        <v>0</v>
      </c>
      <c r="J692" s="18">
        <f>VLOOKUP(A692,'BASE REGISTRO MAYO'!$A$1:$U$884,10,FALSE)</f>
        <v>0</v>
      </c>
      <c r="K692" s="18" t="str">
        <f>VLOOKUP(A692,'BASE REGISTRO MAYO'!$A$1:$U$884,11,FALSE)</f>
        <v xml:space="preserve">Manuel Jesús Macaya Ramírez,  </v>
      </c>
      <c r="L692" s="18" t="str">
        <f>VLOOKUP(A692,'BASE REGISTRO MAYO'!$A$1:$U$884,12,FALSE)</f>
        <v xml:space="preserve">Avenida Saavedra Sur Nº 1355, comuna de Collipulli, Región de la Araucanía.
</v>
      </c>
      <c r="M692" s="18" t="str">
        <f>VLOOKUP(A692,'BASE REGISTRO MAYO'!$A$1:$U$884,13,FALSE)</f>
        <v>IX</v>
      </c>
      <c r="N692" s="18" t="str">
        <f>VLOOKUP(A692,'BASE REGISTRO MAYO'!$A$1:$U$884,14,FALSE)</f>
        <v>Collipulli</v>
      </c>
      <c r="O692" s="18" t="str">
        <f>VLOOKUP(A692,'BASE REGISTRO MAYO'!$A$1:$U$884,15,FALSE)</f>
        <v>Fono: 45- 993052 / 918464 / 918460 
/ 2918460</v>
      </c>
      <c r="P692" s="18" t="str">
        <f>VLOOKUP(A692,'BASE REGISTRO MAYO'!$A$1:$U$884,16,FALSE)</f>
        <v>leopoldorosales@gmail.com
direcfinanzas@municipalidadcollipulli.cl</v>
      </c>
      <c r="Q692" s="18">
        <f>VLOOKUP(A692,'BASE REGISTRO MAYO'!$A$1:$U$884,17,FALSE)</f>
        <v>0</v>
      </c>
      <c r="R692" s="18">
        <f>VLOOKUP(A692,'BASE REGISTRO MAYO'!$A$1:$U$884,18,FALSE)</f>
        <v>91001</v>
      </c>
      <c r="S692" s="18" t="str">
        <f>VLOOKUP(A692,'BASE REGISTRO MAYO'!$A$1:$U$884,19,FALSE)</f>
        <v>No se acompañan. Aplica Informe Jurídico Nº 09, de fecha 14 de marzo de 2011 del Departamento Jurídico y Dictamen Nº 070791, de 2009, de la Contraloría General de la República.</v>
      </c>
      <c r="T692" s="148">
        <f>VLOOKUP(A692,'BASE REGISTRO MAYO'!$A$1:$U$884,20,FALSE)</f>
        <v>38705</v>
      </c>
      <c r="U692" s="125">
        <v>7233</v>
      </c>
      <c r="V692" s="126">
        <v>10113742</v>
      </c>
      <c r="W692" s="126">
        <v>20374145</v>
      </c>
      <c r="X692" s="149">
        <v>44347</v>
      </c>
      <c r="Y692" s="133" t="s">
        <v>7732</v>
      </c>
      <c r="Z692" s="133" t="s">
        <v>7733</v>
      </c>
      <c r="AA692" s="125" t="s">
        <v>7920</v>
      </c>
    </row>
    <row r="693" spans="1:27" s="90" customFormat="1" ht="15.75" customHeight="1" x14ac:dyDescent="0.2">
      <c r="A693" s="125">
        <v>7234</v>
      </c>
      <c r="B693" s="18" t="str">
        <f>VLOOKUP(A693,'BASE REGISTRO MAYO'!$A$1:$U$884,2,FALSE)</f>
        <v xml:space="preserve">
I. Municipalidad de Maule
</v>
      </c>
      <c r="C693" s="18">
        <f>VLOOKUP(A693,'BASE REGISTRO MAYO'!$A$1:$U$884,3,FALSE)</f>
        <v>691109003</v>
      </c>
      <c r="D693" s="18" t="str">
        <f>VLOOKUP(A693,'BASE REGISTRO MAYO'!$A$1:$U$884,4,FALSE)</f>
        <v>Municipalidad</v>
      </c>
      <c r="E693" s="18" t="str">
        <f>VLOOKUP(A693,'BASE REGISTRO MAYO'!$A$1:$U$884,5,FALSE)</f>
        <v>Constitución Política de la República, art. 107.</v>
      </c>
      <c r="F693" s="18" t="str">
        <f>VLOOKUP(A693,'BASE REGISTRO MAYO'!$A$1:$U$884,6,FALSE)</f>
        <v>Indefinida.</v>
      </c>
      <c r="G693" s="18" t="str">
        <f>VLOOKUP(A693,'BASE REGISTRO MAYO'!$A$1:$U$884,7,FALSE)</f>
        <v>Según Ley Orgánica Nº 18.695, arts. 1º al 4º.</v>
      </c>
      <c r="H693" s="18" t="str">
        <f>VLOOKUP(A693,'BASE REGISTRO MAYO'!$A$1:$U$884,8,FALSE)</f>
        <v>no tiene</v>
      </c>
      <c r="I693" s="18">
        <f>VLOOKUP(A693,'BASE REGISTRO MAYO'!$A$1:$U$884,9,FALSE)</f>
        <v>0</v>
      </c>
      <c r="J693" s="18">
        <f>VLOOKUP(A693,'BASE REGISTRO MAYO'!$A$1:$U$884,10,FALSE)</f>
        <v>0</v>
      </c>
      <c r="K693" s="18" t="str">
        <f>VLOOKUP(A693,'BASE REGISTRO MAYO'!$A$1:$U$884,11,FALSE)</f>
        <v xml:space="preserve">Luis Gabriel Vásquez Gálvez 
</v>
      </c>
      <c r="L693" s="18" t="str">
        <f>VLOOKUP(A693,'BASE REGISTRO MAYO'!$A$1:$U$884,12,FALSE)</f>
        <v xml:space="preserve">Balmaceda Nº 350, comuna de Maule, Séptima Región.
</v>
      </c>
      <c r="M693" s="18" t="str">
        <f>VLOOKUP(A693,'BASE REGISTRO MAYO'!$A$1:$U$884,13,FALSE)</f>
        <v>VII</v>
      </c>
      <c r="N693" s="18" t="str">
        <f>VLOOKUP(A693,'BASE REGISTRO MAYO'!$A$1:$U$884,14,FALSE)</f>
        <v xml:space="preserve"> Maule</v>
      </c>
      <c r="O693" s="18" t="str">
        <f>VLOOKUP(A693,'BASE REGISTRO MAYO'!$A$1:$U$884,15,FALSE)</f>
        <v xml:space="preserve">Fonos: 71-715244 – 71-715278 </v>
      </c>
      <c r="P693" s="18" t="str">
        <f>VLOOKUP(A693,'BASE REGISTRO MAYO'!$A$1:$U$884,16,FALSE)</f>
        <v xml:space="preserve"> munmaule@mi.terra.cl
wwwmunicipalidaddemaule.cl</v>
      </c>
      <c r="Q693" s="18">
        <f>VLOOKUP(A693,'BASE REGISTRO MAYO'!$A$1:$U$884,17,FALSE)</f>
        <v>0</v>
      </c>
      <c r="R693" s="18">
        <f>VLOOKUP(A693,'BASE REGISTRO MAYO'!$A$1:$U$884,18,FALSE)</f>
        <v>91001</v>
      </c>
      <c r="S693" s="18" t="str">
        <f>VLOOKUP(A693,'BASE REGISTRO MAYO'!$A$1:$U$884,19,FALSE)</f>
        <v xml:space="preserve">No se acompañan. Aplica Informe Jurídico Nº 09, de  fecha 14 de marzo de 2011 del Departamento Jurídico y Dictamen Nº 070791, de 2009, de la Contraloría General de la República.  
</v>
      </c>
      <c r="T693" s="148">
        <f>VLOOKUP(A693,'BASE REGISTRO MAYO'!$A$1:$U$884,20,FALSE)</f>
        <v>38709</v>
      </c>
      <c r="U693" s="125">
        <v>7234</v>
      </c>
      <c r="V693" s="126">
        <v>4292760</v>
      </c>
      <c r="W693" s="126">
        <v>17295540</v>
      </c>
      <c r="X693" s="149">
        <v>44347</v>
      </c>
      <c r="Y693" s="133" t="s">
        <v>7732</v>
      </c>
      <c r="Z693" s="133" t="s">
        <v>7733</v>
      </c>
      <c r="AA693" s="125" t="s">
        <v>7747</v>
      </c>
    </row>
    <row r="694" spans="1:27" s="90" customFormat="1" ht="15.75" customHeight="1" x14ac:dyDescent="0.2">
      <c r="A694" s="125">
        <v>7235</v>
      </c>
      <c r="B694" s="18" t="str">
        <f>VLOOKUP(A694,'BASE REGISTRO MAYO'!$A$1:$U$884,2,FALSE)</f>
        <v xml:space="preserve">
I. Municipalidad de Machalí
</v>
      </c>
      <c r="C694" s="18">
        <f>VLOOKUP(A694,'BASE REGISTRO MAYO'!$A$1:$U$884,3,FALSE)</f>
        <v>690802007</v>
      </c>
      <c r="D694" s="18" t="str">
        <f>VLOOKUP(A694,'BASE REGISTRO MAYO'!$A$1:$U$884,4,FALSE)</f>
        <v>Municipalidad</v>
      </c>
      <c r="E694" s="18" t="str">
        <f>VLOOKUP(A694,'BASE REGISTRO MAYO'!$A$1:$U$884,5,FALSE)</f>
        <v>Constitución Política de la República, art. 107.</v>
      </c>
      <c r="F694" s="18" t="str">
        <f>VLOOKUP(A694,'BASE REGISTRO MAYO'!$A$1:$U$884,6,FALSE)</f>
        <v>Indefinida.</v>
      </c>
      <c r="G694" s="18" t="str">
        <f>VLOOKUP(A694,'BASE REGISTRO MAYO'!$A$1:$U$884,7,FALSE)</f>
        <v>Según Ley Orgánica Nº 18.695, arts. 1º al 4º.</v>
      </c>
      <c r="H694" s="18" t="str">
        <f>VLOOKUP(A694,'BASE REGISTRO MAYO'!$A$1:$U$884,8,FALSE)</f>
        <v>no tiene</v>
      </c>
      <c r="I694" s="18">
        <f>VLOOKUP(A694,'BASE REGISTRO MAYO'!$A$1:$U$884,9,FALSE)</f>
        <v>0</v>
      </c>
      <c r="J694" s="18">
        <f>VLOOKUP(A694,'BASE REGISTRO MAYO'!$A$1:$U$884,10,FALSE)</f>
        <v>0</v>
      </c>
      <c r="K694" s="18" t="str">
        <f>VLOOKUP(A694,'BASE REGISTRO MAYO'!$A$1:$U$884,11,FALSE)</f>
        <v xml:space="preserve">José Miguel Urrutia Celis.  </v>
      </c>
      <c r="L694" s="18" t="str">
        <f>VLOOKUP(A694,'BASE REGISTRO MAYO'!$A$1:$U$884,12,FALSE)</f>
        <v xml:space="preserve">Plaza de Armas Nº11, comuna de Machalí, Sexta Región.
</v>
      </c>
      <c r="M694" s="18" t="str">
        <f>VLOOKUP(A694,'BASE REGISTRO MAYO'!$A$1:$U$884,13,FALSE)</f>
        <v>VI</v>
      </c>
      <c r="N694" s="18" t="str">
        <f>VLOOKUP(A694,'BASE REGISTRO MAYO'!$A$1:$U$884,14,FALSE)</f>
        <v>Machalí</v>
      </c>
      <c r="O694" s="18" t="str">
        <f>VLOOKUP(A694,'BASE REGISTRO MAYO'!$A$1:$U$884,15,FALSE)</f>
        <v>Fono (72) 2411210, (72) 2746740, (72) 2330300</v>
      </c>
      <c r="P694" s="18">
        <f>VLOOKUP(A694,'BASE REGISTRO MAYO'!$A$1:$U$884,16,FALSE)</f>
        <v>0</v>
      </c>
      <c r="Q694" s="18">
        <f>VLOOKUP(A694,'BASE REGISTRO MAYO'!$A$1:$U$884,17,FALSE)</f>
        <v>0</v>
      </c>
      <c r="R694" s="18">
        <f>VLOOKUP(A694,'BASE REGISTRO MAYO'!$A$1:$U$884,18,FALSE)</f>
        <v>91001</v>
      </c>
      <c r="S694" s="18" t="str">
        <f>VLOOKUP(A694,'BASE REGISTRO MAYO'!$A$1:$U$884,19,FALSE)</f>
        <v xml:space="preserve">No se acompañan. Aplica Informe Jurídico Nº 09, de  fecha 14 de marzo de 2011 del Departamento Jurídico y Dictamen Nº 070791, de 2009, de la Contraloría General de la República.  
</v>
      </c>
      <c r="T694" s="148">
        <f>VLOOKUP(A694,'BASE REGISTRO MAYO'!$A$1:$U$884,20,FALSE)</f>
        <v>38712</v>
      </c>
      <c r="U694" s="125">
        <v>7235</v>
      </c>
      <c r="V694" s="126">
        <v>2861840</v>
      </c>
      <c r="W694" s="126">
        <v>11530360</v>
      </c>
      <c r="X694" s="149">
        <v>44347</v>
      </c>
      <c r="Y694" s="133" t="s">
        <v>7732</v>
      </c>
      <c r="Z694" s="133" t="s">
        <v>7733</v>
      </c>
      <c r="AA694" s="125" t="s">
        <v>7921</v>
      </c>
    </row>
    <row r="695" spans="1:27" s="90" customFormat="1" ht="15.75" customHeight="1" x14ac:dyDescent="0.2">
      <c r="A695" s="125">
        <v>7236</v>
      </c>
      <c r="B695" s="18" t="str">
        <f>VLOOKUP(A695,'BASE REGISTRO MAYO'!$A$1:$U$884,2,FALSE)</f>
        <v xml:space="preserve">
I. Municipalidad de Isla de Maipo
</v>
      </c>
      <c r="C695" s="18">
        <f>VLOOKUP(A695,'BASE REGISTRO MAYO'!$A$1:$U$884,3,FALSE)</f>
        <v>690719002</v>
      </c>
      <c r="D695" s="18" t="str">
        <f>VLOOKUP(A695,'BASE REGISTRO MAYO'!$A$1:$U$884,4,FALSE)</f>
        <v>Municipalidad</v>
      </c>
      <c r="E695" s="18" t="str">
        <f>VLOOKUP(A695,'BASE REGISTRO MAYO'!$A$1:$U$884,5,FALSE)</f>
        <v>Constitución Política de la República, art. 107.</v>
      </c>
      <c r="F695" s="18" t="str">
        <f>VLOOKUP(A695,'BASE REGISTRO MAYO'!$A$1:$U$884,6,FALSE)</f>
        <v>Indefinida.</v>
      </c>
      <c r="G695" s="18" t="str">
        <f>VLOOKUP(A695,'BASE REGISTRO MAYO'!$A$1:$U$884,7,FALSE)</f>
        <v>Según Ley Orgánica Nº 18.695, arts. 1º al 4º.</v>
      </c>
      <c r="H695" s="18" t="str">
        <f>VLOOKUP(A695,'BASE REGISTRO MAYO'!$A$1:$U$884,8,FALSE)</f>
        <v>no tiene</v>
      </c>
      <c r="I695" s="18">
        <f>VLOOKUP(A695,'BASE REGISTRO MAYO'!$A$1:$U$884,9,FALSE)</f>
        <v>0</v>
      </c>
      <c r="J695" s="18">
        <f>VLOOKUP(A695,'BASE REGISTRO MAYO'!$A$1:$U$884,10,FALSE)</f>
        <v>0</v>
      </c>
      <c r="K695" s="18" t="str">
        <f>VLOOKUP(A695,'BASE REGISTRO MAYO'!$A$1:$U$884,11,FALSE)</f>
        <v xml:space="preserve">Carlos Francisco Adasme Godoy </v>
      </c>
      <c r="L695" s="18" t="str">
        <f>VLOOKUP(A695,'BASE REGISTRO MAYO'!$A$1:$U$884,12,FALSE)</f>
        <v xml:space="preserve">Alcalde David López Nº09, comuna de Isla de Maipo, Región Metropolitana.
</v>
      </c>
      <c r="M695" s="18" t="str">
        <f>VLOOKUP(A695,'BASE REGISTRO MAYO'!$A$1:$U$884,13,FALSE)</f>
        <v>XIII</v>
      </c>
      <c r="N695" s="18" t="str">
        <f>VLOOKUP(A695,'BASE REGISTRO MAYO'!$A$1:$U$884,14,FALSE)</f>
        <v>Isla de Maipo</v>
      </c>
      <c r="O695" s="18" t="str">
        <f>VLOOKUP(A695,'BASE REGISTRO MAYO'!$A$1:$U$884,15,FALSE)</f>
        <v xml:space="preserve">Fono 56-2-8769100
</v>
      </c>
      <c r="P695" s="18">
        <f>VLOOKUP(A695,'BASE REGISTRO MAYO'!$A$1:$U$884,16,FALSE)</f>
        <v>0</v>
      </c>
      <c r="Q695" s="18">
        <f>VLOOKUP(A695,'BASE REGISTRO MAYO'!$A$1:$U$884,17,FALSE)</f>
        <v>0</v>
      </c>
      <c r="R695" s="18">
        <f>VLOOKUP(A695,'BASE REGISTRO MAYO'!$A$1:$U$884,18,FALSE)</f>
        <v>91001</v>
      </c>
      <c r="S695" s="18" t="str">
        <f>VLOOKUP(A695,'BASE REGISTRO MAYO'!$A$1:$U$884,19,FALSE)</f>
        <v xml:space="preserve">No se acompañan. Aplica Informe Jurídico Nº 09, de  fecha 14 de marzo de 2011 del Departamento Jurídico y Dictamen Nº 070791, de 2009, de la Contraloría General de la República.  
</v>
      </c>
      <c r="T695" s="148">
        <f>VLOOKUP(A695,'BASE REGISTRO MAYO'!$A$1:$U$884,20,FALSE)</f>
        <v>38712</v>
      </c>
      <c r="U695" s="125">
        <v>7236</v>
      </c>
      <c r="V695" s="126">
        <v>9157888</v>
      </c>
      <c r="W695" s="126">
        <v>18448576</v>
      </c>
      <c r="X695" s="149">
        <v>44347</v>
      </c>
      <c r="Y695" s="133" t="s">
        <v>7732</v>
      </c>
      <c r="Z695" s="133" t="s">
        <v>7733</v>
      </c>
      <c r="AA695" s="125" t="s">
        <v>7922</v>
      </c>
    </row>
    <row r="696" spans="1:27" s="90" customFormat="1" ht="15.75" customHeight="1" x14ac:dyDescent="0.2">
      <c r="A696" s="125">
        <v>7239</v>
      </c>
      <c r="B696" s="18" t="str">
        <f>VLOOKUP(A696,'BASE REGISTRO MAYO'!$A$1:$U$884,2,FALSE)</f>
        <v xml:space="preserve">
I. Municipalidad de Saavedra
</v>
      </c>
      <c r="C696" s="18">
        <f>VLOOKUP(A696,'BASE REGISTRO MAYO'!$A$1:$U$884,3,FALSE)</f>
        <v>691906000</v>
      </c>
      <c r="D696" s="18" t="str">
        <f>VLOOKUP(A696,'BASE REGISTRO MAYO'!$A$1:$U$884,4,FALSE)</f>
        <v>Municipalidad</v>
      </c>
      <c r="E696" s="18" t="str">
        <f>VLOOKUP(A696,'BASE REGISTRO MAYO'!$A$1:$U$884,5,FALSE)</f>
        <v>Constitución Política de la República, artículo Nº 107.</v>
      </c>
      <c r="F696" s="18" t="str">
        <f>VLOOKUP(A696,'BASE REGISTRO MAYO'!$A$1:$U$884,6,FALSE)</f>
        <v>Indefinida.</v>
      </c>
      <c r="G696" s="18" t="str">
        <f>VLOOKUP(A696,'BASE REGISTRO MAYO'!$A$1:$U$884,7,FALSE)</f>
        <v>Según Ley Orgánica Nº 18.695, artículos 1º al 4º.</v>
      </c>
      <c r="H696" s="18">
        <f>VLOOKUP(A696,'BASE REGISTRO MAYO'!$A$1:$U$884,8,FALSE)</f>
        <v>0</v>
      </c>
      <c r="I696" s="18">
        <f>VLOOKUP(A696,'BASE REGISTRO MAYO'!$A$1:$U$884,9,FALSE)</f>
        <v>0</v>
      </c>
      <c r="J696" s="18">
        <f>VLOOKUP(A696,'BASE REGISTRO MAYO'!$A$1:$U$884,10,FALSE)</f>
        <v>0</v>
      </c>
      <c r="K696" s="18" t="str">
        <f>VLOOKUP(A696,'BASE REGISTRO MAYO'!$A$1:$U$884,11,FALSE)</f>
        <v xml:space="preserve">Juan de Dios Paillafil Calfulen,  </v>
      </c>
      <c r="L696" s="18" t="str">
        <f>VLOOKUP(A696,'BASE REGISTRO MAYO'!$A$1:$U$884,12,FALSE)</f>
        <v xml:space="preserve">Ejército Nº 1424, comuna de Saavedra, Novena Región.
</v>
      </c>
      <c r="M696" s="18" t="str">
        <f>VLOOKUP(A696,'BASE REGISTRO MAYO'!$A$1:$U$884,13,FALSE)</f>
        <v>IX</v>
      </c>
      <c r="N696" s="18" t="str">
        <f>VLOOKUP(A696,'BASE REGISTRO MAYO'!$A$1:$U$884,14,FALSE)</f>
        <v>Saavedra</v>
      </c>
      <c r="O696" s="18" t="str">
        <f>VLOOKUP(A696,'BASE REGISTRO MAYO'!$A$1:$U$884,15,FALSE)</f>
        <v xml:space="preserve">Fonos: 45-634042 - 45-634058
</v>
      </c>
      <c r="P696" s="18" t="str">
        <f>VLOOKUP(A696,'BASE REGISTRO MAYO'!$A$1:$U$884,16,FALSE)</f>
        <v>municipalidad¬_saavedra@yahoo.es
www.puertosaavedra.cl</v>
      </c>
      <c r="Q696" s="18">
        <f>VLOOKUP(A696,'BASE REGISTRO MAYO'!$A$1:$U$884,17,FALSE)</f>
        <v>0</v>
      </c>
      <c r="R696" s="18">
        <f>VLOOKUP(A696,'BASE REGISTRO MAYO'!$A$1:$U$884,18,FALSE)</f>
        <v>91001</v>
      </c>
      <c r="S696" s="18" t="str">
        <f>VLOOKUP(A696,'BASE REGISTRO MAYO'!$A$1:$U$884,19,FALSE)</f>
        <v>No se acompañan. Aplica Informe Jurídico Nº 09, de  fecha 14 de marzo de 2011 del Departamento Jurídico y Dictamen Nº 070791, de 2009, de la Contraloría General de la República.</v>
      </c>
      <c r="T696" s="148">
        <f>VLOOKUP(A696,'BASE REGISTRO MAYO'!$A$1:$U$884,20,FALSE)</f>
        <v>38714</v>
      </c>
      <c r="U696" s="125">
        <v>7239</v>
      </c>
      <c r="V696" s="126">
        <v>4893746</v>
      </c>
      <c r="W696" s="126">
        <v>19716914</v>
      </c>
      <c r="X696" s="149">
        <v>44347</v>
      </c>
      <c r="Y696" s="133" t="s">
        <v>7732</v>
      </c>
      <c r="Z696" s="133" t="s">
        <v>7733</v>
      </c>
      <c r="AA696" s="125" t="s">
        <v>7816</v>
      </c>
    </row>
    <row r="697" spans="1:27" s="90" customFormat="1" ht="15.75" customHeight="1" x14ac:dyDescent="0.2">
      <c r="A697" s="125">
        <v>7240</v>
      </c>
      <c r="B697" s="18" t="str">
        <f>VLOOKUP(A697,'BASE REGISTRO MAYO'!$A$1:$U$884,2,FALSE)</f>
        <v xml:space="preserve">
I. Municipalidad de Cauquenes
</v>
      </c>
      <c r="C697" s="18">
        <f>VLOOKUP(A697,'BASE REGISTRO MAYO'!$A$1:$U$884,3,FALSE)</f>
        <v>691204006</v>
      </c>
      <c r="D697" s="18" t="str">
        <f>VLOOKUP(A697,'BASE REGISTRO MAYO'!$A$1:$U$884,4,FALSE)</f>
        <v>Municipalidad</v>
      </c>
      <c r="E697" s="18" t="str">
        <f>VLOOKUP(A697,'BASE REGISTRO MAYO'!$A$1:$U$884,5,FALSE)</f>
        <v>Constitución Política de la República, art. 107.</v>
      </c>
      <c r="F697" s="18" t="str">
        <f>VLOOKUP(A697,'BASE REGISTRO MAYO'!$A$1:$U$884,6,FALSE)</f>
        <v>Indefinida.</v>
      </c>
      <c r="G697" s="18" t="str">
        <f>VLOOKUP(A697,'BASE REGISTRO MAYO'!$A$1:$U$884,7,FALSE)</f>
        <v>Según Ley Orgánica Nº 18.695, arts. 1º al 4º.</v>
      </c>
      <c r="H697" s="18" t="str">
        <f>VLOOKUP(A697,'BASE REGISTRO MAYO'!$A$1:$U$884,8,FALSE)</f>
        <v>no tiene</v>
      </c>
      <c r="I697" s="18">
        <f>VLOOKUP(A697,'BASE REGISTRO MAYO'!$A$1:$U$884,9,FALSE)</f>
        <v>0</v>
      </c>
      <c r="J697" s="18">
        <f>VLOOKUP(A697,'BASE REGISTRO MAYO'!$A$1:$U$884,10,FALSE)</f>
        <v>0</v>
      </c>
      <c r="K697" s="18" t="str">
        <f>VLOOKUP(A697,'BASE REGISTRO MAYO'!$A$1:$U$884,11,FALSE)</f>
        <v xml:space="preserve">Juan Carlos Muñoz Rojas, </v>
      </c>
      <c r="L697" s="18" t="str">
        <f>VLOOKUP(A697,'BASE REGISTRO MAYO'!$A$1:$U$884,12,FALSE)</f>
        <v xml:space="preserve">Antonio Varas Nº466, comuna de Cauquenes, Séptima Región
</v>
      </c>
      <c r="M697" s="18" t="str">
        <f>VLOOKUP(A697,'BASE REGISTRO MAYO'!$A$1:$U$884,13,FALSE)</f>
        <v>VII</v>
      </c>
      <c r="N697" s="18" t="str">
        <f>VLOOKUP(A697,'BASE REGISTRO MAYO'!$A$1:$U$884,14,FALSE)</f>
        <v xml:space="preserve"> Cauquenes</v>
      </c>
      <c r="O697" s="18" t="str">
        <f>VLOOKUP(A697,'BASE REGISTRO MAYO'!$A$1:$U$884,15,FALSE)</f>
        <v>Fonos (73) 2563000, 2563002</v>
      </c>
      <c r="P697" s="18">
        <f>VLOOKUP(A697,'BASE REGISTRO MAYO'!$A$1:$U$884,16,FALSE)</f>
        <v>0</v>
      </c>
      <c r="Q697" s="18">
        <f>VLOOKUP(A697,'BASE REGISTRO MAYO'!$A$1:$U$884,17,FALSE)</f>
        <v>0</v>
      </c>
      <c r="R697" s="18">
        <f>VLOOKUP(A697,'BASE REGISTRO MAYO'!$A$1:$U$884,18,FALSE)</f>
        <v>91001</v>
      </c>
      <c r="S697" s="18" t="str">
        <f>VLOOKUP(A697,'BASE REGISTRO MAYO'!$A$1:$U$884,19,FALSE)</f>
        <v xml:space="preserve">No se acompañan. Aplica Informe Jurídico Nº 09, de  fecha 14 de marzo de 2011 del Departamento Jurídico y Dictamen Nº 070791, de 2009, de la Contraloría General de la República.  
</v>
      </c>
      <c r="T697" s="148">
        <f>VLOOKUP(A697,'BASE REGISTRO MAYO'!$A$1:$U$884,20,FALSE)</f>
        <v>38714</v>
      </c>
      <c r="U697" s="125">
        <v>7240</v>
      </c>
      <c r="V697" s="126">
        <v>5709371</v>
      </c>
      <c r="W697" s="126">
        <v>23003069</v>
      </c>
      <c r="X697" s="149">
        <v>44347</v>
      </c>
      <c r="Y697" s="133" t="s">
        <v>7732</v>
      </c>
      <c r="Z697" s="133" t="s">
        <v>7733</v>
      </c>
      <c r="AA697" s="125" t="s">
        <v>7762</v>
      </c>
    </row>
    <row r="698" spans="1:27" s="90" customFormat="1" ht="15.75" customHeight="1" x14ac:dyDescent="0.2">
      <c r="A698" s="125">
        <v>7243</v>
      </c>
      <c r="B698" s="18" t="str">
        <f>VLOOKUP(A698,'BASE REGISTRO MAYO'!$A$1:$U$884,2,FALSE)</f>
        <v xml:space="preserve">
I. Municipalidad de San Pedro de la Paz
</v>
      </c>
      <c r="C698" s="18">
        <f>VLOOKUP(A698,'BASE REGISTRO MAYO'!$A$1:$U$884,3,FALSE)</f>
        <v>692648005</v>
      </c>
      <c r="D698" s="18" t="str">
        <f>VLOOKUP(A698,'BASE REGISTRO MAYO'!$A$1:$U$884,4,FALSE)</f>
        <v>Municipalidad</v>
      </c>
      <c r="E698" s="18" t="str">
        <f>VLOOKUP(A698,'BASE REGISTRO MAYO'!$A$1:$U$884,5,FALSE)</f>
        <v>Constitución Política de la República, art. 107.</v>
      </c>
      <c r="F698" s="18" t="str">
        <f>VLOOKUP(A698,'BASE REGISTRO MAYO'!$A$1:$U$884,6,FALSE)</f>
        <v>Indefinida.</v>
      </c>
      <c r="G698" s="18" t="str">
        <f>VLOOKUP(A698,'BASE REGISTRO MAYO'!$A$1:$U$884,7,FALSE)</f>
        <v>Según Ley Orgánica Nº 18.695, arts. 1º al 4º.</v>
      </c>
      <c r="H698" s="18" t="str">
        <f>VLOOKUP(A698,'BASE REGISTRO MAYO'!$A$1:$U$884,8,FALSE)</f>
        <v>no tiene</v>
      </c>
      <c r="I698" s="18">
        <f>VLOOKUP(A698,'BASE REGISTRO MAYO'!$A$1:$U$884,9,FALSE)</f>
        <v>0</v>
      </c>
      <c r="J698" s="18">
        <f>VLOOKUP(A698,'BASE REGISTRO MAYO'!$A$1:$U$884,10,FALSE)</f>
        <v>0</v>
      </c>
      <c r="K698" s="18" t="str">
        <f>VLOOKUP(A698,'BASE REGISTRO MAYO'!$A$1:$U$884,11,FALSE)</f>
        <v xml:space="preserve">Audito Retamal Lazo  </v>
      </c>
      <c r="L698" s="18" t="str">
        <f>VLOOKUP(A698,'BASE REGISTRO MAYO'!$A$1:$U$884,12,FALSE)</f>
        <v xml:space="preserve">Los Acacios Nº 43, Villa San Pedro, comuna de San Pedro de la Paz,  Octava Región.
</v>
      </c>
      <c r="M698" s="18" t="str">
        <f>VLOOKUP(A698,'BASE REGISTRO MAYO'!$A$1:$U$884,13,FALSE)</f>
        <v>VIII</v>
      </c>
      <c r="N698" s="18" t="str">
        <f>VLOOKUP(A698,'BASE REGISTRO MAYO'!$A$1:$U$884,14,FALSE)</f>
        <v>San Pedro de la Paz</v>
      </c>
      <c r="O698" s="18" t="str">
        <f>VLOOKUP(A698,'BASE REGISTRO MAYO'!$A$1:$U$884,15,FALSE)</f>
        <v>Fono (41) 741900</v>
      </c>
      <c r="P698" s="18">
        <f>VLOOKUP(A698,'BASE REGISTRO MAYO'!$A$1:$U$884,16,FALSE)</f>
        <v>0</v>
      </c>
      <c r="Q698" s="18">
        <f>VLOOKUP(A698,'BASE REGISTRO MAYO'!$A$1:$U$884,17,FALSE)</f>
        <v>0</v>
      </c>
      <c r="R698" s="18">
        <f>VLOOKUP(A698,'BASE REGISTRO MAYO'!$A$1:$U$884,18,FALSE)</f>
        <v>91001</v>
      </c>
      <c r="S698" s="18" t="str">
        <f>VLOOKUP(A698,'BASE REGISTRO MAYO'!$A$1:$U$884,19,FALSE)</f>
        <v xml:space="preserve">No se acompañan. Aplica Informe Jurídico Nº 09, de  fecha 14 de marzo de 2011 del Departamento Jurídico y Dictamen Nº 070791, de 2009, de la Contraloría General de la República.  
</v>
      </c>
      <c r="T698" s="148">
        <f>VLOOKUP(A698,'BASE REGISTRO MAYO'!$A$1:$U$884,20,FALSE)</f>
        <v>38722</v>
      </c>
      <c r="U698" s="125">
        <v>7243</v>
      </c>
      <c r="V698" s="126">
        <v>6361870</v>
      </c>
      <c r="W698" s="126">
        <v>25631989</v>
      </c>
      <c r="X698" s="149">
        <v>44347</v>
      </c>
      <c r="Y698" s="133" t="s">
        <v>7732</v>
      </c>
      <c r="Z698" s="133" t="s">
        <v>7733</v>
      </c>
      <c r="AA698" s="125" t="s">
        <v>7788</v>
      </c>
    </row>
    <row r="699" spans="1:27" s="90" customFormat="1" ht="15.75" customHeight="1" x14ac:dyDescent="0.2">
      <c r="A699" s="125">
        <v>7244</v>
      </c>
      <c r="B699" s="18" t="str">
        <f>VLOOKUP(A699,'BASE REGISTRO MAYO'!$A$1:$U$884,2,FALSE)</f>
        <v xml:space="preserve">
I. Municipalidad de Chépica
</v>
      </c>
      <c r="C699" s="18">
        <f>VLOOKUP(A699,'BASE REGISTRO MAYO'!$A$1:$U$884,3,FALSE)</f>
        <v>690907003</v>
      </c>
      <c r="D699" s="18" t="str">
        <f>VLOOKUP(A699,'BASE REGISTRO MAYO'!$A$1:$U$884,4,FALSE)</f>
        <v>Municipalidad</v>
      </c>
      <c r="E699" s="18" t="str">
        <f>VLOOKUP(A699,'BASE REGISTRO MAYO'!$A$1:$U$884,5,FALSE)</f>
        <v>Constitución Política de la República, art. 107.</v>
      </c>
      <c r="F699" s="18" t="str">
        <f>VLOOKUP(A699,'BASE REGISTRO MAYO'!$A$1:$U$884,6,FALSE)</f>
        <v>Indefinida.</v>
      </c>
      <c r="G699" s="18" t="str">
        <f>VLOOKUP(A699,'BASE REGISTRO MAYO'!$A$1:$U$884,7,FALSE)</f>
        <v>Según Ley Orgánica Nº 18.695, arts. 1º al 4º.</v>
      </c>
      <c r="H699" s="18" t="str">
        <f>VLOOKUP(A699,'BASE REGISTRO MAYO'!$A$1:$U$884,8,FALSE)</f>
        <v>no tiene</v>
      </c>
      <c r="I699" s="18">
        <f>VLOOKUP(A699,'BASE REGISTRO MAYO'!$A$1:$U$884,9,FALSE)</f>
        <v>0</v>
      </c>
      <c r="J699" s="18">
        <f>VLOOKUP(A699,'BASE REGISTRO MAYO'!$A$1:$U$884,10,FALSE)</f>
        <v>0</v>
      </c>
      <c r="K699" s="18" t="str">
        <f>VLOOKUP(A699,'BASE REGISTRO MAYO'!$A$1:$U$884,11,FALSE)</f>
        <v xml:space="preserve">Rebeca del Rosario Cofré Calderón.
</v>
      </c>
      <c r="L699" s="18" t="str">
        <f>VLOOKUP(A699,'BASE REGISTRO MAYO'!$A$1:$U$884,12,FALSE)</f>
        <v xml:space="preserve">18 de Septiembre Nº 3214, comuna de Chépica,  Sexta Región.
</v>
      </c>
      <c r="M699" s="18" t="str">
        <f>VLOOKUP(A699,'BASE REGISTRO MAYO'!$A$1:$U$884,13,FALSE)</f>
        <v>VI</v>
      </c>
      <c r="N699" s="18" t="str">
        <f>VLOOKUP(A699,'BASE REGISTRO MAYO'!$A$1:$U$884,14,FALSE)</f>
        <v xml:space="preserve"> Chépica</v>
      </c>
      <c r="O699" s="18">
        <f>VLOOKUP(A699,'BASE REGISTRO MAYO'!$A$1:$U$884,15,FALSE)</f>
        <v>0</v>
      </c>
      <c r="P699" s="18">
        <f>VLOOKUP(A699,'BASE REGISTRO MAYO'!$A$1:$U$884,16,FALSE)</f>
        <v>0</v>
      </c>
      <c r="Q699" s="18">
        <f>VLOOKUP(A699,'BASE REGISTRO MAYO'!$A$1:$U$884,17,FALSE)</f>
        <v>0</v>
      </c>
      <c r="R699" s="18">
        <f>VLOOKUP(A699,'BASE REGISTRO MAYO'!$A$1:$U$884,18,FALSE)</f>
        <v>91001</v>
      </c>
      <c r="S699" s="18" t="str">
        <f>VLOOKUP(A699,'BASE REGISTRO MAYO'!$A$1:$U$884,19,FALSE)</f>
        <v xml:space="preserve">No se acompañan. Aplica Informe Jurídico Nº 09, de  fecha 14 de marzo de 2011 del Departamento Jurídico y Dictamen Nº 070791, de 2009, de la Contraloría General de la República.  
</v>
      </c>
      <c r="T699" s="148">
        <f>VLOOKUP(A699,'BASE REGISTRO MAYO'!$A$1:$U$884,20,FALSE)</f>
        <v>38722</v>
      </c>
      <c r="U699" s="125">
        <v>7244</v>
      </c>
      <c r="V699" s="126">
        <v>6439140</v>
      </c>
      <c r="W699" s="126">
        <v>25943310</v>
      </c>
      <c r="X699" s="149">
        <v>44347</v>
      </c>
      <c r="Y699" s="133" t="s">
        <v>7732</v>
      </c>
      <c r="Z699" s="133" t="s">
        <v>7733</v>
      </c>
      <c r="AA699" s="125" t="s">
        <v>7923</v>
      </c>
    </row>
    <row r="700" spans="1:27" s="90" customFormat="1" ht="15.75" customHeight="1" x14ac:dyDescent="0.2">
      <c r="A700" s="125">
        <v>7245</v>
      </c>
      <c r="B700" s="18" t="str">
        <f>VLOOKUP(A700,'BASE REGISTRO MAYO'!$A$1:$U$884,2,FALSE)</f>
        <v xml:space="preserve">
I. Municipalidad de Pedro Aguirre Cerda.
</v>
      </c>
      <c r="C700" s="18">
        <f>VLOOKUP(A700,'BASE REGISTRO MAYO'!$A$1:$U$884,3,FALSE)</f>
        <v>692549007</v>
      </c>
      <c r="D700" s="18" t="str">
        <f>VLOOKUP(A700,'BASE REGISTRO MAYO'!$A$1:$U$884,4,FALSE)</f>
        <v>Municipalidad</v>
      </c>
      <c r="E700" s="18" t="str">
        <f>VLOOKUP(A700,'BASE REGISTRO MAYO'!$A$1:$U$884,5,FALSE)</f>
        <v>Constitución Política de la República, art. 107.</v>
      </c>
      <c r="F700" s="18" t="str">
        <f>VLOOKUP(A700,'BASE REGISTRO MAYO'!$A$1:$U$884,6,FALSE)</f>
        <v>Indefinida.</v>
      </c>
      <c r="G700" s="18" t="str">
        <f>VLOOKUP(A700,'BASE REGISTRO MAYO'!$A$1:$U$884,7,FALSE)</f>
        <v>Según Ley Orgánica Nº 18.695, arts. 1º al 4º.</v>
      </c>
      <c r="H700" s="18" t="str">
        <f>VLOOKUP(A700,'BASE REGISTRO MAYO'!$A$1:$U$884,8,FALSE)</f>
        <v>no tiene</v>
      </c>
      <c r="I700" s="18">
        <f>VLOOKUP(A700,'BASE REGISTRO MAYO'!$A$1:$U$884,9,FALSE)</f>
        <v>0</v>
      </c>
      <c r="J700" s="18">
        <f>VLOOKUP(A700,'BASE REGISTRO MAYO'!$A$1:$U$884,10,FALSE)</f>
        <v>0</v>
      </c>
      <c r="K700" s="18" t="str">
        <f>VLOOKUP(A700,'BASE REGISTRO MAYO'!$A$1:$U$884,11,FALSE)</f>
        <v>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v>
      </c>
      <c r="L700" s="18" t="str">
        <f>VLOOKUP(A700,'BASE REGISTRO MAYO'!$A$1:$U$884,12,FALSE)</f>
        <v xml:space="preserve">Florencia Nº 1996, o Avenida Salesianos Nº2029, comuna de Pedro Aguirre Cerda,  Región Metropolitana, clasificador 1331.
</v>
      </c>
      <c r="M700" s="18" t="str">
        <f>VLOOKUP(A700,'BASE REGISTRO MAYO'!$A$1:$U$884,13,FALSE)</f>
        <v>XIII</v>
      </c>
      <c r="N700" s="18" t="str">
        <f>VLOOKUP(A700,'BASE REGISTRO MAYO'!$A$1:$U$884,14,FALSE)</f>
        <v>Pedro Aguirre Cerda</v>
      </c>
      <c r="O700" s="18" t="str">
        <f>VLOOKUP(A700,'BASE REGISTRO MAYO'!$A$1:$U$884,15,FALSE)</f>
        <v>Fonos  5209500- 5209504</v>
      </c>
      <c r="P700" s="18">
        <f>VLOOKUP(A700,'BASE REGISTRO MAYO'!$A$1:$U$884,16,FALSE)</f>
        <v>0</v>
      </c>
      <c r="Q700" s="18">
        <f>VLOOKUP(A700,'BASE REGISTRO MAYO'!$A$1:$U$884,17,FALSE)</f>
        <v>0</v>
      </c>
      <c r="R700" s="18">
        <f>VLOOKUP(A700,'BASE REGISTRO MAYO'!$A$1:$U$884,18,FALSE)</f>
        <v>91001</v>
      </c>
      <c r="S700" s="18" t="str">
        <f>VLOOKUP(A700,'BASE REGISTRO MAYO'!$A$1:$U$884,19,FALSE)</f>
        <v xml:space="preserve">No se acompañan. Aplica Informe Jurídico Nº 09, de  fecha 14 de marzo de 2011 del Departamento Jurídico y Dictamen Nº 070791, de 2009, de la Contraloría General de la República.  </v>
      </c>
      <c r="T700" s="148">
        <f>VLOOKUP(A700,'BASE REGISTRO MAYO'!$A$1:$U$884,20,FALSE)</f>
        <v>38722</v>
      </c>
      <c r="U700" s="125">
        <v>7245</v>
      </c>
      <c r="V700" s="126">
        <v>8585520</v>
      </c>
      <c r="W700" s="126">
        <v>34591080</v>
      </c>
      <c r="X700" s="149">
        <v>44347</v>
      </c>
      <c r="Y700" s="133" t="s">
        <v>7732</v>
      </c>
      <c r="Z700" s="133" t="s">
        <v>7733</v>
      </c>
      <c r="AA700" s="125" t="s">
        <v>7804</v>
      </c>
    </row>
    <row r="701" spans="1:27" s="90" customFormat="1" ht="15.75" customHeight="1" x14ac:dyDescent="0.2">
      <c r="A701" s="125">
        <v>7246</v>
      </c>
      <c r="B701" s="18" t="str">
        <f>VLOOKUP(A701,'BASE REGISTRO MAYO'!$A$1:$U$884,2,FALSE)</f>
        <v xml:space="preserve">
I. Municipalidad de  Requinoa
</v>
      </c>
      <c r="C701" s="18">
        <f>VLOOKUP(A701,'BASE REGISTRO MAYO'!$A$1:$U$884,3,FALSE)</f>
        <v>690813009</v>
      </c>
      <c r="D701" s="18" t="str">
        <f>VLOOKUP(A701,'BASE REGISTRO MAYO'!$A$1:$U$884,4,FALSE)</f>
        <v>Municipalidad</v>
      </c>
      <c r="E701" s="18" t="str">
        <f>VLOOKUP(A701,'BASE REGISTRO MAYO'!$A$1:$U$884,5,FALSE)</f>
        <v>Constitución Política de la República, artículo 107</v>
      </c>
      <c r="F701" s="18" t="str">
        <f>VLOOKUP(A701,'BASE REGISTRO MAYO'!$A$1:$U$884,6,FALSE)</f>
        <v>Constitución Política de la República, artículo 107</v>
      </c>
      <c r="G701" s="18" t="str">
        <f>VLOOKUP(A701,'BASE REGISTRO MAYO'!$A$1:$U$884,7,FALSE)</f>
        <v>Según Ley Orgánica Nº 18.695, artículos 1º al  4º</v>
      </c>
      <c r="H701" s="18" t="str">
        <f>VLOOKUP(A701,'BASE REGISTRO MAYO'!$A$1:$U$884,8,FALSE)</f>
        <v>no tiene</v>
      </c>
      <c r="I701" s="18">
        <f>VLOOKUP(A701,'BASE REGISTRO MAYO'!$A$1:$U$884,9,FALSE)</f>
        <v>0</v>
      </c>
      <c r="J701" s="18">
        <f>VLOOKUP(A701,'BASE REGISTRO MAYO'!$A$1:$U$884,10,FALSE)</f>
        <v>0</v>
      </c>
      <c r="K701" s="18" t="str">
        <f>VLOOKUP(A701,'BASE REGISTRO MAYO'!$A$1:$U$884,11,FALSE)</f>
        <v xml:space="preserve">Luis Antonio Silva Vargas
</v>
      </c>
      <c r="L701" s="18" t="str">
        <f>VLOOKUP(A701,'BASE REGISTRO MAYO'!$A$1:$U$884,12,FALSE)</f>
        <v xml:space="preserve">Calle Comercio N°121, comuna de Requinoa,  provincia de Cachapoal, Sexta Región.
</v>
      </c>
      <c r="M701" s="18" t="str">
        <f>VLOOKUP(A701,'BASE REGISTRO MAYO'!$A$1:$U$884,13,FALSE)</f>
        <v>VI</v>
      </c>
      <c r="N701" s="18" t="str">
        <f>VLOOKUP(A701,'BASE REGISTRO MAYO'!$A$1:$U$884,14,FALSE)</f>
        <v xml:space="preserve"> Requinoa</v>
      </c>
      <c r="O701" s="18" t="str">
        <f>VLOOKUP(A701,'BASE REGISTRO MAYO'!$A$1:$U$884,15,FALSE)</f>
        <v>Teléfono Nº85958315</v>
      </c>
      <c r="P701" s="18">
        <f>VLOOKUP(A701,'BASE REGISTRO MAYO'!$A$1:$U$884,16,FALSE)</f>
        <v>0</v>
      </c>
      <c r="Q701" s="18">
        <f>VLOOKUP(A701,'BASE REGISTRO MAYO'!$A$1:$U$884,17,FALSE)</f>
        <v>0</v>
      </c>
      <c r="R701" s="18">
        <f>VLOOKUP(A701,'BASE REGISTRO MAYO'!$A$1:$U$884,18,FALSE)</f>
        <v>91001</v>
      </c>
      <c r="S701" s="18" t="str">
        <f>VLOOKUP(A701,'BASE REGISTRO MAYO'!$A$1:$U$884,19,FALSE)</f>
        <v xml:space="preserve">No se acompañan. Aplica Informe Jurídico Nº 09, de  fecha 14 de marzo de 2011 del Departamento Jurídico y Dictamen Nº 070791, de 2009, de la Contraloría General de la República.  
.
</v>
      </c>
      <c r="T701" s="148">
        <f>VLOOKUP(A701,'BASE REGISTRO MAYO'!$A$1:$U$884,20,FALSE)</f>
        <v>38722</v>
      </c>
      <c r="U701" s="125">
        <v>7246</v>
      </c>
      <c r="V701" s="126">
        <v>2861840</v>
      </c>
      <c r="W701" s="126">
        <v>11530360</v>
      </c>
      <c r="X701" s="149">
        <v>44347</v>
      </c>
      <c r="Y701" s="133" t="s">
        <v>7732</v>
      </c>
      <c r="Z701" s="133" t="s">
        <v>7733</v>
      </c>
      <c r="AA701" s="125" t="s">
        <v>7924</v>
      </c>
    </row>
    <row r="702" spans="1:27" s="90" customFormat="1" ht="15.75" customHeight="1" x14ac:dyDescent="0.2">
      <c r="A702" s="125">
        <v>7247</v>
      </c>
      <c r="B702" s="18" t="str">
        <f>VLOOKUP(A702,'BASE REGISTRO MAYO'!$A$1:$U$884,2,FALSE)</f>
        <v xml:space="preserve">
I. Municipalidad de  Andacollo
</v>
      </c>
      <c r="C702" s="18">
        <f>VLOOKUP(A702,'BASE REGISTRO MAYO'!$A$1:$U$884,3,FALSE)</f>
        <v>690404001</v>
      </c>
      <c r="D702" s="18" t="str">
        <f>VLOOKUP(A702,'BASE REGISTRO MAYO'!$A$1:$U$884,4,FALSE)</f>
        <v>Municipalidad</v>
      </c>
      <c r="E702" s="18" t="str">
        <f>VLOOKUP(A702,'BASE REGISTRO MAYO'!$A$1:$U$884,5,FALSE)</f>
        <v>Constitución Política de la República, artículo 107</v>
      </c>
      <c r="F702" s="18" t="str">
        <f>VLOOKUP(A702,'BASE REGISTRO MAYO'!$A$1:$U$884,6,FALSE)</f>
        <v>Indefinida</v>
      </c>
      <c r="G702" s="18" t="str">
        <f>VLOOKUP(A702,'BASE REGISTRO MAYO'!$A$1:$U$884,7,FALSE)</f>
        <v>Según Ley Orgánica Nº 18.695, artículos 1º al  4º</v>
      </c>
      <c r="H702" s="18" t="str">
        <f>VLOOKUP(A702,'BASE REGISTRO MAYO'!$A$1:$U$884,8,FALSE)</f>
        <v>no tiene</v>
      </c>
      <c r="I702" s="18">
        <f>VLOOKUP(A702,'BASE REGISTRO MAYO'!$A$1:$U$884,9,FALSE)</f>
        <v>0</v>
      </c>
      <c r="J702" s="18">
        <f>VLOOKUP(A702,'BASE REGISTRO MAYO'!$A$1:$U$884,10,FALSE)</f>
        <v>0</v>
      </c>
      <c r="K702" s="18" t="str">
        <f>VLOOKUP(A702,'BASE REGISTRO MAYO'!$A$1:$U$884,11,FALSE)</f>
        <v xml:space="preserve">Juan Carlos Alfaro Aravena
</v>
      </c>
      <c r="L702" s="18" t="str">
        <f>VLOOKUP(A702,'BASE REGISTRO MAYO'!$A$1:$U$884,12,FALSE)</f>
        <v xml:space="preserve">Plaza Videla N°50, comuna de Andacollo, provincia de Elqui, Cuarta Región.
</v>
      </c>
      <c r="M702" s="18" t="str">
        <f>VLOOKUP(A702,'BASE REGISTRO MAYO'!$A$1:$U$884,13,FALSE)</f>
        <v>IV</v>
      </c>
      <c r="N702" s="18" t="str">
        <f>VLOOKUP(A702,'BASE REGISTRO MAYO'!$A$1:$U$884,14,FALSE)</f>
        <v>Andacollo</v>
      </c>
      <c r="O702" s="18">
        <f>VLOOKUP(A702,'BASE REGISTRO MAYO'!$A$1:$U$884,15,FALSE)</f>
        <v>0</v>
      </c>
      <c r="P702" s="18">
        <f>VLOOKUP(A702,'BASE REGISTRO MAYO'!$A$1:$U$884,16,FALSE)</f>
        <v>0</v>
      </c>
      <c r="Q702" s="18">
        <f>VLOOKUP(A702,'BASE REGISTRO MAYO'!$A$1:$U$884,17,FALSE)</f>
        <v>0</v>
      </c>
      <c r="R702" s="18">
        <f>VLOOKUP(A702,'BASE REGISTRO MAYO'!$A$1:$U$884,18,FALSE)</f>
        <v>91001</v>
      </c>
      <c r="S702" s="18" t="str">
        <f>VLOOKUP(A702,'BASE REGISTRO MAYO'!$A$1:$U$884,19,FALSE)</f>
        <v>No se acompañan. Aplica Informe Jurídico Nº 09, de  fecha 14 de marzo de 2011 del Departamento Jurídico y Dictamen Nº 070791, de 2009, de la Contraloría General de la República</v>
      </c>
      <c r="T702" s="148">
        <f>VLOOKUP(A702,'BASE REGISTRO MAYO'!$A$1:$U$884,20,FALSE)</f>
        <v>38722</v>
      </c>
      <c r="U702" s="125">
        <v>7247</v>
      </c>
      <c r="V702" s="126">
        <v>5056871</v>
      </c>
      <c r="W702" s="126">
        <v>20374145</v>
      </c>
      <c r="X702" s="149">
        <v>44347</v>
      </c>
      <c r="Y702" s="133" t="s">
        <v>7732</v>
      </c>
      <c r="Z702" s="133" t="s">
        <v>7733</v>
      </c>
      <c r="AA702" s="125" t="s">
        <v>7805</v>
      </c>
    </row>
    <row r="703" spans="1:27" s="90" customFormat="1" ht="15.75" customHeight="1" x14ac:dyDescent="0.2">
      <c r="A703" s="125">
        <v>7248</v>
      </c>
      <c r="B703" s="18" t="str">
        <f>VLOOKUP(A703,'BASE REGISTRO MAYO'!$A$1:$U$884,2,FALSE)</f>
        <v xml:space="preserve">
I. Municipalidad de Colina
</v>
      </c>
      <c r="C703" s="18">
        <f>VLOOKUP(A703,'BASE REGISTRO MAYO'!$A$1:$U$884,3,FALSE)</f>
        <v>690715007</v>
      </c>
      <c r="D703" s="18" t="str">
        <f>VLOOKUP(A703,'BASE REGISTRO MAYO'!$A$1:$U$884,4,FALSE)</f>
        <v>Municipalidad</v>
      </c>
      <c r="E703" s="18" t="str">
        <f>VLOOKUP(A703,'BASE REGISTRO MAYO'!$A$1:$U$884,5,FALSE)</f>
        <v>Constitución Política de la República, art. 107.</v>
      </c>
      <c r="F703" s="18" t="str">
        <f>VLOOKUP(A703,'BASE REGISTRO MAYO'!$A$1:$U$884,6,FALSE)</f>
        <v>Indefinida.</v>
      </c>
      <c r="G703" s="18" t="str">
        <f>VLOOKUP(A703,'BASE REGISTRO MAYO'!$A$1:$U$884,7,FALSE)</f>
        <v>Según Ley Orgánica Nº 18.695, arts. 1º al 4º.</v>
      </c>
      <c r="H703" s="18" t="str">
        <f>VLOOKUP(A703,'BASE REGISTRO MAYO'!$A$1:$U$884,8,FALSE)</f>
        <v>no tiene</v>
      </c>
      <c r="I703" s="18">
        <f>VLOOKUP(A703,'BASE REGISTRO MAYO'!$A$1:$U$884,9,FALSE)</f>
        <v>0</v>
      </c>
      <c r="J703" s="18">
        <f>VLOOKUP(A703,'BASE REGISTRO MAYO'!$A$1:$U$884,10,FALSE)</f>
        <v>0</v>
      </c>
      <c r="K703" s="18" t="str">
        <f>VLOOKUP(A703,'BASE REGISTRO MAYO'!$A$1:$U$884,11,FALSE)</f>
        <v xml:space="preserve">Mario Antonio Olavarría Rodríguez        
Subrogante: Elizabeth Arellano Quiroga, 
</v>
      </c>
      <c r="L703" s="18" t="str">
        <f>VLOOKUP(A703,'BASE REGISTRO MAYO'!$A$1:$U$884,12,FALSE)</f>
        <v xml:space="preserve">Avenida Colina 700, comuna de Colina, Región Metropolitana
</v>
      </c>
      <c r="M703" s="18" t="str">
        <f>VLOOKUP(A703,'BASE REGISTRO MAYO'!$A$1:$U$884,13,FALSE)</f>
        <v>XIII</v>
      </c>
      <c r="N703" s="18">
        <f>VLOOKUP(A703,'BASE REGISTRO MAYO'!$A$1:$U$884,14,FALSE)</f>
        <v>0</v>
      </c>
      <c r="O703" s="18" t="str">
        <f>VLOOKUP(A703,'BASE REGISTRO MAYO'!$A$1:$U$884,15,FALSE)</f>
        <v xml:space="preserve">Fonos (02) 7073300, </v>
      </c>
      <c r="P703" s="18">
        <f>VLOOKUP(A703,'BASE REGISTRO MAYO'!$A$1:$U$884,16,FALSE)</f>
        <v>0</v>
      </c>
      <c r="Q703" s="18">
        <f>VLOOKUP(A703,'BASE REGISTRO MAYO'!$A$1:$U$884,17,FALSE)</f>
        <v>0</v>
      </c>
      <c r="R703" s="18">
        <f>VLOOKUP(A703,'BASE REGISTRO MAYO'!$A$1:$U$884,18,FALSE)</f>
        <v>91001</v>
      </c>
      <c r="S703" s="18" t="str">
        <f>VLOOKUP(A703,'BASE REGISTRO MAYO'!$A$1:$U$884,19,FALSE)</f>
        <v xml:space="preserve">No se acompañan. Aplica Informe Jurídico Nº 09, de  fecha 14 de marzo de 2011 del Departamento Jurídico y Dictamen Nº 070791, de 2009, de la Contraloría General de la República.  
</v>
      </c>
      <c r="T703" s="148">
        <f>VLOOKUP(A703,'BASE REGISTRO MAYO'!$A$1:$U$884,20,FALSE)</f>
        <v>38722</v>
      </c>
      <c r="U703" s="125">
        <v>7248</v>
      </c>
      <c r="V703" s="126">
        <v>29635560</v>
      </c>
      <c r="W703" s="126">
        <v>80326890</v>
      </c>
      <c r="X703" s="149">
        <v>44347</v>
      </c>
      <c r="Y703" s="133" t="s">
        <v>7732</v>
      </c>
      <c r="Z703" s="133" t="s">
        <v>7733</v>
      </c>
      <c r="AA703" s="125" t="s">
        <v>7795</v>
      </c>
    </row>
    <row r="704" spans="1:27" s="90" customFormat="1" ht="15.75" customHeight="1" x14ac:dyDescent="0.2">
      <c r="A704" s="125">
        <v>7250</v>
      </c>
      <c r="B704" s="18" t="str">
        <f>VLOOKUP(A704,'BASE REGISTRO MAYO'!$A$1:$U$884,2,FALSE)</f>
        <v xml:space="preserve">
I. Municipalidad de Quinta de Tilcoco
</v>
      </c>
      <c r="C704" s="18">
        <f>VLOOKUP(A704,'BASE REGISTRO MAYO'!$A$1:$U$884,3,FALSE)</f>
        <v>690817004</v>
      </c>
      <c r="D704" s="18" t="str">
        <f>VLOOKUP(A704,'BASE REGISTRO MAYO'!$A$1:$U$884,4,FALSE)</f>
        <v>Municipalidad</v>
      </c>
      <c r="E704" s="18" t="str">
        <f>VLOOKUP(A704,'BASE REGISTRO MAYO'!$A$1:$U$884,5,FALSE)</f>
        <v>Constitución Política de la República, art. 107.</v>
      </c>
      <c r="F704" s="18" t="str">
        <f>VLOOKUP(A704,'BASE REGISTRO MAYO'!$A$1:$U$884,6,FALSE)</f>
        <v>Indefinida.</v>
      </c>
      <c r="G704" s="18" t="str">
        <f>VLOOKUP(A704,'BASE REGISTRO MAYO'!$A$1:$U$884,7,FALSE)</f>
        <v>Según Ley Orgánica Nº 18.695, arts. 1º al 4º.</v>
      </c>
      <c r="H704" s="18" t="str">
        <f>VLOOKUP(A704,'BASE REGISTRO MAYO'!$A$1:$U$884,8,FALSE)</f>
        <v>no tiene</v>
      </c>
      <c r="I704" s="18">
        <f>VLOOKUP(A704,'BASE REGISTRO MAYO'!$A$1:$U$884,9,FALSE)</f>
        <v>0</v>
      </c>
      <c r="J704" s="18">
        <f>VLOOKUP(A704,'BASE REGISTRO MAYO'!$A$1:$U$884,10,FALSE)</f>
        <v>0</v>
      </c>
      <c r="K704" s="18" t="str">
        <f>VLOOKUP(A704,'BASE REGISTRO MAYO'!$A$1:$U$884,11,FALSE)</f>
        <v xml:space="preserve">Nelson  Patricio Barrios Oróstegui         </v>
      </c>
      <c r="L704" s="18" t="str">
        <f>VLOOKUP(A704,'BASE REGISTRO MAYO'!$A$1:$U$884,12,FALSE)</f>
        <v xml:space="preserve">Manuel Flores Nº50, comuna de Quinta de Tilcoco, Sexta Región
</v>
      </c>
      <c r="M704" s="18" t="str">
        <f>VLOOKUP(A704,'BASE REGISTRO MAYO'!$A$1:$U$884,13,FALSE)</f>
        <v>VI</v>
      </c>
      <c r="N704" s="18" t="str">
        <f>VLOOKUP(A704,'BASE REGISTRO MAYO'!$A$1:$U$884,14,FALSE)</f>
        <v>Quinta de Tilcoco</v>
      </c>
      <c r="O704" s="18" t="str">
        <f>VLOOKUP(A704,'BASE REGISTRO MAYO'!$A$1:$U$884,15,FALSE)</f>
        <v>Fonos (72) 2541116, 2541128</v>
      </c>
      <c r="P704" s="18" t="str">
        <f>VLOOKUP(A704,'BASE REGISTRO MAYO'!$A$1:$U$884,16,FALSE)</f>
        <v>www.municipalidadquintadetilcoco.cl</v>
      </c>
      <c r="Q704" s="18">
        <f>VLOOKUP(A704,'BASE REGISTRO MAYO'!$A$1:$U$884,17,FALSE)</f>
        <v>0</v>
      </c>
      <c r="R704" s="18">
        <f>VLOOKUP(A704,'BASE REGISTRO MAYO'!$A$1:$U$884,18,FALSE)</f>
        <v>91001</v>
      </c>
      <c r="S704" s="18" t="str">
        <f>VLOOKUP(A704,'BASE REGISTRO MAYO'!$A$1:$U$884,19,FALSE)</f>
        <v xml:space="preserve">No se acompañan. Aplica Informe Jurídico Nº 09, de  fecha 14 de marzo de 2011 del Departamento Jurídico y Dictamen Nº 070791, de 2009, de la Contraloría General de la República.  
</v>
      </c>
      <c r="T704" s="148">
        <f>VLOOKUP(A704,'BASE REGISTRO MAYO'!$A$1:$U$884,20,FALSE)</f>
        <v>38722</v>
      </c>
      <c r="U704" s="125">
        <v>7250</v>
      </c>
      <c r="V704" s="126">
        <v>2861840</v>
      </c>
      <c r="W704" s="126">
        <v>11530360</v>
      </c>
      <c r="X704" s="149">
        <v>44347</v>
      </c>
      <c r="Y704" s="133" t="s">
        <v>7732</v>
      </c>
      <c r="Z704" s="133" t="s">
        <v>7733</v>
      </c>
      <c r="AA704" s="125" t="s">
        <v>7925</v>
      </c>
    </row>
    <row r="705" spans="1:27" s="90" customFormat="1" ht="15.75" customHeight="1" x14ac:dyDescent="0.2">
      <c r="A705" s="125">
        <v>7251</v>
      </c>
      <c r="B705" s="18" t="str">
        <f>VLOOKUP(A705,'BASE REGISTRO MAYO'!$A$1:$U$884,2,FALSE)</f>
        <v xml:space="preserve">
I. Municipalidad de Chillán
</v>
      </c>
      <c r="C705" s="18">
        <f>VLOOKUP(A705,'BASE REGISTRO MAYO'!$A$1:$U$884,3,FALSE)</f>
        <v>691409007</v>
      </c>
      <c r="D705" s="18" t="str">
        <f>VLOOKUP(A705,'BASE REGISTRO MAYO'!$A$1:$U$884,4,FALSE)</f>
        <v>Municipalidad</v>
      </c>
      <c r="E705" s="18" t="str">
        <f>VLOOKUP(A705,'BASE REGISTRO MAYO'!$A$1:$U$884,5,FALSE)</f>
        <v>Constitución Política de la República, art. 107.</v>
      </c>
      <c r="F705" s="18" t="str">
        <f>VLOOKUP(A705,'BASE REGISTRO MAYO'!$A$1:$U$884,6,FALSE)</f>
        <v>Indefinida.</v>
      </c>
      <c r="G705" s="18" t="str">
        <f>VLOOKUP(A705,'BASE REGISTRO MAYO'!$A$1:$U$884,7,FALSE)</f>
        <v>Según Ley Orgánica Nº 18.695, arts. 1º al 4º.</v>
      </c>
      <c r="H705" s="18" t="str">
        <f>VLOOKUP(A705,'BASE REGISTRO MAYO'!$A$1:$U$884,8,FALSE)</f>
        <v>no tiene</v>
      </c>
      <c r="I705" s="18">
        <f>VLOOKUP(A705,'BASE REGISTRO MAYO'!$A$1:$U$884,9,FALSE)</f>
        <v>0</v>
      </c>
      <c r="J705" s="18">
        <f>VLOOKUP(A705,'BASE REGISTRO MAYO'!$A$1:$U$884,10,FALSE)</f>
        <v>0</v>
      </c>
      <c r="K705" s="18" t="str">
        <f>VLOOKUP(A705,'BASE REGISTRO MAYO'!$A$1:$U$884,11,FALSE)</f>
        <v xml:space="preserve">Sergio Zarzar Andonie, </v>
      </c>
      <c r="L705" s="18" t="str">
        <f>VLOOKUP(A705,'BASE REGISTRO MAYO'!$A$1:$U$884,12,FALSE)</f>
        <v xml:space="preserve">18 de septiembre Nº 510, comuna de Chillán
</v>
      </c>
      <c r="M705" s="18" t="str">
        <f>VLOOKUP(A705,'BASE REGISTRO MAYO'!$A$1:$U$884,13,FALSE)</f>
        <v>XVI</v>
      </c>
      <c r="N705" s="18" t="str">
        <f>VLOOKUP(A705,'BASE REGISTRO MAYO'!$A$1:$U$884,14,FALSE)</f>
        <v>Chillán</v>
      </c>
      <c r="O705" s="18" t="str">
        <f>VLOOKUP(A705,'BASE REGISTRO MAYO'!$A$1:$U$884,15,FALSE)</f>
        <v>Fonos (42) 433300</v>
      </c>
      <c r="P705" s="18">
        <f>VLOOKUP(A705,'BASE REGISTRO MAYO'!$A$1:$U$884,16,FALSE)</f>
        <v>0</v>
      </c>
      <c r="Q705" s="18">
        <f>VLOOKUP(A705,'BASE REGISTRO MAYO'!$A$1:$U$884,17,FALSE)</f>
        <v>0</v>
      </c>
      <c r="R705" s="18">
        <f>VLOOKUP(A705,'BASE REGISTRO MAYO'!$A$1:$U$884,18,FALSE)</f>
        <v>91001</v>
      </c>
      <c r="S705" s="18" t="str">
        <f>VLOOKUP(A705,'BASE REGISTRO MAYO'!$A$1:$U$884,19,FALSE)</f>
        <v>Se acompañan Antecedentes Financieros correspondientes al año 2009, aprobados por el Subdepartamento  de Supervisión Financiera Nacional.</v>
      </c>
      <c r="T705" s="148">
        <f>VLOOKUP(A705,'BASE REGISTRO MAYO'!$A$1:$U$884,20,FALSE)</f>
        <v>38723</v>
      </c>
      <c r="U705" s="125">
        <v>7251</v>
      </c>
      <c r="V705" s="126">
        <v>2390142</v>
      </c>
      <c r="W705" s="126">
        <v>23142579</v>
      </c>
      <c r="X705" s="149">
        <v>44347</v>
      </c>
      <c r="Y705" s="133" t="s">
        <v>7732</v>
      </c>
      <c r="Z705" s="133" t="s">
        <v>7733</v>
      </c>
      <c r="AA705" s="125" t="s">
        <v>7764</v>
      </c>
    </row>
    <row r="706" spans="1:27" s="90" customFormat="1" ht="15.75" customHeight="1" x14ac:dyDescent="0.2">
      <c r="A706" s="125">
        <v>7252</v>
      </c>
      <c r="B706" s="18" t="str">
        <f>VLOOKUP(A706,'BASE REGISTRO MAYO'!$A$1:$U$884,2,FALSE)</f>
        <v xml:space="preserve">
I. Municipalidad de Nacimiento
</v>
      </c>
      <c r="C706" s="18">
        <f>VLOOKUP(A706,'BASE REGISTRO MAYO'!$A$1:$U$884,3,FALSE)</f>
        <v>691707008</v>
      </c>
      <c r="D706" s="18" t="str">
        <f>VLOOKUP(A706,'BASE REGISTRO MAYO'!$A$1:$U$884,4,FALSE)</f>
        <v>Municipalidad</v>
      </c>
      <c r="E706" s="18" t="str">
        <f>VLOOKUP(A706,'BASE REGISTRO MAYO'!$A$1:$U$884,5,FALSE)</f>
        <v>Constitución Política de la República, art. 107.</v>
      </c>
      <c r="F706" s="18" t="str">
        <f>VLOOKUP(A706,'BASE REGISTRO MAYO'!$A$1:$U$884,6,FALSE)</f>
        <v>Indefinida.</v>
      </c>
      <c r="G706" s="18" t="str">
        <f>VLOOKUP(A706,'BASE REGISTRO MAYO'!$A$1:$U$884,7,FALSE)</f>
        <v>Según Ley Orgánica Nº 18.695, arts. 1º al 4º.</v>
      </c>
      <c r="H706" s="18" t="str">
        <f>VLOOKUP(A706,'BASE REGISTRO MAYO'!$A$1:$U$884,8,FALSE)</f>
        <v>no tiene</v>
      </c>
      <c r="I706" s="18">
        <f>VLOOKUP(A706,'BASE REGISTRO MAYO'!$A$1:$U$884,9,FALSE)</f>
        <v>0</v>
      </c>
      <c r="J706" s="18">
        <f>VLOOKUP(A706,'BASE REGISTRO MAYO'!$A$1:$U$884,10,FALSE)</f>
        <v>0</v>
      </c>
      <c r="K706" s="18" t="str">
        <f>VLOOKUP(A706,'BASE REGISTRO MAYO'!$A$1:$U$884,11,FALSE)</f>
        <v xml:space="preserve">Hugo Patricio Inostroza Ramírez 
</v>
      </c>
      <c r="L706" s="18" t="str">
        <f>VLOOKUP(A706,'BASE REGISTRO MAYO'!$A$1:$U$884,12,FALSE)</f>
        <v xml:space="preserve">Freire Nº 614, comuna de Nacimiento, Octava  Región. 
</v>
      </c>
      <c r="M706" s="18" t="str">
        <f>VLOOKUP(A706,'BASE REGISTRO MAYO'!$A$1:$U$884,13,FALSE)</f>
        <v>VIII</v>
      </c>
      <c r="N706" s="18" t="str">
        <f>VLOOKUP(A706,'BASE REGISTRO MAYO'!$A$1:$U$884,14,FALSE)</f>
        <v>Nacimiento</v>
      </c>
      <c r="O706" s="18" t="str">
        <f>VLOOKUP(A706,'BASE REGISTRO MAYO'!$A$1:$U$884,15,FALSE)</f>
        <v xml:space="preserve">Fonos  (56 43 2) 534267
</v>
      </c>
      <c r="P706" s="18" t="str">
        <f>VLOOKUP(A706,'BASE REGISTRO MAYO'!$A$1:$U$884,16,FALSE)</f>
        <v xml:space="preserve">OIRS@Nacimiento.cl </v>
      </c>
      <c r="Q706" s="18">
        <f>VLOOKUP(A706,'BASE REGISTRO MAYO'!$A$1:$U$884,17,FALSE)</f>
        <v>0</v>
      </c>
      <c r="R706" s="18">
        <f>VLOOKUP(A706,'BASE REGISTRO MAYO'!$A$1:$U$884,18,FALSE)</f>
        <v>91001</v>
      </c>
      <c r="S706" s="18" t="str">
        <f>VLOOKUP(A706,'BASE REGISTRO MAYO'!$A$1:$U$884,19,FALSE)</f>
        <v xml:space="preserve">No se acompañan. Aplica Informe Jurídico Nº 09, de  fecha 14 de marzo de 2011 del Departamento Jurídico y Dictamen Nº 070791, de 2009, de la Contraloría General de la República.  
.
</v>
      </c>
      <c r="T706" s="148">
        <f>VLOOKUP(A706,'BASE REGISTRO MAYO'!$A$1:$U$884,20,FALSE)</f>
        <v>38723</v>
      </c>
      <c r="U706" s="125">
        <v>7252</v>
      </c>
      <c r="V706" s="126">
        <v>4893746</v>
      </c>
      <c r="W706" s="126">
        <v>19716914</v>
      </c>
      <c r="X706" s="149">
        <v>44347</v>
      </c>
      <c r="Y706" s="133" t="s">
        <v>7732</v>
      </c>
      <c r="Z706" s="133" t="s">
        <v>7733</v>
      </c>
      <c r="AA706" s="125" t="s">
        <v>7926</v>
      </c>
    </row>
    <row r="707" spans="1:27" s="90" customFormat="1" ht="15.75" customHeight="1" x14ac:dyDescent="0.2">
      <c r="A707" s="125">
        <v>7253</v>
      </c>
      <c r="B707" s="18" t="str">
        <f>VLOOKUP(A707,'BASE REGISTRO MAYO'!$A$1:$U$884,2,FALSE)</f>
        <v xml:space="preserve">
I. Municipalidad de Curicó
</v>
      </c>
      <c r="C707" s="18">
        <f>VLOOKUP(A707,'BASE REGISTRO MAYO'!$A$1:$U$884,3,FALSE)</f>
        <v>691001008</v>
      </c>
      <c r="D707" s="18" t="str">
        <f>VLOOKUP(A707,'BASE REGISTRO MAYO'!$A$1:$U$884,4,FALSE)</f>
        <v>Municipalidad</v>
      </c>
      <c r="E707" s="18" t="str">
        <f>VLOOKUP(A707,'BASE REGISTRO MAYO'!$A$1:$U$884,5,FALSE)</f>
        <v>Constitución Política de la República, art. 107.</v>
      </c>
      <c r="F707" s="18" t="str">
        <f>VLOOKUP(A707,'BASE REGISTRO MAYO'!$A$1:$U$884,6,FALSE)</f>
        <v>Indefinida.</v>
      </c>
      <c r="G707" s="18" t="str">
        <f>VLOOKUP(A707,'BASE REGISTRO MAYO'!$A$1:$U$884,7,FALSE)</f>
        <v>Según Ley Orgánica Nº 18.695, arts. 1º al 4º.</v>
      </c>
      <c r="H707" s="18" t="str">
        <f>VLOOKUP(A707,'BASE REGISTRO MAYO'!$A$1:$U$884,8,FALSE)</f>
        <v>no tiene</v>
      </c>
      <c r="I707" s="18">
        <f>VLOOKUP(A707,'BASE REGISTRO MAYO'!$A$1:$U$884,9,FALSE)</f>
        <v>0</v>
      </c>
      <c r="J707" s="18">
        <f>VLOOKUP(A707,'BASE REGISTRO MAYO'!$A$1:$U$884,10,FALSE)</f>
        <v>0</v>
      </c>
      <c r="K707" s="18" t="str">
        <f>VLOOKUP(A707,'BASE REGISTRO MAYO'!$A$1:$U$884,11,FALSE)</f>
        <v xml:space="preserve">Javier Antonio Muñoz Riquelme </v>
      </c>
      <c r="L707" s="18" t="str">
        <f>VLOOKUP(A707,'BASE REGISTRO MAYO'!$A$1:$U$884,12,FALSE)</f>
        <v xml:space="preserve">Estado Nº 279, piso 2, comuna de Curicó, Séptima Región
</v>
      </c>
      <c r="M707" s="18" t="str">
        <f>VLOOKUP(A707,'BASE REGISTRO MAYO'!$A$1:$U$884,13,FALSE)</f>
        <v>VII</v>
      </c>
      <c r="N707" s="18" t="str">
        <f>VLOOKUP(A707,'BASE REGISTRO MAYO'!$A$1:$U$884,14,FALSE)</f>
        <v>Curicó</v>
      </c>
      <c r="O707" s="18" t="str">
        <f>VLOOKUP(A707,'BASE REGISTRO MAYO'!$A$1:$U$884,15,FALSE)</f>
        <v>(75) 547500 – (75) 547513 – (75) 547519</v>
      </c>
      <c r="P707" s="18" t="str">
        <f>VLOOKUP(A707,'BASE REGISTRO MAYO'!$A$1:$U$884,16,FALSE)</f>
        <v xml:space="preserve"> secretariamunicipal@curico.cl</v>
      </c>
      <c r="Q707" s="18">
        <f>VLOOKUP(A707,'BASE REGISTRO MAYO'!$A$1:$U$884,17,FALSE)</f>
        <v>0</v>
      </c>
      <c r="R707" s="18">
        <f>VLOOKUP(A707,'BASE REGISTRO MAYO'!$A$1:$U$884,18,FALSE)</f>
        <v>91001</v>
      </c>
      <c r="S707" s="18" t="str">
        <f>VLOOKUP(A707,'BASE REGISTRO MAYO'!$A$1:$U$884,19,FALSE)</f>
        <v>No se acompañan. Aplica Informe Jurídico Nº 09, de fecha 14 de marzo de 2011 del Departamento Jurídico y Dictamen Nº 070791, de 2009, de la Contraloría General de la República.</v>
      </c>
      <c r="T707" s="148">
        <f>VLOOKUP(A707,'BASE REGISTRO MAYO'!$A$1:$U$884,20,FALSE)</f>
        <v>38723</v>
      </c>
      <c r="U707" s="125">
        <v>7253</v>
      </c>
      <c r="V707" s="126">
        <v>6868416</v>
      </c>
      <c r="W707" s="126">
        <v>27672864</v>
      </c>
      <c r="X707" s="149">
        <v>44347</v>
      </c>
      <c r="Y707" s="133" t="s">
        <v>7732</v>
      </c>
      <c r="Z707" s="133" t="s">
        <v>7733</v>
      </c>
      <c r="AA707" s="125" t="s">
        <v>7767</v>
      </c>
    </row>
    <row r="708" spans="1:27" s="90" customFormat="1" ht="15.75" customHeight="1" x14ac:dyDescent="0.2">
      <c r="A708" s="125">
        <v>7255</v>
      </c>
      <c r="B708" s="18" t="str">
        <f>VLOOKUP(A708,'BASE REGISTRO MAYO'!$A$1:$U$884,2,FALSE)</f>
        <v xml:space="preserve">
I. Municipalidad de Lautaro
</v>
      </c>
      <c r="C708" s="18">
        <f>VLOOKUP(A708,'BASE REGISTRO MAYO'!$A$1:$U$884,3,FALSE)</f>
        <v>691901009</v>
      </c>
      <c r="D708" s="18" t="str">
        <f>VLOOKUP(A708,'BASE REGISTRO MAYO'!$A$1:$U$884,4,FALSE)</f>
        <v>Municipalidad</v>
      </c>
      <c r="E708" s="18" t="str">
        <f>VLOOKUP(A708,'BASE REGISTRO MAYO'!$A$1:$U$884,5,FALSE)</f>
        <v>Constitución Política de la República, art. 107.</v>
      </c>
      <c r="F708" s="18" t="str">
        <f>VLOOKUP(A708,'BASE REGISTRO MAYO'!$A$1:$U$884,6,FALSE)</f>
        <v>Indefinida.</v>
      </c>
      <c r="G708" s="18" t="str">
        <f>VLOOKUP(A708,'BASE REGISTRO MAYO'!$A$1:$U$884,7,FALSE)</f>
        <v>Según Ley Orgánica Nº 18.695, arts. 1º al 4º.</v>
      </c>
      <c r="H708" s="18" t="str">
        <f>VLOOKUP(A708,'BASE REGISTRO MAYO'!$A$1:$U$884,8,FALSE)</f>
        <v>no tiene</v>
      </c>
      <c r="I708" s="18">
        <f>VLOOKUP(A708,'BASE REGISTRO MAYO'!$A$1:$U$884,9,FALSE)</f>
        <v>0</v>
      </c>
      <c r="J708" s="18">
        <f>VLOOKUP(A708,'BASE REGISTRO MAYO'!$A$1:$U$884,10,FALSE)</f>
        <v>0</v>
      </c>
      <c r="K708" s="18" t="str">
        <f>VLOOKUP(A708,'BASE REGISTRO MAYO'!$A$1:$U$884,11,FALSE)</f>
        <v xml:space="preserve">Raúl Alberto Schifferli Díaz.  </v>
      </c>
      <c r="L708" s="18" t="str">
        <f>VLOOKUP(A708,'BASE REGISTRO MAYO'!$A$1:$U$884,12,FALSE)</f>
        <v xml:space="preserve">Bernardo O’Higgins 1032, c. IX Región de la Araucanía
</v>
      </c>
      <c r="M708" s="18" t="str">
        <f>VLOOKUP(A708,'BASE REGISTRO MAYO'!$A$1:$U$884,13,FALSE)</f>
        <v>IX</v>
      </c>
      <c r="N708" s="18" t="str">
        <f>VLOOKUP(A708,'BASE REGISTRO MAYO'!$A$1:$U$884,14,FALSE)</f>
        <v>IX Región de la Araucanía</v>
      </c>
      <c r="O708" s="18" t="str">
        <f>VLOOKUP(A708,'BASE REGISTRO MAYO'!$A$1:$U$884,15,FALSE)</f>
        <v xml:space="preserve">Fono (45) 5315115 </v>
      </c>
      <c r="P708" s="18">
        <f>VLOOKUP(A708,'BASE REGISTRO MAYO'!$A$1:$U$884,16,FALSE)</f>
        <v>0</v>
      </c>
      <c r="Q708" s="18">
        <f>VLOOKUP(A708,'BASE REGISTRO MAYO'!$A$1:$U$884,17,FALSE)</f>
        <v>0</v>
      </c>
      <c r="R708" s="18">
        <f>VLOOKUP(A708,'BASE REGISTRO MAYO'!$A$1:$U$884,18,FALSE)</f>
        <v>91001</v>
      </c>
      <c r="S708" s="18" t="str">
        <f>VLOOKUP(A708,'BASE REGISTRO MAYO'!$A$1:$U$884,19,FALSE)</f>
        <v xml:space="preserve">No se acompañan. Aplica Informe Jurídico Nº 09, de  fecha 14 de marzo de 2011 del Departamento Jurídico y Dictamen Nº 070791, de 2009, de la Contraloría General de la República.  
</v>
      </c>
      <c r="T708" s="148">
        <f>VLOOKUP(A708,'BASE REGISTRO MAYO'!$A$1:$U$884,20,FALSE)</f>
        <v>38729</v>
      </c>
      <c r="U708" s="125">
        <v>7255</v>
      </c>
      <c r="V708" s="126">
        <v>5056871</v>
      </c>
      <c r="W708" s="126">
        <v>20374145</v>
      </c>
      <c r="X708" s="149">
        <v>44347</v>
      </c>
      <c r="Y708" s="133" t="s">
        <v>7732</v>
      </c>
      <c r="Z708" s="133" t="s">
        <v>7733</v>
      </c>
      <c r="AA708" s="125" t="s">
        <v>7887</v>
      </c>
    </row>
    <row r="709" spans="1:27" s="90" customFormat="1" ht="15.75" customHeight="1" x14ac:dyDescent="0.2">
      <c r="A709" s="125">
        <v>7256</v>
      </c>
      <c r="B709" s="18" t="str">
        <f>VLOOKUP(A709,'BASE REGISTRO MAYO'!$A$1:$U$884,2,FALSE)</f>
        <v xml:space="preserve">
I. Municipalidad de San Ramón
</v>
      </c>
      <c r="C709" s="18">
        <f>VLOOKUP(A709,'BASE REGISTRO MAYO'!$A$1:$U$884,3,FALSE)</f>
        <v>692539001</v>
      </c>
      <c r="D709" s="18" t="str">
        <f>VLOOKUP(A709,'BASE REGISTRO MAYO'!$A$1:$U$884,4,FALSE)</f>
        <v>Municipalidad</v>
      </c>
      <c r="E709" s="18" t="str">
        <f>VLOOKUP(A709,'BASE REGISTRO MAYO'!$A$1:$U$884,5,FALSE)</f>
        <v>Constitución Política de la República, art. 107.</v>
      </c>
      <c r="F709" s="18" t="str">
        <f>VLOOKUP(A709,'BASE REGISTRO MAYO'!$A$1:$U$884,6,FALSE)</f>
        <v>Indefinida.</v>
      </c>
      <c r="G709" s="18" t="str">
        <f>VLOOKUP(A709,'BASE REGISTRO MAYO'!$A$1:$U$884,7,FALSE)</f>
        <v>Según Ley Orgánica Nº 18.695, arts. 1º al 4º.</v>
      </c>
      <c r="H709" s="18" t="str">
        <f>VLOOKUP(A709,'BASE REGISTRO MAYO'!$A$1:$U$884,8,FALSE)</f>
        <v>no tiene</v>
      </c>
      <c r="I709" s="18">
        <f>VLOOKUP(A709,'BASE REGISTRO MAYO'!$A$1:$U$884,9,FALSE)</f>
        <v>0</v>
      </c>
      <c r="J709" s="18">
        <f>VLOOKUP(A709,'BASE REGISTRO MAYO'!$A$1:$U$884,10,FALSE)</f>
        <v>0</v>
      </c>
      <c r="K709" s="18" t="str">
        <f>VLOOKUP(A709,'BASE REGISTRO MAYO'!$A$1:$U$884,11,FALSE)</f>
        <v xml:space="preserve">Miguel Ángel Aguilera Sanhueza
</v>
      </c>
      <c r="L709" s="18" t="str">
        <f>VLOOKUP(A709,'BASE REGISTRO MAYO'!$A$1:$U$884,12,FALSE)</f>
        <v xml:space="preserve">Ossa Nº 1771, comuna de San Ramón, Región Metropolitana.
</v>
      </c>
      <c r="M709" s="18" t="str">
        <f>VLOOKUP(A709,'BASE REGISTRO MAYO'!$A$1:$U$884,13,FALSE)</f>
        <v>XIII</v>
      </c>
      <c r="N709" s="18" t="str">
        <f>VLOOKUP(A709,'BASE REGISTRO MAYO'!$A$1:$U$884,14,FALSE)</f>
        <v>San Ramón</v>
      </c>
      <c r="O709" s="18" t="str">
        <f>VLOOKUP(A709,'BASE REGISTRO MAYO'!$A$1:$U$884,15,FALSE)</f>
        <v>Fonos 25161298 - 23909108 161298298298</v>
      </c>
      <c r="P709" s="18">
        <f>VLOOKUP(A709,'BASE REGISTRO MAYO'!$A$1:$U$884,16,FALSE)</f>
        <v>0</v>
      </c>
      <c r="Q709" s="18">
        <f>VLOOKUP(A709,'BASE REGISTRO MAYO'!$A$1:$U$884,17,FALSE)</f>
        <v>0</v>
      </c>
      <c r="R709" s="18">
        <f>VLOOKUP(A709,'BASE REGISTRO MAYO'!$A$1:$U$884,18,FALSE)</f>
        <v>91001</v>
      </c>
      <c r="S709" s="18" t="str">
        <f>VLOOKUP(A709,'BASE REGISTRO MAYO'!$A$1:$U$884,19,FALSE)</f>
        <v xml:space="preserve">No se acompañan. Aplica Informe Jurídico Nº 09, de fecha 14 de marzo de 2011 del Departamento Jurídico y Dictamen Nº 070791, de 2009, de la Contraloría General de la República.  
</v>
      </c>
      <c r="T709" s="148">
        <f>VLOOKUP(A709,'BASE REGISTRO MAYO'!$A$1:$U$884,20,FALSE)</f>
        <v>38729</v>
      </c>
      <c r="U709" s="125">
        <v>7256</v>
      </c>
      <c r="V709" s="126">
        <v>8585520</v>
      </c>
      <c r="W709" s="126">
        <v>42927600</v>
      </c>
      <c r="X709" s="149">
        <v>44347</v>
      </c>
      <c r="Y709" s="133" t="s">
        <v>7732</v>
      </c>
      <c r="Z709" s="133" t="s">
        <v>7733</v>
      </c>
      <c r="AA709" s="125" t="s">
        <v>7835</v>
      </c>
    </row>
    <row r="710" spans="1:27" s="90" customFormat="1" ht="15.75" customHeight="1" x14ac:dyDescent="0.2">
      <c r="A710" s="125">
        <v>7257</v>
      </c>
      <c r="B710" s="18" t="str">
        <f>VLOOKUP(A710,'BASE REGISTRO MAYO'!$A$1:$U$884,2,FALSE)</f>
        <v xml:space="preserve">
I. Municipalidad de Licantén
</v>
      </c>
      <c r="C710" s="18">
        <f>VLOOKUP(A710,'BASE REGISTRO MAYO'!$A$1:$U$884,3,FALSE)</f>
        <v>691005003</v>
      </c>
      <c r="D710" s="18" t="str">
        <f>VLOOKUP(A710,'BASE REGISTRO MAYO'!$A$1:$U$884,4,FALSE)</f>
        <v>Municipalidad</v>
      </c>
      <c r="E710" s="18" t="str">
        <f>VLOOKUP(A710,'BASE REGISTRO MAYO'!$A$1:$U$884,5,FALSE)</f>
        <v>Constitución Política de la República, artículo 107</v>
      </c>
      <c r="F710" s="18" t="str">
        <f>VLOOKUP(A710,'BASE REGISTRO MAYO'!$A$1:$U$884,6,FALSE)</f>
        <v>Indefinida</v>
      </c>
      <c r="G710" s="18" t="str">
        <f>VLOOKUP(A710,'BASE REGISTRO MAYO'!$A$1:$U$884,7,FALSE)</f>
        <v>Según Ley Orgánica Nº 18.695, artículos 1º al  4º</v>
      </c>
      <c r="H710" s="18" t="str">
        <f>VLOOKUP(A710,'BASE REGISTRO MAYO'!$A$1:$U$884,8,FALSE)</f>
        <v>no tiene</v>
      </c>
      <c r="I710" s="18">
        <f>VLOOKUP(A710,'BASE REGISTRO MAYO'!$A$1:$U$884,9,FALSE)</f>
        <v>0</v>
      </c>
      <c r="J710" s="18">
        <f>VLOOKUP(A710,'BASE REGISTRO MAYO'!$A$1:$U$884,10,FALSE)</f>
        <v>0</v>
      </c>
      <c r="K710" s="18" t="str">
        <f>VLOOKUP(A710,'BASE REGISTRO MAYO'!$A$1:$U$884,11,FALSE)</f>
        <v xml:space="preserve">Oscar Marcelo Fernández Vilos 
</v>
      </c>
      <c r="L710" s="18" t="str">
        <f>VLOOKUP(A710,'BASE REGISTRO MAYO'!$A$1:$U$884,12,FALSE)</f>
        <v xml:space="preserve">Juan Esteban Montero N°25, comuna de Licantén,  provincia de Curicó, Séptima Región.
</v>
      </c>
      <c r="M710" s="18" t="str">
        <f>VLOOKUP(A710,'BASE REGISTRO MAYO'!$A$1:$U$884,13,FALSE)</f>
        <v>VII</v>
      </c>
      <c r="N710" s="18" t="str">
        <f>VLOOKUP(A710,'BASE REGISTRO MAYO'!$A$1:$U$884,14,FALSE)</f>
        <v xml:space="preserve"> Licantén</v>
      </c>
      <c r="O710" s="18">
        <f>VLOOKUP(A710,'BASE REGISTRO MAYO'!$A$1:$U$884,15,FALSE)</f>
        <v>0</v>
      </c>
      <c r="P710" s="18">
        <f>VLOOKUP(A710,'BASE REGISTRO MAYO'!$A$1:$U$884,16,FALSE)</f>
        <v>0</v>
      </c>
      <c r="Q710" s="18">
        <f>VLOOKUP(A710,'BASE REGISTRO MAYO'!$A$1:$U$884,17,FALSE)</f>
        <v>0</v>
      </c>
      <c r="R710" s="18">
        <f>VLOOKUP(A710,'BASE REGISTRO MAYO'!$A$1:$U$884,18,FALSE)</f>
        <v>91001</v>
      </c>
      <c r="S710" s="18" t="str">
        <f>VLOOKUP(A710,'BASE REGISTRO MAYO'!$A$1:$U$884,19,FALSE)</f>
        <v xml:space="preserve">No se acompañan. Aplica Informe Jurídico Nº 09, de  fecha 14 de marzo de 2011 del Departamento Jurídico y Dictamen Nº 070791, de 2009, de la Contraloría General de la República.  
</v>
      </c>
      <c r="T710" s="148">
        <f>VLOOKUP(A710,'BASE REGISTRO MAYO'!$A$1:$U$884,20,FALSE)</f>
        <v>38729</v>
      </c>
      <c r="U710" s="125">
        <v>7257</v>
      </c>
      <c r="V710" s="126">
        <v>4292760</v>
      </c>
      <c r="W710" s="126">
        <v>17295540</v>
      </c>
      <c r="X710" s="149">
        <v>44347</v>
      </c>
      <c r="Y710" s="133" t="s">
        <v>7732</v>
      </c>
      <c r="Z710" s="133" t="s">
        <v>7733</v>
      </c>
      <c r="AA710" s="125" t="s">
        <v>7845</v>
      </c>
    </row>
    <row r="711" spans="1:27" s="90" customFormat="1" ht="15.75" customHeight="1" x14ac:dyDescent="0.2">
      <c r="A711" s="125">
        <v>7259</v>
      </c>
      <c r="B711" s="18" t="str">
        <f>VLOOKUP(A711,'BASE REGISTRO MAYO'!$A$1:$U$884,2,FALSE)</f>
        <v xml:space="preserve">
I. Municipalidad de Coelemu
</v>
      </c>
      <c r="C711" s="18">
        <f>VLOOKUP(A711,'BASE REGISTRO MAYO'!$A$1:$U$884,3,FALSE)</f>
        <v>691502007</v>
      </c>
      <c r="D711" s="18" t="str">
        <f>VLOOKUP(A711,'BASE REGISTRO MAYO'!$A$1:$U$884,4,FALSE)</f>
        <v>Municipalidad</v>
      </c>
      <c r="E711" s="18" t="str">
        <f>VLOOKUP(A711,'BASE REGISTRO MAYO'!$A$1:$U$884,5,FALSE)</f>
        <v>Constitución Política de la República, artículo 107</v>
      </c>
      <c r="F711" s="18" t="str">
        <f>VLOOKUP(A711,'BASE REGISTRO MAYO'!$A$1:$U$884,6,FALSE)</f>
        <v>Indefinida</v>
      </c>
      <c r="G711" s="18" t="str">
        <f>VLOOKUP(A711,'BASE REGISTRO MAYO'!$A$1:$U$884,7,FALSE)</f>
        <v>Según Ley Orgánica Nº 18.695, artículos 1º al  4º</v>
      </c>
      <c r="H711" s="18">
        <f>VLOOKUP(A711,'BASE REGISTRO MAYO'!$A$1:$U$884,8,FALSE)</f>
        <v>0</v>
      </c>
      <c r="I711" s="18">
        <f>VLOOKUP(A711,'BASE REGISTRO MAYO'!$A$1:$U$884,9,FALSE)</f>
        <v>0</v>
      </c>
      <c r="J711" s="18">
        <f>VLOOKUP(A711,'BASE REGISTRO MAYO'!$A$1:$U$884,10,FALSE)</f>
        <v>0</v>
      </c>
      <c r="K711" s="18" t="str">
        <f>VLOOKUP(A711,'BASE REGISTRO MAYO'!$A$1:$U$884,11,FALSE)</f>
        <v xml:space="preserve">Alejandro Rodrigo Pedreros Urrutia. </v>
      </c>
      <c r="L711" s="18" t="str">
        <f>VLOOKUP(A711,'BASE REGISTRO MAYO'!$A$1:$U$884,12,FALSE)</f>
        <v xml:space="preserve">Pedro León Gallo N°609, comuna de Coelemu
</v>
      </c>
      <c r="M711" s="18" t="str">
        <f>VLOOKUP(A711,'BASE REGISTRO MAYO'!$A$1:$U$884,13,FALSE)</f>
        <v>XVI</v>
      </c>
      <c r="N711" s="18" t="str">
        <f>VLOOKUP(A711,'BASE REGISTRO MAYO'!$A$1:$U$884,14,FALSE)</f>
        <v>Coelemu</v>
      </c>
      <c r="O711" s="18">
        <f>VLOOKUP(A711,'BASE REGISTRO MAYO'!$A$1:$U$884,15,FALSE)</f>
        <v>0</v>
      </c>
      <c r="P711" s="18">
        <f>VLOOKUP(A711,'BASE REGISTRO MAYO'!$A$1:$U$884,16,FALSE)</f>
        <v>0</v>
      </c>
      <c r="Q711" s="18">
        <f>VLOOKUP(A711,'BASE REGISTRO MAYO'!$A$1:$U$884,17,FALSE)</f>
        <v>0</v>
      </c>
      <c r="R711" s="18">
        <f>VLOOKUP(A711,'BASE REGISTRO MAYO'!$A$1:$U$884,18,FALSE)</f>
        <v>91001</v>
      </c>
      <c r="S711" s="18" t="str">
        <f>VLOOKUP(A711,'BASE REGISTRO MAYO'!$A$1:$U$884,19,FALSE)</f>
        <v xml:space="preserve">No se acompañan. Aplica Informe Jurídico Nº 09, de fecha 14 de marzo de 2011 del Departamento Jurídico y Dictamen Nº 070791, de 2009, de la Contraloría General de la República.
</v>
      </c>
      <c r="T711" s="148">
        <f>VLOOKUP(A711,'BASE REGISTRO MAYO'!$A$1:$U$884,20,FALSE)</f>
        <v>38734</v>
      </c>
      <c r="U711" s="125">
        <v>7259</v>
      </c>
      <c r="V711" s="126">
        <v>5709371</v>
      </c>
      <c r="W711" s="126">
        <v>23003069</v>
      </c>
      <c r="X711" s="149">
        <v>44347</v>
      </c>
      <c r="Y711" s="133" t="s">
        <v>7732</v>
      </c>
      <c r="Z711" s="133" t="s">
        <v>7733</v>
      </c>
      <c r="AA711" s="125" t="s">
        <v>7927</v>
      </c>
    </row>
    <row r="712" spans="1:27" s="90" customFormat="1" ht="15.75" customHeight="1" x14ac:dyDescent="0.2">
      <c r="A712" s="125">
        <v>7260</v>
      </c>
      <c r="B712" s="18" t="str">
        <f>VLOOKUP(A712,'BASE REGISTRO MAYO'!$A$1:$U$884,2,FALSE)</f>
        <v>I. Municipalidad de Quirihue</v>
      </c>
      <c r="C712" s="18">
        <f>VLOOKUP(A712,'BASE REGISTRO MAYO'!$A$1:$U$884,3,FALSE)</f>
        <v>691401006</v>
      </c>
      <c r="D712" s="18" t="str">
        <f>VLOOKUP(A712,'BASE REGISTRO MAYO'!$A$1:$U$884,4,FALSE)</f>
        <v>Municipalidad</v>
      </c>
      <c r="E712" s="18" t="str">
        <f>VLOOKUP(A712,'BASE REGISTRO MAYO'!$A$1:$U$884,5,FALSE)</f>
        <v>Constitución Política de la República, artículo 107</v>
      </c>
      <c r="F712" s="18" t="str">
        <f>VLOOKUP(A712,'BASE REGISTRO MAYO'!$A$1:$U$884,6,FALSE)</f>
        <v>Indefinida</v>
      </c>
      <c r="G712" s="18" t="str">
        <f>VLOOKUP(A712,'BASE REGISTRO MAYO'!$A$1:$U$884,7,FALSE)</f>
        <v>Según ley Orgánica N° 18.695, artículos 1° al 4°</v>
      </c>
      <c r="H712" s="18" t="str">
        <f>VLOOKUP(A712,'BASE REGISTRO MAYO'!$A$1:$U$884,8,FALSE)</f>
        <v>no tiene</v>
      </c>
      <c r="I712" s="18">
        <f>VLOOKUP(A712,'BASE REGISTRO MAYO'!$A$1:$U$884,9,FALSE)</f>
        <v>0</v>
      </c>
      <c r="J712" s="18">
        <f>VLOOKUP(A712,'BASE REGISTRO MAYO'!$A$1:$U$884,10,FALSE)</f>
        <v>0</v>
      </c>
      <c r="K712" s="18" t="str">
        <f>VLOOKUP(A712,'BASE REGISTRO MAYO'!$A$1:$U$884,11,FALSE)</f>
        <v xml:space="preserve">Richard Patricio Irribarra Ramírez
</v>
      </c>
      <c r="L712" s="18" t="str">
        <f>VLOOKUP(A712,'BASE REGISTRO MAYO'!$A$1:$U$884,12,FALSE)</f>
        <v xml:space="preserve">Esmeralda N° 698, comuna de Quirihue
</v>
      </c>
      <c r="M712" s="18" t="str">
        <f>VLOOKUP(A712,'BASE REGISTRO MAYO'!$A$1:$U$884,13,FALSE)</f>
        <v>XVI</v>
      </c>
      <c r="N712" s="18" t="str">
        <f>VLOOKUP(A712,'BASE REGISTRO MAYO'!$A$1:$U$884,14,FALSE)</f>
        <v>Quirihue</v>
      </c>
      <c r="O712" s="18" t="str">
        <f>VLOOKUP(A712,'BASE REGISTRO MAYO'!$A$1:$U$884,15,FALSE)</f>
        <v>F. 042-531221</v>
      </c>
      <c r="P712" s="18" t="str">
        <f>VLOOKUP(A712,'BASE REGISTRO MAYO'!$A$1:$U$884,16,FALSE)</f>
        <v>dquirihue@yahoo.es</v>
      </c>
      <c r="Q712" s="18">
        <f>VLOOKUP(A712,'BASE REGISTRO MAYO'!$A$1:$U$884,17,FALSE)</f>
        <v>0</v>
      </c>
      <c r="R712" s="18">
        <f>VLOOKUP(A712,'BASE REGISTRO MAYO'!$A$1:$U$884,18,FALSE)</f>
        <v>91001</v>
      </c>
      <c r="S712" s="18" t="str">
        <f>VLOOKUP(A712,'BASE REGISTRO MAYO'!$A$1:$U$884,19,FALSE)</f>
        <v xml:space="preserve">No se acompañan. Aplica Informe Jurídico Nº 09, de  fecha 14 de marzo de 2011 del Departamento Jurídico y Dictamen Nº 070791, de 2009, de la Contraloría General de la República.  
</v>
      </c>
      <c r="T712" s="148">
        <f>VLOOKUP(A712,'BASE REGISTRO MAYO'!$A$1:$U$884,20,FALSE)</f>
        <v>38735</v>
      </c>
      <c r="U712" s="125">
        <v>7260</v>
      </c>
      <c r="V712" s="126">
        <v>4893746</v>
      </c>
      <c r="W712" s="126">
        <v>19716914</v>
      </c>
      <c r="X712" s="149">
        <v>44347</v>
      </c>
      <c r="Y712" s="133" t="s">
        <v>7732</v>
      </c>
      <c r="Z712" s="133" t="s">
        <v>7733</v>
      </c>
      <c r="AA712" s="125" t="s">
        <v>7928</v>
      </c>
    </row>
    <row r="713" spans="1:27" s="90" customFormat="1" ht="15.75" customHeight="1" x14ac:dyDescent="0.2">
      <c r="A713" s="125">
        <v>7263</v>
      </c>
      <c r="B713" s="18" t="str">
        <f>VLOOKUP(A713,'BASE REGISTRO MAYO'!$A$1:$U$884,2,FALSE)</f>
        <v xml:space="preserve">
I. Municipalidad de Carahue
</v>
      </c>
      <c r="C713" s="18">
        <f>VLOOKUP(A713,'BASE REGISTRO MAYO'!$A$1:$U$884,3,FALSE)</f>
        <v>691905004</v>
      </c>
      <c r="D713" s="18" t="str">
        <f>VLOOKUP(A713,'BASE REGISTRO MAYO'!$A$1:$U$884,4,FALSE)</f>
        <v>Municipalidad</v>
      </c>
      <c r="E713" s="18" t="str">
        <f>VLOOKUP(A713,'BASE REGISTRO MAYO'!$A$1:$U$884,5,FALSE)</f>
        <v>Constitución Política de la República, art. 107.</v>
      </c>
      <c r="F713" s="18" t="str">
        <f>VLOOKUP(A713,'BASE REGISTRO MAYO'!$A$1:$U$884,6,FALSE)</f>
        <v>Indefinida.</v>
      </c>
      <c r="G713" s="18" t="str">
        <f>VLOOKUP(A713,'BASE REGISTRO MAYO'!$A$1:$U$884,7,FALSE)</f>
        <v>Según Ley Orgánica Nº 18.695, arts. 1º al 4º.</v>
      </c>
      <c r="H713" s="18" t="str">
        <f>VLOOKUP(A713,'BASE REGISTRO MAYO'!$A$1:$U$884,8,FALSE)</f>
        <v>no tiene</v>
      </c>
      <c r="I713" s="18">
        <f>VLOOKUP(A713,'BASE REGISTRO MAYO'!$A$1:$U$884,9,FALSE)</f>
        <v>0</v>
      </c>
      <c r="J713" s="18">
        <f>VLOOKUP(A713,'BASE REGISTRO MAYO'!$A$1:$U$884,10,FALSE)</f>
        <v>0</v>
      </c>
      <c r="K713" s="18" t="str">
        <f>VLOOKUP(A713,'BASE REGISTRO MAYO'!$A$1:$U$884,11,FALSE)</f>
        <v xml:space="preserve">Héctor Alejandro Sáez Véliz
</v>
      </c>
      <c r="L713" s="18" t="str">
        <f>VLOOKUP(A713,'BASE REGISTRO MAYO'!$A$1:$U$884,12,FALSE)</f>
        <v xml:space="preserve">Portales Nº295, Carahue, Novena Región.
</v>
      </c>
      <c r="M713" s="18" t="str">
        <f>VLOOKUP(A713,'BASE REGISTRO MAYO'!$A$1:$U$884,13,FALSE)</f>
        <v>IX</v>
      </c>
      <c r="N713" s="18" t="str">
        <f>VLOOKUP(A713,'BASE REGISTRO MAYO'!$A$1:$U$884,14,FALSE)</f>
        <v>Carahue</v>
      </c>
      <c r="O713" s="18" t="str">
        <f>VLOOKUP(A713,'BASE REGISTRO MAYO'!$A$1:$U$884,15,FALSE)</f>
        <v>Fonos (45) 651874</v>
      </c>
      <c r="P713" s="18">
        <f>VLOOKUP(A713,'BASE REGISTRO MAYO'!$A$1:$U$884,16,FALSE)</f>
        <v>0</v>
      </c>
      <c r="Q713" s="18">
        <f>VLOOKUP(A713,'BASE REGISTRO MAYO'!$A$1:$U$884,17,FALSE)</f>
        <v>0</v>
      </c>
      <c r="R713" s="18">
        <f>VLOOKUP(A713,'BASE REGISTRO MAYO'!$A$1:$U$884,18,FALSE)</f>
        <v>91001</v>
      </c>
      <c r="S713" s="18" t="str">
        <f>VLOOKUP(A713,'BASE REGISTRO MAYO'!$A$1:$U$884,19,FALSE)</f>
        <v xml:space="preserve">No se acompañan. Aplica Informe Jurídico Nº 09, de  fecha 14 de marzo de 2011 del Departamento Jurídico y Dictamen Nº 070791, de 2009, de la Contraloría General de la República.  
</v>
      </c>
      <c r="T713" s="148">
        <f>VLOOKUP(A713,'BASE REGISTRO MAYO'!$A$1:$U$884,20,FALSE)</f>
        <v>38735</v>
      </c>
      <c r="U713" s="125">
        <v>7263</v>
      </c>
      <c r="V713" s="126">
        <v>5056871</v>
      </c>
      <c r="W713" s="126">
        <v>20374145</v>
      </c>
      <c r="X713" s="149">
        <v>44347</v>
      </c>
      <c r="Y713" s="133" t="s">
        <v>7732</v>
      </c>
      <c r="Z713" s="133" t="s">
        <v>7733</v>
      </c>
      <c r="AA713" s="125" t="s">
        <v>7886</v>
      </c>
    </row>
    <row r="714" spans="1:27" s="90" customFormat="1" ht="15.75" customHeight="1" x14ac:dyDescent="0.2">
      <c r="A714" s="125">
        <v>7264</v>
      </c>
      <c r="B714" s="18" t="str">
        <f>VLOOKUP(A714,'BASE REGISTRO MAYO'!$A$1:$U$884,2,FALSE)</f>
        <v xml:space="preserve">
I. Municipalidad de Santa Bárbara
</v>
      </c>
      <c r="C714" s="18">
        <f>VLOOKUP(A714,'BASE REGISTRO MAYO'!$A$1:$U$884,3,FALSE)</f>
        <v>691702006</v>
      </c>
      <c r="D714" s="18" t="str">
        <f>VLOOKUP(A714,'BASE REGISTRO MAYO'!$A$1:$U$884,4,FALSE)</f>
        <v>Municipalidad</v>
      </c>
      <c r="E714" s="18" t="str">
        <f>VLOOKUP(A714,'BASE REGISTRO MAYO'!$A$1:$U$884,5,FALSE)</f>
        <v>Constitución Política de la República, art. 107.</v>
      </c>
      <c r="F714" s="18" t="str">
        <f>VLOOKUP(A714,'BASE REGISTRO MAYO'!$A$1:$U$884,6,FALSE)</f>
        <v>Indefinida.</v>
      </c>
      <c r="G714" s="18" t="str">
        <f>VLOOKUP(A714,'BASE REGISTRO MAYO'!$A$1:$U$884,7,FALSE)</f>
        <v>Según Ley Orgánica Nº 18.695, arts. 1º al 4º.</v>
      </c>
      <c r="H714" s="18" t="str">
        <f>VLOOKUP(A714,'BASE REGISTRO MAYO'!$A$1:$U$884,8,FALSE)</f>
        <v>no tiene</v>
      </c>
      <c r="I714" s="18">
        <f>VLOOKUP(A714,'BASE REGISTRO MAYO'!$A$1:$U$884,9,FALSE)</f>
        <v>0</v>
      </c>
      <c r="J714" s="18">
        <f>VLOOKUP(A714,'BASE REGISTRO MAYO'!$A$1:$U$884,10,FALSE)</f>
        <v>0</v>
      </c>
      <c r="K714" s="18" t="str">
        <f>VLOOKUP(A714,'BASE REGISTRO MAYO'!$A$1:$U$884,11,FALSE)</f>
        <v>Daniel Sebastián Salamanca Pérez</v>
      </c>
      <c r="L714" s="18" t="str">
        <f>VLOOKUP(A714,'BASE REGISTRO MAYO'!$A$1:$U$884,12,FALSE)</f>
        <v xml:space="preserve">Rosas Nº 160, comuna de Santa Bárbara,  Octava Región.
Casilla 216
</v>
      </c>
      <c r="M714" s="18" t="str">
        <f>VLOOKUP(A714,'BASE REGISTRO MAYO'!$A$1:$U$884,13,FALSE)</f>
        <v>VIII</v>
      </c>
      <c r="N714" s="18" t="str">
        <f>VLOOKUP(A714,'BASE REGISTRO MAYO'!$A$1:$U$884,14,FALSE)</f>
        <v xml:space="preserve"> Santa Bárbara</v>
      </c>
      <c r="O714" s="18">
        <f>VLOOKUP(A714,'BASE REGISTRO MAYO'!$A$1:$U$884,15,FALSE)</f>
        <v>0</v>
      </c>
      <c r="P714" s="18">
        <f>VLOOKUP(A714,'BASE REGISTRO MAYO'!$A$1:$U$884,16,FALSE)</f>
        <v>0</v>
      </c>
      <c r="Q714" s="18">
        <f>VLOOKUP(A714,'BASE REGISTRO MAYO'!$A$1:$U$884,17,FALSE)</f>
        <v>0</v>
      </c>
      <c r="R714" s="18">
        <f>VLOOKUP(A714,'BASE REGISTRO MAYO'!$A$1:$U$884,18,FALSE)</f>
        <v>91001</v>
      </c>
      <c r="S714" s="18" t="str">
        <f>VLOOKUP(A714,'BASE REGISTRO MAYO'!$A$1:$U$884,19,FALSE)</f>
        <v xml:space="preserve">No se acompañan. Aplica Informe Jurídico Nº 09, de  fecha 14 de marzo de 2011 del Departamento Jurídico y Dictamen Nº 070791, de 2009, de la Contraloría General de la República.  
</v>
      </c>
      <c r="T714" s="148">
        <f>VLOOKUP(A714,'BASE REGISTRO MAYO'!$A$1:$U$884,20,FALSE)</f>
        <v>38735</v>
      </c>
      <c r="U714" s="125">
        <v>7264</v>
      </c>
      <c r="V714" s="126">
        <v>5571896</v>
      </c>
      <c r="W714" s="126">
        <v>20395064</v>
      </c>
      <c r="X714" s="149">
        <v>44347</v>
      </c>
      <c r="Y714" s="133" t="s">
        <v>7732</v>
      </c>
      <c r="Z714" s="133" t="s">
        <v>7733</v>
      </c>
      <c r="AA714" s="125" t="s">
        <v>7929</v>
      </c>
    </row>
    <row r="715" spans="1:27" s="90" customFormat="1" ht="15.75" customHeight="1" x14ac:dyDescent="0.2">
      <c r="A715" s="125">
        <v>7265</v>
      </c>
      <c r="B715" s="18" t="str">
        <f>VLOOKUP(A715,'BASE REGISTRO MAYO'!$A$1:$U$884,2,FALSE)</f>
        <v xml:space="preserve">
I. Municipalidad de Cañete
</v>
      </c>
      <c r="C715" s="18">
        <f>VLOOKUP(A715,'BASE REGISTRO MAYO'!$A$1:$U$884,3,FALSE)</f>
        <v>691605000</v>
      </c>
      <c r="D715" s="18" t="str">
        <f>VLOOKUP(A715,'BASE REGISTRO MAYO'!$A$1:$U$884,4,FALSE)</f>
        <v>Municipalidad</v>
      </c>
      <c r="E715" s="18" t="str">
        <f>VLOOKUP(A715,'BASE REGISTRO MAYO'!$A$1:$U$884,5,FALSE)</f>
        <v>Constitución Política de la República, artículo 107.</v>
      </c>
      <c r="F715" s="18" t="str">
        <f>VLOOKUP(A715,'BASE REGISTRO MAYO'!$A$1:$U$884,6,FALSE)</f>
        <v>Indefinida.</v>
      </c>
      <c r="G715" s="18" t="str">
        <f>VLOOKUP(A715,'BASE REGISTRO MAYO'!$A$1:$U$884,7,FALSE)</f>
        <v>Según Ley Orgánica Constitucional Nº 18.695, arts. 1º al 4º.</v>
      </c>
      <c r="H715" s="18" t="str">
        <f>VLOOKUP(A715,'BASE REGISTRO MAYO'!$A$1:$U$884,8,FALSE)</f>
        <v>no tiene</v>
      </c>
      <c r="I715" s="18">
        <f>VLOOKUP(A715,'BASE REGISTRO MAYO'!$A$1:$U$884,9,FALSE)</f>
        <v>0</v>
      </c>
      <c r="J715" s="18">
        <f>VLOOKUP(A715,'BASE REGISTRO MAYO'!$A$1:$U$884,10,FALSE)</f>
        <v>0</v>
      </c>
      <c r="K715" s="18" t="str">
        <f>VLOOKUP(A715,'BASE REGISTRO MAYO'!$A$1:$U$884,11,FALSE)</f>
        <v xml:space="preserve">Jorge James Radonich Barra  </v>
      </c>
      <c r="L715" s="18" t="str">
        <f>VLOOKUP(A715,'BASE REGISTRO MAYO'!$A$1:$U$884,12,FALSE)</f>
        <v xml:space="preserve">Arturo Prat 220, comuna de Cañete, VIII Región del Bío Bío.
</v>
      </c>
      <c r="M715" s="18" t="str">
        <f>VLOOKUP(A715,'BASE REGISTRO MAYO'!$A$1:$U$884,13,FALSE)</f>
        <v>VIII</v>
      </c>
      <c r="N715" s="18" t="str">
        <f>VLOOKUP(A715,'BASE REGISTRO MAYO'!$A$1:$U$884,14,FALSE)</f>
        <v>Bío Bío</v>
      </c>
      <c r="O715" s="18" t="str">
        <f>VLOOKUP(A715,'BASE REGISTRO MAYO'!$A$1:$U$884,15,FALSE)</f>
        <v>Fono: (041) 220 90 00 – (041) 2209054</v>
      </c>
      <c r="P715" s="18" t="str">
        <f>VLOOKUP(A715,'BASE REGISTRO MAYO'!$A$1:$U$884,16,FALSE)</f>
        <v>secretariamunicipal@municanete.cl</v>
      </c>
      <c r="Q715" s="18">
        <f>VLOOKUP(A715,'BASE REGISTRO MAYO'!$A$1:$U$884,17,FALSE)</f>
        <v>0</v>
      </c>
      <c r="R715" s="18">
        <f>VLOOKUP(A715,'BASE REGISTRO MAYO'!$A$1:$U$884,18,FALSE)</f>
        <v>91001</v>
      </c>
      <c r="S715" s="18" t="str">
        <f>VLOOKUP(A715,'BASE REGISTRO MAYO'!$A$1:$U$884,19,FALSE)</f>
        <v>No se acompañan. Aplica Informe Jurídico Nº 09, de fecha 14 de marzo de 2011 del Departamento Jurídico y Dictamen Nº 070791, de 2009, de la Contraloría General de la República.</v>
      </c>
      <c r="T715" s="148">
        <f>VLOOKUP(A715,'BASE REGISTRO MAYO'!$A$1:$U$884,20,FALSE)</f>
        <v>38735</v>
      </c>
      <c r="U715" s="125">
        <v>7265</v>
      </c>
      <c r="V715" s="126">
        <v>5056871</v>
      </c>
      <c r="W715" s="126">
        <v>20374145</v>
      </c>
      <c r="X715" s="149">
        <v>44347</v>
      </c>
      <c r="Y715" s="133" t="s">
        <v>7732</v>
      </c>
      <c r="Z715" s="133" t="s">
        <v>7733</v>
      </c>
      <c r="AA715" s="125" t="s">
        <v>7754</v>
      </c>
    </row>
    <row r="716" spans="1:27" s="90" customFormat="1" ht="15.75" customHeight="1" x14ac:dyDescent="0.2">
      <c r="A716" s="125">
        <v>7267</v>
      </c>
      <c r="B716" s="18" t="str">
        <f>VLOOKUP(A716,'BASE REGISTRO MAYO'!$A$1:$U$884,2,FALSE)</f>
        <v xml:space="preserve">
I. Municipalidad de Los Ángeles
</v>
      </c>
      <c r="C716" s="18" t="str">
        <f>VLOOKUP(A716,'BASE REGISTRO MAYO'!$A$1:$U$884,3,FALSE)</f>
        <v>69170100K</v>
      </c>
      <c r="D716" s="18" t="str">
        <f>VLOOKUP(A716,'BASE REGISTRO MAYO'!$A$1:$U$884,4,FALSE)</f>
        <v>Municipalidad</v>
      </c>
      <c r="E716" s="18" t="str">
        <f>VLOOKUP(A716,'BASE REGISTRO MAYO'!$A$1:$U$884,5,FALSE)</f>
        <v>Constitución Política de la República, art. 107.</v>
      </c>
      <c r="F716" s="18" t="str">
        <f>VLOOKUP(A716,'BASE REGISTRO MAYO'!$A$1:$U$884,6,FALSE)</f>
        <v>Indefinida.</v>
      </c>
      <c r="G716" s="18" t="str">
        <f>VLOOKUP(A716,'BASE REGISTRO MAYO'!$A$1:$U$884,7,FALSE)</f>
        <v>Según Ley Orgánica Nº 18.695, arts. 1º al 4º.</v>
      </c>
      <c r="H716" s="18" t="str">
        <f>VLOOKUP(A716,'BASE REGISTRO MAYO'!$A$1:$U$884,8,FALSE)</f>
        <v>no tiene</v>
      </c>
      <c r="I716" s="18">
        <f>VLOOKUP(A716,'BASE REGISTRO MAYO'!$A$1:$U$884,9,FALSE)</f>
        <v>0</v>
      </c>
      <c r="J716" s="18">
        <f>VLOOKUP(A716,'BASE REGISTRO MAYO'!$A$1:$U$884,10,FALSE)</f>
        <v>0</v>
      </c>
      <c r="K716" s="18" t="str">
        <f>VLOOKUP(A716,'BASE REGISTRO MAYO'!$A$1:$U$884,11,FALSE)</f>
        <v xml:space="preserve">Eduardo Neftalí Borgoño Bustos </v>
      </c>
      <c r="L716" s="18" t="str">
        <f>VLOOKUP(A716,'BASE REGISTRO MAYO'!$A$1:$U$884,12,FALSE)</f>
        <v xml:space="preserve">Caupolicán Nº 399, comuna de Los Ángeles, Octava Región.
</v>
      </c>
      <c r="M716" s="18" t="str">
        <f>VLOOKUP(A716,'BASE REGISTRO MAYO'!$A$1:$U$884,13,FALSE)</f>
        <v>VIII</v>
      </c>
      <c r="N716" s="18" t="str">
        <f>VLOOKUP(A716,'BASE REGISTRO MAYO'!$A$1:$U$884,14,FALSE)</f>
        <v>Los Ángele</v>
      </c>
      <c r="O716" s="18" t="str">
        <f>VLOOKUP(A716,'BASE REGISTRO MAYO'!$A$1:$U$884,15,FALSE)</f>
        <v>Fonos (43) 409400- 409501- 409502</v>
      </c>
      <c r="P716" s="18">
        <f>VLOOKUP(A716,'BASE REGISTRO MAYO'!$A$1:$U$884,16,FALSE)</f>
        <v>0</v>
      </c>
      <c r="Q716" s="18">
        <f>VLOOKUP(A716,'BASE REGISTRO MAYO'!$A$1:$U$884,17,FALSE)</f>
        <v>0</v>
      </c>
      <c r="R716" s="18">
        <f>VLOOKUP(A716,'BASE REGISTRO MAYO'!$A$1:$U$884,18,FALSE)</f>
        <v>91001</v>
      </c>
      <c r="S716" s="18" t="str">
        <f>VLOOKUP(A716,'BASE REGISTRO MAYO'!$A$1:$U$884,19,FALSE)</f>
        <v xml:space="preserve">No corresponde.
</v>
      </c>
      <c r="T716" s="148">
        <f>VLOOKUP(A716,'BASE REGISTRO MAYO'!$A$1:$U$884,20,FALSE)</f>
        <v>38736</v>
      </c>
      <c r="U716" s="125">
        <v>7267</v>
      </c>
      <c r="V716" s="126">
        <v>9298118</v>
      </c>
      <c r="W716" s="126">
        <v>37462139</v>
      </c>
      <c r="X716" s="149">
        <v>44347</v>
      </c>
      <c r="Y716" s="133" t="s">
        <v>7732</v>
      </c>
      <c r="Z716" s="133" t="s">
        <v>7733</v>
      </c>
      <c r="AA716" s="125" t="s">
        <v>7746</v>
      </c>
    </row>
    <row r="717" spans="1:27" s="90" customFormat="1" ht="15.75" customHeight="1" x14ac:dyDescent="0.2">
      <c r="A717" s="125">
        <v>7268</v>
      </c>
      <c r="B717" s="18" t="str">
        <f>VLOOKUP(A717,'BASE REGISTRO MAYO'!$A$1:$U$884,2,FALSE)</f>
        <v xml:space="preserve">
I. Municipalidad de Yungay
</v>
      </c>
      <c r="C717" s="18">
        <f>VLOOKUP(A717,'BASE REGISTRO MAYO'!$A$1:$U$884,3,FALSE)</f>
        <v>691415007</v>
      </c>
      <c r="D717" s="18" t="str">
        <f>VLOOKUP(A717,'BASE REGISTRO MAYO'!$A$1:$U$884,4,FALSE)</f>
        <v>Municipalidad</v>
      </c>
      <c r="E717" s="18" t="str">
        <f>VLOOKUP(A717,'BASE REGISTRO MAYO'!$A$1:$U$884,5,FALSE)</f>
        <v>Constitución Política de la República, art. 107.</v>
      </c>
      <c r="F717" s="18" t="str">
        <f>VLOOKUP(A717,'BASE REGISTRO MAYO'!$A$1:$U$884,6,FALSE)</f>
        <v>Indefinida.</v>
      </c>
      <c r="G717" s="18" t="str">
        <f>VLOOKUP(A717,'BASE REGISTRO MAYO'!$A$1:$U$884,7,FALSE)</f>
        <v>Según Ley Orgánica Nº 18.695, arts. 1º al 4º.</v>
      </c>
      <c r="H717" s="18" t="str">
        <f>VLOOKUP(A717,'BASE REGISTRO MAYO'!$A$1:$U$884,8,FALSE)</f>
        <v>no tiene</v>
      </c>
      <c r="I717" s="18">
        <f>VLOOKUP(A717,'BASE REGISTRO MAYO'!$A$1:$U$884,9,FALSE)</f>
        <v>0</v>
      </c>
      <c r="J717" s="18">
        <f>VLOOKUP(A717,'BASE REGISTRO MAYO'!$A$1:$U$884,10,FALSE)</f>
        <v>0</v>
      </c>
      <c r="K717" s="18" t="str">
        <f>VLOOKUP(A717,'BASE REGISTRO MAYO'!$A$1:$U$884,11,FALSE)</f>
        <v xml:space="preserve">Alcalde Titular: Rafael Arcangel Cifuentes Rodríguez, 
</v>
      </c>
      <c r="L717" s="18" t="str">
        <f>VLOOKUP(A717,'BASE REGISTRO MAYO'!$A$1:$U$884,12,FALSE)</f>
        <v xml:space="preserve">Esmeralda Nº 380, comuna de Yungay
</v>
      </c>
      <c r="M717" s="18" t="str">
        <f>VLOOKUP(A717,'BASE REGISTRO MAYO'!$A$1:$U$884,13,FALSE)</f>
        <v>XVI</v>
      </c>
      <c r="N717" s="18" t="str">
        <f>VLOOKUP(A717,'BASE REGISTRO MAYO'!$A$1:$U$884,14,FALSE)</f>
        <v xml:space="preserve"> Yungay</v>
      </c>
      <c r="O717" s="18" t="str">
        <f>VLOOKUP(A717,'BASE REGISTRO MAYO'!$A$1:$U$884,15,FALSE)</f>
        <v>Fonos (42) 2205601 (42) 2205602</v>
      </c>
      <c r="P717" s="18" t="str">
        <f>VLOOKUP(A717,'BASE REGISTRO MAYO'!$A$1:$U$884,16,FALSE)</f>
        <v>Correo Electrónico: alcaldia@yungay.cl</v>
      </c>
      <c r="Q717" s="18">
        <f>VLOOKUP(A717,'BASE REGISTRO MAYO'!$A$1:$U$884,17,FALSE)</f>
        <v>0</v>
      </c>
      <c r="R717" s="18">
        <f>VLOOKUP(A717,'BASE REGISTRO MAYO'!$A$1:$U$884,18,FALSE)</f>
        <v>91001</v>
      </c>
      <c r="S717" s="18" t="str">
        <f>VLOOKUP(A717,'BASE REGISTRO MAYO'!$A$1:$U$884,19,FALSE)</f>
        <v xml:space="preserve">No se acompañan. Aplica Informe Jurídico Nº 09, de fecha 14 de marzo de 2011 del Departamento Jurídico y Dictamen Nº 070791, de 2009, de la Contraloría General de la República.  
</v>
      </c>
      <c r="T717" s="148">
        <f>VLOOKUP(A717,'BASE REGISTRO MAYO'!$A$1:$U$884,20,FALSE)</f>
        <v>38736</v>
      </c>
      <c r="U717" s="125">
        <v>7268</v>
      </c>
      <c r="V717" s="126">
        <v>5709371</v>
      </c>
      <c r="W717" s="126">
        <v>23003069</v>
      </c>
      <c r="X717" s="149">
        <v>44347</v>
      </c>
      <c r="Y717" s="133" t="s">
        <v>7732</v>
      </c>
      <c r="Z717" s="133" t="s">
        <v>7733</v>
      </c>
      <c r="AA717" s="125" t="s">
        <v>7885</v>
      </c>
    </row>
    <row r="718" spans="1:27" s="90" customFormat="1" ht="15.75" customHeight="1" x14ac:dyDescent="0.2">
      <c r="A718" s="125">
        <v>7269</v>
      </c>
      <c r="B718" s="18" t="str">
        <f>VLOOKUP(A718,'BASE REGISTRO MAYO'!$A$1:$U$884,2,FALSE)</f>
        <v xml:space="preserve">
I. Municipalidad de Vilcún
</v>
      </c>
      <c r="C718" s="18">
        <f>VLOOKUP(A718,'BASE REGISTRO MAYO'!$A$1:$U$884,3,FALSE)</f>
        <v>691908003</v>
      </c>
      <c r="D718" s="18" t="str">
        <f>VLOOKUP(A718,'BASE REGISTRO MAYO'!$A$1:$U$884,4,FALSE)</f>
        <v>Municipalidad</v>
      </c>
      <c r="E718" s="18" t="str">
        <f>VLOOKUP(A718,'BASE REGISTRO MAYO'!$A$1:$U$884,5,FALSE)</f>
        <v>Constitución Política de la República, art. 107.</v>
      </c>
      <c r="F718" s="18" t="str">
        <f>VLOOKUP(A718,'BASE REGISTRO MAYO'!$A$1:$U$884,6,FALSE)</f>
        <v>Indefinida.</v>
      </c>
      <c r="G718" s="18" t="str">
        <f>VLOOKUP(A718,'BASE REGISTRO MAYO'!$A$1:$U$884,7,FALSE)</f>
        <v>Según Ley Orgánica Nº 18.695, arts. 1º al 4º.</v>
      </c>
      <c r="H718" s="18" t="str">
        <f>VLOOKUP(A718,'BASE REGISTRO MAYO'!$A$1:$U$884,8,FALSE)</f>
        <v>no tiene</v>
      </c>
      <c r="I718" s="18">
        <f>VLOOKUP(A718,'BASE REGISTRO MAYO'!$A$1:$U$884,9,FALSE)</f>
        <v>0</v>
      </c>
      <c r="J718" s="18">
        <f>VLOOKUP(A718,'BASE REGISTRO MAYO'!$A$1:$U$884,10,FALSE)</f>
        <v>0</v>
      </c>
      <c r="K718" s="18" t="str">
        <f>VLOOKUP(A718,'BASE REGISTRO MAYO'!$A$1:$U$884,11,FALSE)</f>
        <v xml:space="preserve">Susana Aguilera Vega, </v>
      </c>
      <c r="L718" s="18" t="str">
        <f>VLOOKUP(A718,'BASE REGISTRO MAYO'!$A$1:$U$884,12,FALSE)</f>
        <v xml:space="preserve">Lord Cochrane Nº 255, comuna de Vilcún, Novena Región.
</v>
      </c>
      <c r="M718" s="18" t="str">
        <f>VLOOKUP(A718,'BASE REGISTRO MAYO'!$A$1:$U$884,13,FALSE)</f>
        <v>IX</v>
      </c>
      <c r="N718" s="18" t="str">
        <f>VLOOKUP(A718,'BASE REGISTRO MAYO'!$A$1:$U$884,14,FALSE)</f>
        <v>Vilcún,</v>
      </c>
      <c r="O718" s="18" t="str">
        <f>VLOOKUP(A718,'BASE REGISTRO MAYO'!$A$1:$U$884,15,FALSE)</f>
        <v>Fono: (45) 918360</v>
      </c>
      <c r="P718" s="18" t="str">
        <f>VLOOKUP(A718,'BASE REGISTRO MAYO'!$A$1:$U$884,16,FALSE)</f>
        <v>cwolff@vilcun.cl
              egalarce@vilcun.cl</v>
      </c>
      <c r="Q718" s="18">
        <f>VLOOKUP(A718,'BASE REGISTRO MAYO'!$A$1:$U$884,17,FALSE)</f>
        <v>0</v>
      </c>
      <c r="R718" s="18">
        <f>VLOOKUP(A718,'BASE REGISTRO MAYO'!$A$1:$U$884,18,FALSE)</f>
        <v>91001</v>
      </c>
      <c r="S718" s="18" t="str">
        <f>VLOOKUP(A718,'BASE REGISTRO MAYO'!$A$1:$U$884,19,FALSE)</f>
        <v xml:space="preserve">No se acompañan. Aplica Informe Jurídico Nº 09, de  fecha 14 de marzo de 2011 del Departamento Jurídico y Dictamen Nº 070791, de 2009, de la Contraloría General de la República.  
</v>
      </c>
      <c r="T718" s="148">
        <f>VLOOKUP(A718,'BASE REGISTRO MAYO'!$A$1:$U$884,20,FALSE)</f>
        <v>38736</v>
      </c>
      <c r="U718" s="125">
        <v>7269</v>
      </c>
      <c r="V718" s="126">
        <v>5056871</v>
      </c>
      <c r="W718" s="126">
        <v>20173145</v>
      </c>
      <c r="X718" s="149">
        <v>44347</v>
      </c>
      <c r="Y718" s="133" t="s">
        <v>7732</v>
      </c>
      <c r="Z718" s="133" t="s">
        <v>7733</v>
      </c>
      <c r="AA718" s="125" t="s">
        <v>7854</v>
      </c>
    </row>
    <row r="719" spans="1:27" s="90" customFormat="1" ht="15.75" customHeight="1" x14ac:dyDescent="0.2">
      <c r="A719" s="125">
        <v>7270</v>
      </c>
      <c r="B719" s="18" t="str">
        <f>VLOOKUP(A719,'BASE REGISTRO MAYO'!$A$1:$U$884,2,FALSE)</f>
        <v xml:space="preserve">
I. Municipalidad de San Javier
</v>
      </c>
      <c r="C719" s="18">
        <f>VLOOKUP(A719,'BASE REGISTRO MAYO'!$A$1:$U$884,3,FALSE)</f>
        <v>691301001</v>
      </c>
      <c r="D719" s="18" t="str">
        <f>VLOOKUP(A719,'BASE REGISTRO MAYO'!$A$1:$U$884,4,FALSE)</f>
        <v>Municipalidad</v>
      </c>
      <c r="E719" s="18" t="str">
        <f>VLOOKUP(A719,'BASE REGISTRO MAYO'!$A$1:$U$884,5,FALSE)</f>
        <v>Constitución Política de la República, art. 107.</v>
      </c>
      <c r="F719" s="18" t="str">
        <f>VLOOKUP(A719,'BASE REGISTRO MAYO'!$A$1:$U$884,6,FALSE)</f>
        <v>Indefinida.</v>
      </c>
      <c r="G719" s="18" t="str">
        <f>VLOOKUP(A719,'BASE REGISTRO MAYO'!$A$1:$U$884,7,FALSE)</f>
        <v>Según Ley Orgánica Nº 18.695, arts. 1º al 4º.</v>
      </c>
      <c r="H719" s="18" t="str">
        <f>VLOOKUP(A719,'BASE REGISTRO MAYO'!$A$1:$U$884,8,FALSE)</f>
        <v>no tiene</v>
      </c>
      <c r="I719" s="18">
        <f>VLOOKUP(A719,'BASE REGISTRO MAYO'!$A$1:$U$884,9,FALSE)</f>
        <v>0</v>
      </c>
      <c r="J719" s="18">
        <f>VLOOKUP(A719,'BASE REGISTRO MAYO'!$A$1:$U$884,10,FALSE)</f>
        <v>0</v>
      </c>
      <c r="K719" s="18" t="str">
        <f>VLOOKUP(A719,'BASE REGISTRO MAYO'!$A$1:$U$884,11,FALSE)</f>
        <v xml:space="preserve">Jorge Ignacio Silva Sepúlveda
</v>
      </c>
      <c r="L719" s="18" t="str">
        <f>VLOOKUP(A719,'BASE REGISTRO MAYO'!$A$1:$U$884,12,FALSE)</f>
        <v>Arturo Prat Nº 2490, San Javier, Séptima Región.</v>
      </c>
      <c r="M719" s="18" t="str">
        <f>VLOOKUP(A719,'BASE REGISTRO MAYO'!$A$1:$U$884,13,FALSE)</f>
        <v>VII</v>
      </c>
      <c r="N719" s="18" t="str">
        <f>VLOOKUP(A719,'BASE REGISTRO MAYO'!$A$1:$U$884,14,FALSE)</f>
        <v>San Javier</v>
      </c>
      <c r="O719" s="18">
        <f>VLOOKUP(A719,'BASE REGISTRO MAYO'!$A$1:$U$884,15,FALSE)</f>
        <v>0</v>
      </c>
      <c r="P719" s="18">
        <f>VLOOKUP(A719,'BASE REGISTRO MAYO'!$A$1:$U$884,16,FALSE)</f>
        <v>0</v>
      </c>
      <c r="Q719" s="18">
        <f>VLOOKUP(A719,'BASE REGISTRO MAYO'!$A$1:$U$884,17,FALSE)</f>
        <v>0</v>
      </c>
      <c r="R719" s="18">
        <f>VLOOKUP(A719,'BASE REGISTRO MAYO'!$A$1:$U$884,18,FALSE)</f>
        <v>91001</v>
      </c>
      <c r="S719" s="18" t="str">
        <f>VLOOKUP(A719,'BASE REGISTRO MAYO'!$A$1:$U$884,19,FALSE)</f>
        <v xml:space="preserve">No se acompañan. Aplica Informe Jurídico Nº 09, de  fecha 14 de marzo de 2011 del Departamento Jurídico y Dictamen Nº 070791, de 2009, de la Contraloría General de la República.  
</v>
      </c>
      <c r="T719" s="148">
        <f>VLOOKUP(A719,'BASE REGISTRO MAYO'!$A$1:$U$884,20,FALSE)</f>
        <v>38736</v>
      </c>
      <c r="U719" s="125">
        <v>7270</v>
      </c>
      <c r="V719" s="126">
        <v>5008220</v>
      </c>
      <c r="W719" s="126">
        <v>20178130</v>
      </c>
      <c r="X719" s="149">
        <v>44347</v>
      </c>
      <c r="Y719" s="133" t="s">
        <v>7732</v>
      </c>
      <c r="Z719" s="133" t="s">
        <v>7733</v>
      </c>
      <c r="AA719" s="125" t="s">
        <v>7852</v>
      </c>
    </row>
    <row r="720" spans="1:27" s="90" customFormat="1" ht="15.75" customHeight="1" x14ac:dyDescent="0.2">
      <c r="A720" s="125">
        <v>7271</v>
      </c>
      <c r="B720" s="18" t="str">
        <f>VLOOKUP(A720,'BASE REGISTRO MAYO'!$A$1:$U$884,2,FALSE)</f>
        <v xml:space="preserve">
I. Municipalidad de Placilla
</v>
      </c>
      <c r="C720" s="18">
        <f>VLOOKUP(A720,'BASE REGISTRO MAYO'!$A$1:$U$884,3,FALSE)</f>
        <v>690902001</v>
      </c>
      <c r="D720" s="18" t="str">
        <f>VLOOKUP(A720,'BASE REGISTRO MAYO'!$A$1:$U$884,4,FALSE)</f>
        <v>Municipalidad</v>
      </c>
      <c r="E720" s="18" t="str">
        <f>VLOOKUP(A720,'BASE REGISTRO MAYO'!$A$1:$U$884,5,FALSE)</f>
        <v>Constitución Política de la República, artículo 107</v>
      </c>
      <c r="F720" s="18" t="str">
        <f>VLOOKUP(A720,'BASE REGISTRO MAYO'!$A$1:$U$884,6,FALSE)</f>
        <v>Indefinida</v>
      </c>
      <c r="G720" s="18" t="str">
        <f>VLOOKUP(A720,'BASE REGISTRO MAYO'!$A$1:$U$884,7,FALSE)</f>
        <v>Según Ley Orgánica Nº 18.695, artículos 1º al  4º</v>
      </c>
      <c r="H720" s="18" t="str">
        <f>VLOOKUP(A720,'BASE REGISTRO MAYO'!$A$1:$U$884,8,FALSE)</f>
        <v>no tiene</v>
      </c>
      <c r="I720" s="18">
        <f>VLOOKUP(A720,'BASE REGISTRO MAYO'!$A$1:$U$884,9,FALSE)</f>
        <v>0</v>
      </c>
      <c r="J720" s="18">
        <f>VLOOKUP(A720,'BASE REGISTRO MAYO'!$A$1:$U$884,10,FALSE)</f>
        <v>0</v>
      </c>
      <c r="K720" s="18" t="str">
        <f>VLOOKUP(A720,'BASE REGISTRO MAYO'!$A$1:$U$884,11,FALSE)</f>
        <v xml:space="preserve">Manuel Tulio Contreras Álvarez </v>
      </c>
      <c r="L720" s="18" t="str">
        <f>VLOOKUP(A720,'BASE REGISTRO MAYO'!$A$1:$U$884,12,FALSE)</f>
        <v xml:space="preserve">Oscar Gajardo N°2250, comuna de Placilla, Sexta Región.
</v>
      </c>
      <c r="M720" s="18" t="str">
        <f>VLOOKUP(A720,'BASE REGISTRO MAYO'!$A$1:$U$884,13,FALSE)</f>
        <v>VI</v>
      </c>
      <c r="N720" s="18" t="str">
        <f>VLOOKUP(A720,'BASE REGISTRO MAYO'!$A$1:$U$884,14,FALSE)</f>
        <v xml:space="preserve"> Placilla</v>
      </c>
      <c r="O720" s="18">
        <f>VLOOKUP(A720,'BASE REGISTRO MAYO'!$A$1:$U$884,15,FALSE)</f>
        <v>0</v>
      </c>
      <c r="P720" s="18">
        <f>VLOOKUP(A720,'BASE REGISTRO MAYO'!$A$1:$U$884,16,FALSE)</f>
        <v>0</v>
      </c>
      <c r="Q720" s="18">
        <f>VLOOKUP(A720,'BASE REGISTRO MAYO'!$A$1:$U$884,17,FALSE)</f>
        <v>0</v>
      </c>
      <c r="R720" s="18">
        <f>VLOOKUP(A720,'BASE REGISTRO MAYO'!$A$1:$U$884,18,FALSE)</f>
        <v>91001</v>
      </c>
      <c r="S720" s="18" t="str">
        <f>VLOOKUP(A720,'BASE REGISTRO MAYO'!$A$1:$U$884,19,FALSE)</f>
        <v>Se acompaña Certificado Financiero de 11 de junio de 2008, aprobado por Unidad de Supervisión Financiera Nacional, correspondiente al año 2007.</v>
      </c>
      <c r="T720" s="148">
        <f>VLOOKUP(A720,'BASE REGISTRO MAYO'!$A$1:$U$884,20,FALSE)</f>
        <v>38736</v>
      </c>
      <c r="U720" s="125">
        <v>7271</v>
      </c>
      <c r="V720" s="126">
        <v>2861840</v>
      </c>
      <c r="W720" s="126">
        <v>11530360</v>
      </c>
      <c r="X720" s="149">
        <v>44347</v>
      </c>
      <c r="Y720" s="133" t="s">
        <v>7732</v>
      </c>
      <c r="Z720" s="133" t="s">
        <v>7733</v>
      </c>
      <c r="AA720" s="125" t="s">
        <v>7930</v>
      </c>
    </row>
    <row r="721" spans="1:27" s="90" customFormat="1" ht="15.75" customHeight="1" x14ac:dyDescent="0.2">
      <c r="A721" s="125">
        <v>7273</v>
      </c>
      <c r="B721" s="18" t="str">
        <f>VLOOKUP(A721,'BASE REGISTRO MAYO'!$A$1:$U$884,2,FALSE)</f>
        <v xml:space="preserve">
I. Municipalidad de Quillón 
</v>
      </c>
      <c r="C721" s="18">
        <f>VLOOKUP(A721,'BASE REGISTRO MAYO'!$A$1:$U$884,3,FALSE)</f>
        <v>691414000</v>
      </c>
      <c r="D721" s="18" t="str">
        <f>VLOOKUP(A721,'BASE REGISTRO MAYO'!$A$1:$U$884,4,FALSE)</f>
        <v>Municipalidad</v>
      </c>
      <c r="E721" s="18" t="str">
        <f>VLOOKUP(A721,'BASE REGISTRO MAYO'!$A$1:$U$884,5,FALSE)</f>
        <v>Municipalidad</v>
      </c>
      <c r="F721" s="18" t="str">
        <f>VLOOKUP(A721,'BASE REGISTRO MAYO'!$A$1:$U$884,6,FALSE)</f>
        <v>Indefinida.</v>
      </c>
      <c r="G721" s="18" t="str">
        <f>VLOOKUP(A721,'BASE REGISTRO MAYO'!$A$1:$U$884,7,FALSE)</f>
        <v>Según Ley Orgánica Nº 18.695, arts. 1º al 4º.</v>
      </c>
      <c r="H721" s="18" t="str">
        <f>VLOOKUP(A721,'BASE REGISTRO MAYO'!$A$1:$U$884,8,FALSE)</f>
        <v>no tiene</v>
      </c>
      <c r="I721" s="18">
        <f>VLOOKUP(A721,'BASE REGISTRO MAYO'!$A$1:$U$884,9,FALSE)</f>
        <v>0</v>
      </c>
      <c r="J721" s="18">
        <f>VLOOKUP(A721,'BASE REGISTRO MAYO'!$A$1:$U$884,10,FALSE)</f>
        <v>0</v>
      </c>
      <c r="K721" s="18" t="str">
        <f>VLOOKUP(A721,'BASE REGISTRO MAYO'!$A$1:$U$884,11,FALSE)</f>
        <v xml:space="preserve">Alberto Raúl Gyhra Soto, </v>
      </c>
      <c r="L721" s="18" t="str">
        <f>VLOOKUP(A721,'BASE REGISTRO MAYO'!$A$1:$U$884,12,FALSE)</f>
        <v>18 de Septiembre Nº250, comuna de Quillón</v>
      </c>
      <c r="M721" s="18" t="str">
        <f>VLOOKUP(A721,'BASE REGISTRO MAYO'!$A$1:$U$884,13,FALSE)</f>
        <v>XVI</v>
      </c>
      <c r="N721" s="18" t="str">
        <f>VLOOKUP(A721,'BASE REGISTRO MAYO'!$A$1:$U$884,14,FALSE)</f>
        <v xml:space="preserve"> Quillón</v>
      </c>
      <c r="O721" s="18" t="str">
        <f>VLOOKUP(A721,'BASE REGISTRO MAYO'!$A$1:$U$884,15,FALSE)</f>
        <v xml:space="preserve"> Fonos: (42) 2207132</v>
      </c>
      <c r="P721" s="18">
        <f>VLOOKUP(A721,'BASE REGISTRO MAYO'!$A$1:$U$884,16,FALSE)</f>
        <v>0</v>
      </c>
      <c r="Q721" s="18">
        <f>VLOOKUP(A721,'BASE REGISTRO MAYO'!$A$1:$U$884,17,FALSE)</f>
        <v>0</v>
      </c>
      <c r="R721" s="18">
        <f>VLOOKUP(A721,'BASE REGISTRO MAYO'!$A$1:$U$884,18,FALSE)</f>
        <v>91001</v>
      </c>
      <c r="S721" s="18" t="str">
        <f>VLOOKUP(A721,'BASE REGISTRO MAYO'!$A$1:$U$884,19,FALSE)</f>
        <v xml:space="preserve">No se acompañan. Aplica Informe Jurídico Nº 09, de  fecha 14 de marzo de 2011 del Departamento Jurídico y Dictamen Nº 070791, de 2009, de la Contraloría General de la República.  
</v>
      </c>
      <c r="T721" s="148">
        <f>VLOOKUP(A721,'BASE REGISTRO MAYO'!$A$1:$U$884,20,FALSE)</f>
        <v>38736</v>
      </c>
      <c r="U721" s="125">
        <v>7273</v>
      </c>
      <c r="V721" s="126">
        <v>4893746</v>
      </c>
      <c r="W721" s="126">
        <v>19716914</v>
      </c>
      <c r="X721" s="149">
        <v>44347</v>
      </c>
      <c r="Y721" s="133" t="s">
        <v>7732</v>
      </c>
      <c r="Z721" s="133" t="s">
        <v>7733</v>
      </c>
      <c r="AA721" s="125" t="s">
        <v>7931</v>
      </c>
    </row>
    <row r="722" spans="1:27" s="90" customFormat="1" ht="15.75" customHeight="1" x14ac:dyDescent="0.2">
      <c r="A722" s="125">
        <v>7275</v>
      </c>
      <c r="B722" s="18" t="str">
        <f>VLOOKUP(A722,'BASE REGISTRO MAYO'!$A$1:$U$884,2,FALSE)</f>
        <v xml:space="preserve">
I. Municipalidad de San Clemente
</v>
      </c>
      <c r="C722" s="18">
        <f>VLOOKUP(A722,'BASE REGISTRO MAYO'!$A$1:$U$884,3,FALSE)</f>
        <v>691105008</v>
      </c>
      <c r="D722" s="18" t="str">
        <f>VLOOKUP(A722,'BASE REGISTRO MAYO'!$A$1:$U$884,4,FALSE)</f>
        <v>Municipalidad</v>
      </c>
      <c r="E722" s="18" t="str">
        <f>VLOOKUP(A722,'BASE REGISTRO MAYO'!$A$1:$U$884,5,FALSE)</f>
        <v>Constitución Política de la República, art. 107.</v>
      </c>
      <c r="F722" s="18" t="str">
        <f>VLOOKUP(A722,'BASE REGISTRO MAYO'!$A$1:$U$884,6,FALSE)</f>
        <v>Indefinida.</v>
      </c>
      <c r="G722" s="18" t="str">
        <f>VLOOKUP(A722,'BASE REGISTRO MAYO'!$A$1:$U$884,7,FALSE)</f>
        <v>Según Ley Orgánica Nº 18.695, arts. 1º al 4º.</v>
      </c>
      <c r="H722" s="18" t="str">
        <f>VLOOKUP(A722,'BASE REGISTRO MAYO'!$A$1:$U$884,8,FALSE)</f>
        <v>no tiene</v>
      </c>
      <c r="I722" s="18">
        <f>VLOOKUP(A722,'BASE REGISTRO MAYO'!$A$1:$U$884,9,FALSE)</f>
        <v>0</v>
      </c>
      <c r="J722" s="18">
        <f>VLOOKUP(A722,'BASE REGISTRO MAYO'!$A$1:$U$884,10,FALSE)</f>
        <v>0</v>
      </c>
      <c r="K722" s="18" t="str">
        <f>VLOOKUP(A722,'BASE REGISTRO MAYO'!$A$1:$U$884,11,FALSE)</f>
        <v xml:space="preserve">Juan Raúl Rojas Vergara    </v>
      </c>
      <c r="L722" s="18" t="str">
        <f>VLOOKUP(A722,'BASE REGISTRO MAYO'!$A$1:$U$884,12,FALSE)</f>
        <v xml:space="preserve">Carlos Silva Renard Nº46, San Clemente , VII Región.
</v>
      </c>
      <c r="M722" s="18" t="str">
        <f>VLOOKUP(A722,'BASE REGISTRO MAYO'!$A$1:$U$884,13,FALSE)</f>
        <v>VII</v>
      </c>
      <c r="N722" s="18" t="str">
        <f>VLOOKUP(A722,'BASE REGISTRO MAYO'!$A$1:$U$884,14,FALSE)</f>
        <v>San Clemente</v>
      </c>
      <c r="O722" s="18" t="str">
        <f>VLOOKUP(A722,'BASE REGISTRO MAYO'!$A$1:$U$884,15,FALSE)</f>
        <v>Fonos (71) 621570</v>
      </c>
      <c r="P722" s="18">
        <f>VLOOKUP(A722,'BASE REGISTRO MAYO'!$A$1:$U$884,16,FALSE)</f>
        <v>0</v>
      </c>
      <c r="Q722" s="18">
        <f>VLOOKUP(A722,'BASE REGISTRO MAYO'!$A$1:$U$884,17,FALSE)</f>
        <v>0</v>
      </c>
      <c r="R722" s="18">
        <f>VLOOKUP(A722,'BASE REGISTRO MAYO'!$A$1:$U$884,18,FALSE)</f>
        <v>91001</v>
      </c>
      <c r="S722" s="18" t="str">
        <f>VLOOKUP(A722,'BASE REGISTRO MAYO'!$A$1:$U$884,19,FALSE)</f>
        <v xml:space="preserve">No se acompañan. Aplica Informe Jurídico Nº 09, de  fecha 14 de marzo de 2011 del Departamento Jurídico y Dictamen Nº 070791, de 2009, de la Contraloría General de la República.  
</v>
      </c>
      <c r="T722" s="148">
        <f>VLOOKUP(A722,'BASE REGISTRO MAYO'!$A$1:$U$884,20,FALSE)</f>
        <v>38736</v>
      </c>
      <c r="U722" s="125">
        <v>7275</v>
      </c>
      <c r="V722" s="126">
        <v>5008220</v>
      </c>
      <c r="W722" s="126">
        <v>20122397</v>
      </c>
      <c r="X722" s="149">
        <v>44347</v>
      </c>
      <c r="Y722" s="133" t="s">
        <v>7732</v>
      </c>
      <c r="Z722" s="133" t="s">
        <v>7733</v>
      </c>
      <c r="AA722" s="125" t="s">
        <v>7851</v>
      </c>
    </row>
    <row r="723" spans="1:27" s="90" customFormat="1" ht="15.75" customHeight="1" x14ac:dyDescent="0.2">
      <c r="A723" s="125">
        <v>7276</v>
      </c>
      <c r="B723" s="18" t="str">
        <f>VLOOKUP(A723,'BASE REGISTRO MAYO'!$A$1:$U$884,2,FALSE)</f>
        <v xml:space="preserve">
I. Municipalidad de Molina
</v>
      </c>
      <c r="C723" s="18">
        <f>VLOOKUP(A723,'BASE REGISTRO MAYO'!$A$1:$U$884,3,FALSE)</f>
        <v>691101002</v>
      </c>
      <c r="D723" s="18" t="str">
        <f>VLOOKUP(A723,'BASE REGISTRO MAYO'!$A$1:$U$884,4,FALSE)</f>
        <v>Municipalidad</v>
      </c>
      <c r="E723" s="18" t="str">
        <f>VLOOKUP(A723,'BASE REGISTRO MAYO'!$A$1:$U$884,5,FALSE)</f>
        <v>Constitución Política de la República, art. 107.</v>
      </c>
      <c r="F723" s="18" t="str">
        <f>VLOOKUP(A723,'BASE REGISTRO MAYO'!$A$1:$U$884,6,FALSE)</f>
        <v>Indefinida.</v>
      </c>
      <c r="G723" s="18" t="str">
        <f>VLOOKUP(A723,'BASE REGISTRO MAYO'!$A$1:$U$884,7,FALSE)</f>
        <v>Según Ley Orgánica Nº 18.695, arts. 1º al 4º.</v>
      </c>
      <c r="H723" s="18" t="str">
        <f>VLOOKUP(A723,'BASE REGISTRO MAYO'!$A$1:$U$884,8,FALSE)</f>
        <v>no tiene</v>
      </c>
      <c r="I723" s="18">
        <f>VLOOKUP(A723,'BASE REGISTRO MAYO'!$A$1:$U$884,9,FALSE)</f>
        <v>0</v>
      </c>
      <c r="J723" s="18">
        <f>VLOOKUP(A723,'BASE REGISTRO MAYO'!$A$1:$U$884,10,FALSE)</f>
        <v>0</v>
      </c>
      <c r="K723" s="18" t="str">
        <f>VLOOKUP(A723,'BASE REGISTRO MAYO'!$A$1:$U$884,11,FALSE)</f>
        <v xml:space="preserve">Priscilla Castillo Gerli, </v>
      </c>
      <c r="L723" s="18" t="str">
        <f>VLOOKUP(A723,'BASE REGISTRO MAYO'!$A$1:$U$884,12,FALSE)</f>
        <v xml:space="preserve">Yerbas Buenas Nº1389, comuna de Molina, VII Región.
</v>
      </c>
      <c r="M723" s="18" t="str">
        <f>VLOOKUP(A723,'BASE REGISTRO MAYO'!$A$1:$U$884,13,FALSE)</f>
        <v>VII</v>
      </c>
      <c r="N723" s="18" t="str">
        <f>VLOOKUP(A723,'BASE REGISTRO MAYO'!$A$1:$U$884,14,FALSE)</f>
        <v>Molina</v>
      </c>
      <c r="O723" s="18" t="str">
        <f>VLOOKUP(A723,'BASE REGISTRO MAYO'!$A$1:$U$884,15,FALSE)</f>
        <v>Fonos (75) 491994</v>
      </c>
      <c r="P723" s="18">
        <f>VLOOKUP(A723,'BASE REGISTRO MAYO'!$A$1:$U$884,16,FALSE)</f>
        <v>0</v>
      </c>
      <c r="Q723" s="18">
        <f>VLOOKUP(A723,'BASE REGISTRO MAYO'!$A$1:$U$884,17,FALSE)</f>
        <v>0</v>
      </c>
      <c r="R723" s="18">
        <f>VLOOKUP(A723,'BASE REGISTRO MAYO'!$A$1:$U$884,18,FALSE)</f>
        <v>91001</v>
      </c>
      <c r="S723" s="18" t="str">
        <f>VLOOKUP(A723,'BASE REGISTRO MAYO'!$A$1:$U$884,19,FALSE)</f>
        <v xml:space="preserve">No se acompañan. Aplica Informe Jurídico Nº 09, de  fecha 14 de marzo de 2011 del Departamento Jurídico y Dictamen Nº 070791, de 2009, de la Contraloría General de la República.  
</v>
      </c>
      <c r="T723" s="148">
        <f>VLOOKUP(A723,'BASE REGISTRO MAYO'!$A$1:$U$884,20,FALSE)</f>
        <v>38736</v>
      </c>
      <c r="U723" s="125">
        <v>7276</v>
      </c>
      <c r="V723" s="126">
        <v>4292760</v>
      </c>
      <c r="W723" s="126">
        <v>17295540</v>
      </c>
      <c r="X723" s="149">
        <v>44347</v>
      </c>
      <c r="Y723" s="133" t="s">
        <v>7732</v>
      </c>
      <c r="Z723" s="133" t="s">
        <v>7733</v>
      </c>
      <c r="AA723" s="125" t="s">
        <v>7876</v>
      </c>
    </row>
    <row r="724" spans="1:27" s="90" customFormat="1" ht="15.75" customHeight="1" x14ac:dyDescent="0.2">
      <c r="A724" s="125">
        <v>7279</v>
      </c>
      <c r="B724" s="18" t="str">
        <f>VLOOKUP(A724,'BASE REGISTRO MAYO'!$A$1:$U$884,2,FALSE)</f>
        <v xml:space="preserve">
I. Municipalidad de El Monte
</v>
      </c>
      <c r="C724" s="18">
        <f>VLOOKUP(A724,'BASE REGISTRO MAYO'!$A$1:$U$884,3,FALSE)</f>
        <v>690730006</v>
      </c>
      <c r="D724" s="18" t="str">
        <f>VLOOKUP(A724,'BASE REGISTRO MAYO'!$A$1:$U$884,4,FALSE)</f>
        <v>Municipalidad</v>
      </c>
      <c r="E724" s="18" t="str">
        <f>VLOOKUP(A724,'BASE REGISTRO MAYO'!$A$1:$U$884,5,FALSE)</f>
        <v>Constitución Política de la República, art. 107.</v>
      </c>
      <c r="F724" s="18" t="str">
        <f>VLOOKUP(A724,'BASE REGISTRO MAYO'!$A$1:$U$884,6,FALSE)</f>
        <v>Indefinida.</v>
      </c>
      <c r="G724" s="18" t="str">
        <f>VLOOKUP(A724,'BASE REGISTRO MAYO'!$A$1:$U$884,7,FALSE)</f>
        <v>Según Ley Orgánica Nº 18.695, arts. 1º al 4º.</v>
      </c>
      <c r="H724" s="18" t="str">
        <f>VLOOKUP(A724,'BASE REGISTRO MAYO'!$A$1:$U$884,8,FALSE)</f>
        <v>no tiene</v>
      </c>
      <c r="I724" s="18">
        <f>VLOOKUP(A724,'BASE REGISTRO MAYO'!$A$1:$U$884,9,FALSE)</f>
        <v>0</v>
      </c>
      <c r="J724" s="18">
        <f>VLOOKUP(A724,'BASE REGISTRO MAYO'!$A$1:$U$884,10,FALSE)</f>
        <v>0</v>
      </c>
      <c r="K724" s="18" t="str">
        <f>VLOOKUP(A724,'BASE REGISTRO MAYO'!$A$1:$U$884,11,FALSE)</f>
        <v xml:space="preserve">Francisco Javier Gómez Ramirez 
Alcalde 
</v>
      </c>
      <c r="L724" s="18" t="str">
        <f>VLOOKUP(A724,'BASE REGISTRO MAYO'!$A$1:$U$884,12,FALSE)</f>
        <v xml:space="preserve">Avenida Los Libertadores Nº 277, comuna de El Monte,   Región Metropolitana.
</v>
      </c>
      <c r="M724" s="18" t="str">
        <f>VLOOKUP(A724,'BASE REGISTRO MAYO'!$A$1:$U$884,13,FALSE)</f>
        <v>XIII</v>
      </c>
      <c r="N724" s="18" t="str">
        <f>VLOOKUP(A724,'BASE REGISTRO MAYO'!$A$1:$U$884,14,FALSE)</f>
        <v>El Monte</v>
      </c>
      <c r="O724" s="18" t="str">
        <f>VLOOKUP(A724,'BASE REGISTRO MAYO'!$A$1:$U$884,15,FALSE)</f>
        <v>Fonos 8182503- 8182531</v>
      </c>
      <c r="P724" s="18">
        <f>VLOOKUP(A724,'BASE REGISTRO MAYO'!$A$1:$U$884,16,FALSE)</f>
        <v>0</v>
      </c>
      <c r="Q724" s="18">
        <f>VLOOKUP(A724,'BASE REGISTRO MAYO'!$A$1:$U$884,17,FALSE)</f>
        <v>0</v>
      </c>
      <c r="R724" s="18">
        <f>VLOOKUP(A724,'BASE REGISTRO MAYO'!$A$1:$U$884,18,FALSE)</f>
        <v>91001</v>
      </c>
      <c r="S724" s="18" t="str">
        <f>VLOOKUP(A724,'BASE REGISTRO MAYO'!$A$1:$U$884,19,FALSE)</f>
        <v xml:space="preserve">No se acompañan. Aplica Informe Jurídico Nº 09, de fecha 14 de marzo de 2011 del Departamento Jurídico y Dictamen Nº 070791, de 2009, de la Contraloría General de la República.  
</v>
      </c>
      <c r="T724" s="148">
        <f>VLOOKUP(A724,'BASE REGISTRO MAYO'!$A$1:$U$884,20,FALSE)</f>
        <v>38737</v>
      </c>
      <c r="U724" s="125">
        <v>7279</v>
      </c>
      <c r="V724" s="126">
        <v>4292760</v>
      </c>
      <c r="W724" s="126">
        <v>17295540</v>
      </c>
      <c r="X724" s="149">
        <v>44347</v>
      </c>
      <c r="Y724" s="133" t="s">
        <v>7732</v>
      </c>
      <c r="Z724" s="133" t="s">
        <v>7733</v>
      </c>
      <c r="AA724" s="125" t="s">
        <v>7932</v>
      </c>
    </row>
    <row r="725" spans="1:27" s="90" customFormat="1" ht="15.75" customHeight="1" x14ac:dyDescent="0.2">
      <c r="A725" s="125">
        <v>7280</v>
      </c>
      <c r="B725" s="18" t="str">
        <f>VLOOKUP(A725,'BASE REGISTRO MAYO'!$A$1:$U$884,2,FALSE)</f>
        <v xml:space="preserve">
I. Municipalidad de Tal Tal
</v>
      </c>
      <c r="C725" s="18">
        <f>VLOOKUP(A725,'BASE REGISTRO MAYO'!$A$1:$U$884,3,FALSE)</f>
        <v>690205009</v>
      </c>
      <c r="D725" s="18" t="str">
        <f>VLOOKUP(A725,'BASE REGISTRO MAYO'!$A$1:$U$884,4,FALSE)</f>
        <v>Municipalidad</v>
      </c>
      <c r="E725" s="18" t="str">
        <f>VLOOKUP(A725,'BASE REGISTRO MAYO'!$A$1:$U$884,5,FALSE)</f>
        <v>Constitución Política de la República, art. 107.</v>
      </c>
      <c r="F725" s="18" t="str">
        <f>VLOOKUP(A725,'BASE REGISTRO MAYO'!$A$1:$U$884,6,FALSE)</f>
        <v>Indefinida.</v>
      </c>
      <c r="G725" s="18" t="str">
        <f>VLOOKUP(A725,'BASE REGISTRO MAYO'!$A$1:$U$884,7,FALSE)</f>
        <v>Según Ley Orgánica Nº 18.695, arts. 1º al 4º.</v>
      </c>
      <c r="H725" s="18" t="str">
        <f>VLOOKUP(A725,'BASE REGISTRO MAYO'!$A$1:$U$884,8,FALSE)</f>
        <v>no tiene</v>
      </c>
      <c r="I725" s="18">
        <f>VLOOKUP(A725,'BASE REGISTRO MAYO'!$A$1:$U$884,9,FALSE)</f>
        <v>0</v>
      </c>
      <c r="J725" s="18">
        <f>VLOOKUP(A725,'BASE REGISTRO MAYO'!$A$1:$U$884,10,FALSE)</f>
        <v>0</v>
      </c>
      <c r="K725" s="18" t="str">
        <f>VLOOKUP(A725,'BASE REGISTRO MAYO'!$A$1:$U$884,11,FALSE)</f>
        <v xml:space="preserve">Sergio Belmor Orellana Montejo. </v>
      </c>
      <c r="L725" s="18" t="str">
        <f>VLOOKUP(A725,'BASE REGISTRO MAYO'!$A$1:$U$884,12,FALSE)</f>
        <v xml:space="preserve">Arturo Prat 515, comuna de Tal Tal, Segunda Región
</v>
      </c>
      <c r="M725" s="18" t="str">
        <f>VLOOKUP(A725,'BASE REGISTRO MAYO'!$A$1:$U$884,13,FALSE)</f>
        <v>II</v>
      </c>
      <c r="N725" s="18" t="str">
        <f>VLOOKUP(A725,'BASE REGISTRO MAYO'!$A$1:$U$884,14,FALSE)</f>
        <v>Tal Tal</v>
      </c>
      <c r="O725" s="18" t="str">
        <f>VLOOKUP(A725,'BASE REGISTRO MAYO'!$A$1:$U$884,15,FALSE)</f>
        <v xml:space="preserve">Mesa Central: (55) 2683000
DIDECO: (55) 2683010 (55) 2683057
</v>
      </c>
      <c r="P725" s="18" t="str">
        <f>VLOOKUP(A725,'BASE REGISTRO MAYO'!$A$1:$U$884,16,FALSE)</f>
        <v xml:space="preserve">Municipalidad: alcaldia@taltal.cl
Directora de DIDECO: ingrid.penaloza@gmail.com
</v>
      </c>
      <c r="Q725" s="18">
        <f>VLOOKUP(A725,'BASE REGISTRO MAYO'!$A$1:$U$884,17,FALSE)</f>
        <v>0</v>
      </c>
      <c r="R725" s="18">
        <f>VLOOKUP(A725,'BASE REGISTRO MAYO'!$A$1:$U$884,18,FALSE)</f>
        <v>91001</v>
      </c>
      <c r="S725" s="18" t="str">
        <f>VLOOKUP(A725,'BASE REGISTRO MAYO'!$A$1:$U$884,19,FALSE)</f>
        <v xml:space="preserve">No se acompañan. Aplica Informe Jurídico Nº 09, de  fecha 14 de marzo de 2011 del Departamento Jurídico y Dictamen Nº 070791, de 2009, de la Contraloría General de la República.  
</v>
      </c>
      <c r="T725" s="148">
        <f>VLOOKUP(A725,'BASE REGISTRO MAYO'!$A$1:$U$884,20,FALSE)</f>
        <v>38737</v>
      </c>
      <c r="U725" s="125">
        <v>7280</v>
      </c>
      <c r="V725" s="126">
        <v>5580588</v>
      </c>
      <c r="W725" s="126">
        <v>22484202</v>
      </c>
      <c r="X725" s="149">
        <v>44347</v>
      </c>
      <c r="Y725" s="133" t="s">
        <v>7732</v>
      </c>
      <c r="Z725" s="133" t="s">
        <v>7733</v>
      </c>
      <c r="AA725" s="125" t="s">
        <v>7836</v>
      </c>
    </row>
    <row r="726" spans="1:27" s="90" customFormat="1" ht="15.75" customHeight="1" x14ac:dyDescent="0.2">
      <c r="A726" s="125">
        <v>7282</v>
      </c>
      <c r="B726" s="18" t="str">
        <f>VLOOKUP(A726,'BASE REGISTRO MAYO'!$A$1:$U$884,2,FALSE)</f>
        <v xml:space="preserve">
I. Municipalidad de Lebu
</v>
      </c>
      <c r="C726" s="18">
        <f>VLOOKUP(A726,'BASE REGISTRO MAYO'!$A$1:$U$884,3,FALSE)</f>
        <v>691603008</v>
      </c>
      <c r="D726" s="18" t="str">
        <f>VLOOKUP(A726,'BASE REGISTRO MAYO'!$A$1:$U$884,4,FALSE)</f>
        <v>Municipalidad</v>
      </c>
      <c r="E726" s="18" t="str">
        <f>VLOOKUP(A726,'BASE REGISTRO MAYO'!$A$1:$U$884,5,FALSE)</f>
        <v>Constitución Política de la República, art. 107.</v>
      </c>
      <c r="F726" s="18" t="str">
        <f>VLOOKUP(A726,'BASE REGISTRO MAYO'!$A$1:$U$884,6,FALSE)</f>
        <v>Indefinida.</v>
      </c>
      <c r="G726" s="18" t="str">
        <f>VLOOKUP(A726,'BASE REGISTRO MAYO'!$A$1:$U$884,7,FALSE)</f>
        <v>Según Ley Orgánica Nº 18.695, arts. 1º al 4º.</v>
      </c>
      <c r="H726" s="18" t="str">
        <f>VLOOKUP(A726,'BASE REGISTRO MAYO'!$A$1:$U$884,8,FALSE)</f>
        <v>no tiene</v>
      </c>
      <c r="I726" s="18">
        <f>VLOOKUP(A726,'BASE REGISTRO MAYO'!$A$1:$U$884,9,FALSE)</f>
        <v>0</v>
      </c>
      <c r="J726" s="18">
        <f>VLOOKUP(A726,'BASE REGISTRO MAYO'!$A$1:$U$884,10,FALSE)</f>
        <v>0</v>
      </c>
      <c r="K726" s="18" t="str">
        <f>VLOOKUP(A726,'BASE REGISTRO MAYO'!$A$1:$U$884,11,FALSE)</f>
        <v xml:space="preserve">Cristian Peña Morales   </v>
      </c>
      <c r="L726" s="18" t="str">
        <f>VLOOKUP(A726,'BASE REGISTRO MAYO'!$A$1:$U$884,12,FALSE)</f>
        <v xml:space="preserve">Andres Bello Nº 233, comuna de Lebu, Octava Región
</v>
      </c>
      <c r="M726" s="18" t="str">
        <f>VLOOKUP(A726,'BASE REGISTRO MAYO'!$A$1:$U$884,13,FALSE)</f>
        <v>VIII</v>
      </c>
      <c r="N726" s="18" t="str">
        <f>VLOOKUP(A726,'BASE REGISTRO MAYO'!$A$1:$U$884,14,FALSE)</f>
        <v xml:space="preserve"> Lebu</v>
      </c>
      <c r="O726" s="18" t="str">
        <f>VLOOKUP(A726,'BASE REGISTRO MAYO'!$A$1:$U$884,15,FALSE)</f>
        <v>Fonos (41)551221 / (41) 2866704/ (41) 2866705</v>
      </c>
      <c r="P726" s="18" t="str">
        <f>VLOOKUP(A726,'BASE REGISTRO MAYO'!$A$1:$U$884,16,FALSE)</f>
        <v>alcalde@lebu.cl</v>
      </c>
      <c r="Q726" s="18">
        <f>VLOOKUP(A726,'BASE REGISTRO MAYO'!$A$1:$U$884,17,FALSE)</f>
        <v>0</v>
      </c>
      <c r="R726" s="18">
        <f>VLOOKUP(A726,'BASE REGISTRO MAYO'!$A$1:$U$884,18,FALSE)</f>
        <v>91001</v>
      </c>
      <c r="S726" s="18" t="str">
        <f>VLOOKUP(A726,'BASE REGISTRO MAYO'!$A$1:$U$884,19,FALSE)</f>
        <v xml:space="preserve">No se acompañan. Aplica Informe Jurídico Nº 09, de  fecha 14 de marzo de 2011 del Departamento Jurídico y Dictamen Nº 070791, de 2009, de la Contraloría General de la República.  
</v>
      </c>
      <c r="T726" s="148">
        <f>VLOOKUP(A726,'BASE REGISTRO MAYO'!$A$1:$U$884,20,FALSE)</f>
        <v>38737</v>
      </c>
      <c r="U726" s="125">
        <v>7282</v>
      </c>
      <c r="V726" s="126">
        <v>5677891</v>
      </c>
      <c r="W726" s="126">
        <v>22876236</v>
      </c>
      <c r="X726" s="149">
        <v>44347</v>
      </c>
      <c r="Y726" s="133" t="s">
        <v>7732</v>
      </c>
      <c r="Z726" s="133" t="s">
        <v>7733</v>
      </c>
      <c r="AA726" s="125" t="s">
        <v>7844</v>
      </c>
    </row>
    <row r="727" spans="1:27" s="90" customFormat="1" ht="15.75" customHeight="1" x14ac:dyDescent="0.2">
      <c r="A727" s="125">
        <v>7283</v>
      </c>
      <c r="B727" s="18" t="str">
        <f>VLOOKUP(A727,'BASE REGISTRO MAYO'!$A$1:$U$884,2,FALSE)</f>
        <v xml:space="preserve">
I. Municipalidad de Hualpén
</v>
      </c>
      <c r="C727" s="18" t="str">
        <f>VLOOKUP(A727,'BASE REGISTRO MAYO'!$A$1:$U$884,3,FALSE)</f>
        <v>69264400K</v>
      </c>
      <c r="D727" s="18" t="str">
        <f>VLOOKUP(A727,'BASE REGISTRO MAYO'!$A$1:$U$884,4,FALSE)</f>
        <v>Municipalidad</v>
      </c>
      <c r="E727" s="18" t="str">
        <f>VLOOKUP(A727,'BASE REGISTRO MAYO'!$A$1:$U$884,5,FALSE)</f>
        <v>Constitución Política de la República, artículo 107.</v>
      </c>
      <c r="F727" s="18" t="str">
        <f>VLOOKUP(A727,'BASE REGISTRO MAYO'!$A$1:$U$884,6,FALSE)</f>
        <v>Indefinida.</v>
      </c>
      <c r="G727" s="18" t="str">
        <f>VLOOKUP(A727,'BASE REGISTRO MAYO'!$A$1:$U$884,7,FALSE)</f>
        <v>Según Ley Orgánica Nº 18.695, artículos 1º al 4º.</v>
      </c>
      <c r="H727" s="18" t="str">
        <f>VLOOKUP(A727,'BASE REGISTRO MAYO'!$A$1:$U$884,8,FALSE)</f>
        <v>no tiene</v>
      </c>
      <c r="I727" s="18">
        <f>VLOOKUP(A727,'BASE REGISTRO MAYO'!$A$1:$U$884,9,FALSE)</f>
        <v>0</v>
      </c>
      <c r="J727" s="18">
        <f>VLOOKUP(A727,'BASE REGISTRO MAYO'!$A$1:$U$884,10,FALSE)</f>
        <v>0</v>
      </c>
      <c r="K727" s="18" t="str">
        <f>VLOOKUP(A727,'BASE REGISTRO MAYO'!$A$1:$U$884,11,FALSE)</f>
        <v>Marcelo Enrique Rivera Arancibia,</v>
      </c>
      <c r="L727" s="18" t="str">
        <f>VLOOKUP(A727,'BASE REGISTRO MAYO'!$A$1:$U$884,12,FALSE)</f>
        <v xml:space="preserve">Chaiten Nº 8070, comuna de Hualpén, Octava Región. 
</v>
      </c>
      <c r="M727" s="18" t="str">
        <f>VLOOKUP(A727,'BASE REGISTRO MAYO'!$A$1:$U$884,13,FALSE)</f>
        <v>VIII</v>
      </c>
      <c r="N727" s="18" t="str">
        <f>VLOOKUP(A727,'BASE REGISTRO MAYO'!$A$1:$U$884,14,FALSE)</f>
        <v>Hualpén</v>
      </c>
      <c r="O727" s="18" t="str">
        <f>VLOOKUP(A727,'BASE REGISTRO MAYO'!$A$1:$U$884,15,FALSE)</f>
        <v xml:space="preserve">Fonos (41) 425501
</v>
      </c>
      <c r="P727" s="18">
        <f>VLOOKUP(A727,'BASE REGISTRO MAYO'!$A$1:$U$884,16,FALSE)</f>
        <v>0</v>
      </c>
      <c r="Q727" s="18">
        <f>VLOOKUP(A727,'BASE REGISTRO MAYO'!$A$1:$U$884,17,FALSE)</f>
        <v>0</v>
      </c>
      <c r="R727" s="18">
        <f>VLOOKUP(A727,'BASE REGISTRO MAYO'!$A$1:$U$884,18,FALSE)</f>
        <v>91001</v>
      </c>
      <c r="S727" s="18" t="str">
        <f>VLOOKUP(A727,'BASE REGISTRO MAYO'!$A$1:$U$884,19,FALSE)</f>
        <v xml:space="preserve">Se acompaña Certificado Financiero de fecha 29 de agosto del 2008, correspondiente al año 2007, aprobado por la Unidad de Supervisión Financiera Nacional. 
Patrimonio $4.363.178.059.-
</v>
      </c>
      <c r="T727" s="148">
        <f>VLOOKUP(A727,'BASE REGISTRO MAYO'!$A$1:$U$884,20,FALSE)</f>
        <v>38737</v>
      </c>
      <c r="U727" s="125">
        <v>7283</v>
      </c>
      <c r="V727" s="126">
        <v>5709371</v>
      </c>
      <c r="W727" s="126">
        <v>23003069</v>
      </c>
      <c r="X727" s="149">
        <v>44347</v>
      </c>
      <c r="Y727" s="133" t="s">
        <v>7732</v>
      </c>
      <c r="Z727" s="133" t="s">
        <v>7733</v>
      </c>
      <c r="AA727" s="125" t="s">
        <v>7796</v>
      </c>
    </row>
    <row r="728" spans="1:27" s="90" customFormat="1" ht="15.75" customHeight="1" x14ac:dyDescent="0.2">
      <c r="A728" s="125">
        <v>7284</v>
      </c>
      <c r="B728" s="18" t="str">
        <f>VLOOKUP(A728,'BASE REGISTRO MAYO'!$A$1:$U$884,2,FALSE)</f>
        <v>I. Municipalidad de Penco</v>
      </c>
      <c r="C728" s="18">
        <f>VLOOKUP(A728,'BASE REGISTRO MAYO'!$A$1:$U$884,3,FALSE)</f>
        <v>691505006</v>
      </c>
      <c r="D728" s="18" t="str">
        <f>VLOOKUP(A728,'BASE REGISTRO MAYO'!$A$1:$U$884,4,FALSE)</f>
        <v>Municipalidad</v>
      </c>
      <c r="E728" s="18" t="str">
        <f>VLOOKUP(A728,'BASE REGISTRO MAYO'!$A$1:$U$884,5,FALSE)</f>
        <v>Constitución Política de la República, artículo 107</v>
      </c>
      <c r="F728" s="18" t="str">
        <f>VLOOKUP(A728,'BASE REGISTRO MAYO'!$A$1:$U$884,6,FALSE)</f>
        <v>Indefinida</v>
      </c>
      <c r="G728" s="18" t="str">
        <f>VLOOKUP(A728,'BASE REGISTRO MAYO'!$A$1:$U$884,7,FALSE)</f>
        <v>Según Ley Orgánica N° 18.695, artículos 1° al 4°</v>
      </c>
      <c r="H728" s="18" t="str">
        <f>VLOOKUP(A728,'BASE REGISTRO MAYO'!$A$1:$U$884,8,FALSE)</f>
        <v>no tiene</v>
      </c>
      <c r="I728" s="18">
        <f>VLOOKUP(A728,'BASE REGISTRO MAYO'!$A$1:$U$884,9,FALSE)</f>
        <v>0</v>
      </c>
      <c r="J728" s="18">
        <f>VLOOKUP(A728,'BASE REGISTRO MAYO'!$A$1:$U$884,10,FALSE)</f>
        <v>0</v>
      </c>
      <c r="K728" s="18" t="str">
        <f>VLOOKUP(A728,'BASE REGISTRO MAYO'!$A$1:$U$884,11,FALSE)</f>
        <v xml:space="preserve">Víctor Hugo Figueroa Rebolledo,
</v>
      </c>
      <c r="L728" s="18" t="str">
        <f>VLOOKUP(A728,'BASE REGISTRO MAYO'!$A$1:$U$884,12,FALSE)</f>
        <v xml:space="preserve">Bernardo O’Higgins N° 500, comuna de Penco, Octava Región
Casilla 2
</v>
      </c>
      <c r="M728" s="18" t="str">
        <f>VLOOKUP(A728,'BASE REGISTRO MAYO'!$A$1:$U$884,13,FALSE)</f>
        <v>VIII</v>
      </c>
      <c r="N728" s="18" t="str">
        <f>VLOOKUP(A728,'BASE REGISTRO MAYO'!$A$1:$U$884,14,FALSE)</f>
        <v xml:space="preserve"> Penco</v>
      </c>
      <c r="O728" s="18" t="str">
        <f>VLOOKUP(A728,'BASE REGISTRO MAYO'!$A$1:$U$884,15,FALSE)</f>
        <v>Teléfono: (41) 2261453</v>
      </c>
      <c r="P728" s="18" t="str">
        <f>VLOOKUP(A728,'BASE REGISTRO MAYO'!$A$1:$U$884,16,FALSE)</f>
        <v>Correo electrónico: vh.figueroa@penco.cl</v>
      </c>
      <c r="Q728" s="18">
        <f>VLOOKUP(A728,'BASE REGISTRO MAYO'!$A$1:$U$884,17,FALSE)</f>
        <v>0</v>
      </c>
      <c r="R728" s="18">
        <f>VLOOKUP(A728,'BASE REGISTRO MAYO'!$A$1:$U$884,18,FALSE)</f>
        <v>91001</v>
      </c>
      <c r="S728" s="18" t="str">
        <f>VLOOKUP(A728,'BASE REGISTRO MAYO'!$A$1:$U$884,19,FALSE)</f>
        <v xml:space="preserve">No se acompañan. Aplica Informe Jurídico Nº 09, de  fecha 14 de marzo de 2011 del Departamento Jurídico y Dictamen Nº 070791, de 2009, de la Contraloría General de la República.  
</v>
      </c>
      <c r="T728" s="148">
        <f>VLOOKUP(A728,'BASE REGISTRO MAYO'!$A$1:$U$884,20,FALSE)</f>
        <v>38737</v>
      </c>
      <c r="U728" s="125">
        <v>7284</v>
      </c>
      <c r="V728" s="126">
        <v>4730622</v>
      </c>
      <c r="W728" s="126">
        <v>19059687</v>
      </c>
      <c r="X728" s="149">
        <v>44347</v>
      </c>
      <c r="Y728" s="133" t="s">
        <v>7732</v>
      </c>
      <c r="Z728" s="133" t="s">
        <v>7733</v>
      </c>
      <c r="AA728" s="125" t="s">
        <v>7875</v>
      </c>
    </row>
    <row r="729" spans="1:27" s="90" customFormat="1" ht="15.75" customHeight="1" x14ac:dyDescent="0.2">
      <c r="A729" s="125">
        <v>7285</v>
      </c>
      <c r="B729" s="18" t="str">
        <f>VLOOKUP(A729,'BASE REGISTRO MAYO'!$A$1:$U$884,2,FALSE)</f>
        <v xml:space="preserve">
I. Municipalidad de Concepción
</v>
      </c>
      <c r="C729" s="18" t="str">
        <f>VLOOKUP(A729,'BASE REGISTRO MAYO'!$A$1:$U$884,3,FALSE)</f>
        <v>69150400K</v>
      </c>
      <c r="D729" s="18" t="str">
        <f>VLOOKUP(A729,'BASE REGISTRO MAYO'!$A$1:$U$884,4,FALSE)</f>
        <v>Municipalidad</v>
      </c>
      <c r="E729" s="18" t="str">
        <f>VLOOKUP(A729,'BASE REGISTRO MAYO'!$A$1:$U$884,5,FALSE)</f>
        <v>Constitución Política de la República, art. 107.</v>
      </c>
      <c r="F729" s="18" t="str">
        <f>VLOOKUP(A729,'BASE REGISTRO MAYO'!$A$1:$U$884,6,FALSE)</f>
        <v>Indefinida.</v>
      </c>
      <c r="G729" s="18" t="str">
        <f>VLOOKUP(A729,'BASE REGISTRO MAYO'!$A$1:$U$884,7,FALSE)</f>
        <v>Según Ley Orgánica Nº 18.695, arts. 1º al 4º.</v>
      </c>
      <c r="H729" s="18" t="str">
        <f>VLOOKUP(A729,'BASE REGISTRO MAYO'!$A$1:$U$884,8,FALSE)</f>
        <v>no tiene</v>
      </c>
      <c r="I729" s="18">
        <f>VLOOKUP(A729,'BASE REGISTRO MAYO'!$A$1:$U$884,9,FALSE)</f>
        <v>0</v>
      </c>
      <c r="J729" s="18">
        <f>VLOOKUP(A729,'BASE REGISTRO MAYO'!$A$1:$U$884,10,FALSE)</f>
        <v>0</v>
      </c>
      <c r="K729" s="18" t="str">
        <f>VLOOKUP(A729,'BASE REGISTRO MAYO'!$A$1:$U$884,11,FALSE)</f>
        <v xml:space="preserve">Álvaro Andrés Ortiz Vera. </v>
      </c>
      <c r="L729" s="18" t="str">
        <f>VLOOKUP(A729,'BASE REGISTRO MAYO'!$A$1:$U$884,12,FALSE)</f>
        <v xml:space="preserve">O’ Higgins Nº 525, comuna de Concepción, Octava Región.
Casilla 107- C
</v>
      </c>
      <c r="M729" s="18" t="str">
        <f>VLOOKUP(A729,'BASE REGISTRO MAYO'!$A$1:$U$884,13,FALSE)</f>
        <v>VIII</v>
      </c>
      <c r="N729" s="18" t="str">
        <f>VLOOKUP(A729,'BASE REGISTRO MAYO'!$A$1:$U$884,14,FALSE)</f>
        <v>Concepción</v>
      </c>
      <c r="O729" s="18" t="str">
        <f>VLOOKUP(A729,'BASE REGISTRO MAYO'!$A$1:$U$884,15,FALSE)</f>
        <v>Fonos (41) 266500</v>
      </c>
      <c r="P729" s="18">
        <f>VLOOKUP(A729,'BASE REGISTRO MAYO'!$A$1:$U$884,16,FALSE)</f>
        <v>0</v>
      </c>
      <c r="Q729" s="18">
        <f>VLOOKUP(A729,'BASE REGISTRO MAYO'!$A$1:$U$884,17,FALSE)</f>
        <v>0</v>
      </c>
      <c r="R729" s="18">
        <f>VLOOKUP(A729,'BASE REGISTRO MAYO'!$A$1:$U$884,18,FALSE)</f>
        <v>91001</v>
      </c>
      <c r="S729" s="18" t="str">
        <f>VLOOKUP(A729,'BASE REGISTRO MAYO'!$A$1:$U$884,19,FALSE)</f>
        <v xml:space="preserve">No se acompañan. Aplica Informe Jurídico Nº 09, de  fecha 14 de marzo de 2011 del Departamento Jurídico y Dictamen Nº 070791, de 2009, de la Contraloría General de la República.  
</v>
      </c>
      <c r="T729" s="148">
        <f>VLOOKUP(A729,'BASE REGISTRO MAYO'!$A$1:$U$884,20,FALSE)</f>
        <v>38737</v>
      </c>
      <c r="U729" s="125">
        <v>7285</v>
      </c>
      <c r="V729" s="126">
        <v>7177495</v>
      </c>
      <c r="W729" s="126">
        <v>33085721</v>
      </c>
      <c r="X729" s="149">
        <v>44347</v>
      </c>
      <c r="Y729" s="133" t="s">
        <v>7732</v>
      </c>
      <c r="Z729" s="133" t="s">
        <v>7733</v>
      </c>
      <c r="AA729" s="125" t="s">
        <v>159</v>
      </c>
    </row>
    <row r="730" spans="1:27" s="90" customFormat="1" ht="15.75" customHeight="1" x14ac:dyDescent="0.2">
      <c r="A730" s="125">
        <v>7286</v>
      </c>
      <c r="B730" s="18" t="str">
        <f>VLOOKUP(A730,'BASE REGISTRO MAYO'!$A$1:$U$884,2,FALSE)</f>
        <v xml:space="preserve">
I. Municipalidad de Ancud
</v>
      </c>
      <c r="C730" s="18">
        <f>VLOOKUP(A730,'BASE REGISTRO MAYO'!$A$1:$U$884,3,FALSE)</f>
        <v>692301005</v>
      </c>
      <c r="D730" s="18" t="str">
        <f>VLOOKUP(A730,'BASE REGISTRO MAYO'!$A$1:$U$884,4,FALSE)</f>
        <v>Municipalidad</v>
      </c>
      <c r="E730" s="18" t="str">
        <f>VLOOKUP(A730,'BASE REGISTRO MAYO'!$A$1:$U$884,5,FALSE)</f>
        <v>Constitución Política de la República, art. 107.</v>
      </c>
      <c r="F730" s="18" t="str">
        <f>VLOOKUP(A730,'BASE REGISTRO MAYO'!$A$1:$U$884,6,FALSE)</f>
        <v>Indefinida.</v>
      </c>
      <c r="G730" s="18" t="str">
        <f>VLOOKUP(A730,'BASE REGISTRO MAYO'!$A$1:$U$884,7,FALSE)</f>
        <v>Según Ley Orgánica Nº 18.695, arts. 1º al 4º.</v>
      </c>
      <c r="H730" s="18" t="str">
        <f>VLOOKUP(A730,'BASE REGISTRO MAYO'!$A$1:$U$884,8,FALSE)</f>
        <v>no tiene</v>
      </c>
      <c r="I730" s="18">
        <f>VLOOKUP(A730,'BASE REGISTRO MAYO'!$A$1:$U$884,9,FALSE)</f>
        <v>0</v>
      </c>
      <c r="J730" s="18">
        <f>VLOOKUP(A730,'BASE REGISTRO MAYO'!$A$1:$U$884,10,FALSE)</f>
        <v>0</v>
      </c>
      <c r="K730" s="18" t="str">
        <f>VLOOKUP(A730,'BASE REGISTRO MAYO'!$A$1:$U$884,11,FALSE)</f>
        <v xml:space="preserve">Carlos Heriberto Gomez Miranda    Subrogante desde el 16-04-21 al 16-05-2021: Iván Alexis Latorre Herrera </v>
      </c>
      <c r="L730" s="18" t="str">
        <f>VLOOKUP(A730,'BASE REGISTRO MAYO'!$A$1:$U$884,12,FALSE)</f>
        <v xml:space="preserve">Blanco Encalada Nº 660, comuna de Ancud, comuna de Chiloé, Décima Región
</v>
      </c>
      <c r="M730" s="18" t="str">
        <f>VLOOKUP(A730,'BASE REGISTRO MAYO'!$A$1:$U$884,13,FALSE)</f>
        <v>X</v>
      </c>
      <c r="N730" s="18" t="str">
        <f>VLOOKUP(A730,'BASE REGISTRO MAYO'!$A$1:$U$884,14,FALSE)</f>
        <v>Ancud</v>
      </c>
      <c r="O730" s="18" t="str">
        <f>VLOOKUP(A730,'BASE REGISTRO MAYO'!$A$1:$U$884,15,FALSE)</f>
        <v>Fonos  (65) 622335- 628141</v>
      </c>
      <c r="P730" s="18">
        <f>VLOOKUP(A730,'BASE REGISTRO MAYO'!$A$1:$U$884,16,FALSE)</f>
        <v>0</v>
      </c>
      <c r="Q730" s="18">
        <f>VLOOKUP(A730,'BASE REGISTRO MAYO'!$A$1:$U$884,17,FALSE)</f>
        <v>0</v>
      </c>
      <c r="R730" s="18">
        <f>VLOOKUP(A730,'BASE REGISTRO MAYO'!$A$1:$U$884,18,FALSE)</f>
        <v>91001</v>
      </c>
      <c r="S730" s="18" t="str">
        <f>VLOOKUP(A730,'BASE REGISTRO MAYO'!$A$1:$U$884,19,FALSE)</f>
        <v xml:space="preserve">Acompaña certificado de antecedentes financieros correspondientes al año 2013, enviados para ser aprobados por el departamento de Administración y finanzas.
</v>
      </c>
      <c r="T730" s="148">
        <f>VLOOKUP(A730,'BASE REGISTRO MAYO'!$A$1:$U$884,20,FALSE)</f>
        <v>38737</v>
      </c>
      <c r="U730" s="125">
        <v>7286</v>
      </c>
      <c r="V730" s="126">
        <v>6410522</v>
      </c>
      <c r="W730" s="126">
        <v>25828008</v>
      </c>
      <c r="X730" s="149">
        <v>44347</v>
      </c>
      <c r="Y730" s="133" t="s">
        <v>7732</v>
      </c>
      <c r="Z730" s="133" t="s">
        <v>7733</v>
      </c>
      <c r="AA730" s="125" t="s">
        <v>7760</v>
      </c>
    </row>
    <row r="731" spans="1:27" s="90" customFormat="1" ht="15.75" customHeight="1" x14ac:dyDescent="0.2">
      <c r="A731" s="125">
        <v>7288</v>
      </c>
      <c r="B731" s="18" t="str">
        <f>VLOOKUP(A731,'BASE REGISTRO MAYO'!$A$1:$U$884,2,FALSE)</f>
        <v xml:space="preserve">
I. Municipalidad de Parral
</v>
      </c>
      <c r="C731" s="18" t="str">
        <f>VLOOKUP(A731,'BASE REGISTRO MAYO'!$A$1:$U$884,3,FALSE)</f>
        <v>69130700K</v>
      </c>
      <c r="D731" s="18" t="str">
        <f>VLOOKUP(A731,'BASE REGISTRO MAYO'!$A$1:$U$884,4,FALSE)</f>
        <v>Municipalidad</v>
      </c>
      <c r="E731" s="18" t="str">
        <f>VLOOKUP(A731,'BASE REGISTRO MAYO'!$A$1:$U$884,5,FALSE)</f>
        <v>Constitución Política de la República, artículo 107</v>
      </c>
      <c r="F731" s="18" t="str">
        <f>VLOOKUP(A731,'BASE REGISTRO MAYO'!$A$1:$U$884,6,FALSE)</f>
        <v>Indefinida</v>
      </c>
      <c r="G731" s="18" t="str">
        <f>VLOOKUP(A731,'BASE REGISTRO MAYO'!$A$1:$U$884,7,FALSE)</f>
        <v>Según Ley Orgánica Nº 18.695, artículos 1º al  4º</v>
      </c>
      <c r="H731" s="18" t="str">
        <f>VLOOKUP(A731,'BASE REGISTRO MAYO'!$A$1:$U$884,8,FALSE)</f>
        <v>no tiene</v>
      </c>
      <c r="I731" s="18">
        <f>VLOOKUP(A731,'BASE REGISTRO MAYO'!$A$1:$U$884,9,FALSE)</f>
        <v>0</v>
      </c>
      <c r="J731" s="18">
        <f>VLOOKUP(A731,'BASE REGISTRO MAYO'!$A$1:$U$884,10,FALSE)</f>
        <v>0</v>
      </c>
      <c r="K731" s="18" t="str">
        <f>VLOOKUP(A731,'BASE REGISTRO MAYO'!$A$1:$U$884,11,FALSE)</f>
        <v xml:space="preserve">Paula del Carmen Retamal Urrutia, </v>
      </c>
      <c r="L731" s="18" t="str">
        <f>VLOOKUP(A731,'BASE REGISTRO MAYO'!$A$1:$U$884,12,FALSE)</f>
        <v xml:space="preserve">Dieciocho N°720, comuna de Parral, provincia de Linares, Séptima Región.
</v>
      </c>
      <c r="M731" s="18" t="str">
        <f>VLOOKUP(A731,'BASE REGISTRO MAYO'!$A$1:$U$884,13,FALSE)</f>
        <v>VII</v>
      </c>
      <c r="N731" s="18" t="str">
        <f>VLOOKUP(A731,'BASE REGISTRO MAYO'!$A$1:$U$884,14,FALSE)</f>
        <v>Parral</v>
      </c>
      <c r="O731" s="18" t="str">
        <f>VLOOKUP(A731,'BASE REGISTRO MAYO'!$A$1:$U$884,15,FALSE)</f>
        <v>Fono  (73) 637700</v>
      </c>
      <c r="P731" s="18">
        <f>VLOOKUP(A731,'BASE REGISTRO MAYO'!$A$1:$U$884,16,FALSE)</f>
        <v>0</v>
      </c>
      <c r="Q731" s="18">
        <f>VLOOKUP(A731,'BASE REGISTRO MAYO'!$A$1:$U$884,17,FALSE)</f>
        <v>0</v>
      </c>
      <c r="R731" s="18">
        <f>VLOOKUP(A731,'BASE REGISTRO MAYO'!$A$1:$U$884,18,FALSE)</f>
        <v>91001</v>
      </c>
      <c r="S731" s="18" t="str">
        <f>VLOOKUP(A731,'BASE REGISTRO MAYO'!$A$1:$U$884,19,FALSE)</f>
        <v xml:space="preserve">No se acompañan. Aplica Informe Jurídico Nº 09, de  fecha 14 de marzo de 2011 del Departamento Jurídico y Dictamen Nº 070791, de 2009, de la Contraloría General de la República.  
</v>
      </c>
      <c r="T731" s="148">
        <f>VLOOKUP(A731,'BASE REGISTRO MAYO'!$A$1:$U$884,20,FALSE)</f>
        <v>38743</v>
      </c>
      <c r="U731" s="125">
        <v>7288</v>
      </c>
      <c r="V731" s="126">
        <v>6439140</v>
      </c>
      <c r="W731" s="126">
        <v>25943310</v>
      </c>
      <c r="X731" s="149">
        <v>44347</v>
      </c>
      <c r="Y731" s="133" t="s">
        <v>7732</v>
      </c>
      <c r="Z731" s="133" t="s">
        <v>7733</v>
      </c>
      <c r="AA731" s="125" t="s">
        <v>7850</v>
      </c>
    </row>
    <row r="732" spans="1:27" s="90" customFormat="1" ht="15.75" customHeight="1" x14ac:dyDescent="0.2">
      <c r="A732" s="125">
        <v>7290</v>
      </c>
      <c r="B732" s="18" t="str">
        <f>VLOOKUP(A732,'BASE REGISTRO MAYO'!$A$1:$U$884,2,FALSE)</f>
        <v xml:space="preserve">
I. Municipalidad de Florida
</v>
      </c>
      <c r="C732" s="18">
        <f>VLOOKUP(A732,'BASE REGISTRO MAYO'!$A$1:$U$884,3,FALSE)</f>
        <v>691507009</v>
      </c>
      <c r="D732" s="18" t="str">
        <f>VLOOKUP(A732,'BASE REGISTRO MAYO'!$A$1:$U$884,4,FALSE)</f>
        <v>Municipalidad</v>
      </c>
      <c r="E732" s="18" t="str">
        <f>VLOOKUP(A732,'BASE REGISTRO MAYO'!$A$1:$U$884,5,FALSE)</f>
        <v>Constitución Política de la República, art. 107.</v>
      </c>
      <c r="F732" s="18" t="str">
        <f>VLOOKUP(A732,'BASE REGISTRO MAYO'!$A$1:$U$884,6,FALSE)</f>
        <v>Indefinida.</v>
      </c>
      <c r="G732" s="18" t="str">
        <f>VLOOKUP(A732,'BASE REGISTRO MAYO'!$A$1:$U$884,7,FALSE)</f>
        <v>Según Ley Orgánica Nº 18.695, arts. 1º al 4º.</v>
      </c>
      <c r="H732" s="18" t="str">
        <f>VLOOKUP(A732,'BASE REGISTRO MAYO'!$A$1:$U$884,8,FALSE)</f>
        <v>no tiene</v>
      </c>
      <c r="I732" s="18">
        <f>VLOOKUP(A732,'BASE REGISTRO MAYO'!$A$1:$U$884,9,FALSE)</f>
        <v>0</v>
      </c>
      <c r="J732" s="18">
        <f>VLOOKUP(A732,'BASE REGISTRO MAYO'!$A$1:$U$884,10,FALSE)</f>
        <v>0</v>
      </c>
      <c r="K732" s="18" t="str">
        <f>VLOOKUP(A732,'BASE REGISTRO MAYO'!$A$1:$U$884,11,FALSE)</f>
        <v xml:space="preserve">Jorge Eliecer Roa Villegas  </v>
      </c>
      <c r="L732" s="18" t="str">
        <f>VLOOKUP(A732,'BASE REGISTRO MAYO'!$A$1:$U$884,12,FALSE)</f>
        <v xml:space="preserve">Arturo Prat N º 675 Comuna de Florida, Región del Bío Bío.
</v>
      </c>
      <c r="M732" s="18" t="str">
        <f>VLOOKUP(A732,'BASE REGISTRO MAYO'!$A$1:$U$884,13,FALSE)</f>
        <v>VIII</v>
      </c>
      <c r="N732" s="18" t="str">
        <f>VLOOKUP(A732,'BASE REGISTRO MAYO'!$A$1:$U$884,14,FALSE)</f>
        <v>Florida</v>
      </c>
      <c r="O732" s="18" t="str">
        <f>VLOOKUP(A732,'BASE REGISTRO MAYO'!$A$1:$U$884,15,FALSE)</f>
        <v>Teléfono: 2668900</v>
      </c>
      <c r="P732" s="18" t="str">
        <f>VLOOKUP(A732,'BASE REGISTRO MAYO'!$A$1:$U$884,16,FALSE)</f>
        <v xml:space="preserve"> info@muniflorida.cl – jroa@muniflorida.cl</v>
      </c>
      <c r="Q732" s="18">
        <f>VLOOKUP(A732,'BASE REGISTRO MAYO'!$A$1:$U$884,17,FALSE)</f>
        <v>0</v>
      </c>
      <c r="R732" s="18">
        <f>VLOOKUP(A732,'BASE REGISTRO MAYO'!$A$1:$U$884,18,FALSE)</f>
        <v>91001</v>
      </c>
      <c r="S732" s="18" t="str">
        <f>VLOOKUP(A732,'BASE REGISTRO MAYO'!$A$1:$U$884,19,FALSE)</f>
        <v xml:space="preserve">No se acompañan. Aplica Informe Jurídico Nº 09, de fecha 14 de marzo de 2011 del Departamento Jurídico y Dictamen Nº 070791, de 2009, de la Contraloría General de la República.  
</v>
      </c>
      <c r="T732" s="148">
        <f>VLOOKUP(A732,'BASE REGISTRO MAYO'!$A$1:$U$884,20,FALSE)</f>
        <v>38744</v>
      </c>
      <c r="U732" s="125">
        <v>7290</v>
      </c>
      <c r="V732" s="126">
        <v>4078122</v>
      </c>
      <c r="W732" s="126">
        <v>16430763</v>
      </c>
      <c r="X732" s="149">
        <v>44347</v>
      </c>
      <c r="Y732" s="133" t="s">
        <v>7732</v>
      </c>
      <c r="Z732" s="133" t="s">
        <v>7733</v>
      </c>
      <c r="AA732" s="125" t="s">
        <v>7933</v>
      </c>
    </row>
    <row r="733" spans="1:27" s="90" customFormat="1" ht="15.75" customHeight="1" x14ac:dyDescent="0.2">
      <c r="A733" s="125">
        <v>7291</v>
      </c>
      <c r="B733" s="18" t="str">
        <f>VLOOKUP(A733,'BASE REGISTRO MAYO'!$A$1:$U$884,2,FALSE)</f>
        <v xml:space="preserve">
I. Municipalidad de Villarrica
</v>
      </c>
      <c r="C733" s="18" t="str">
        <f>VLOOKUP(A733,'BASE REGISTRO MAYO'!$A$1:$U$884,3,FALSE)</f>
        <v>69191500K</v>
      </c>
      <c r="D733" s="18" t="str">
        <f>VLOOKUP(A733,'BASE REGISTRO MAYO'!$A$1:$U$884,4,FALSE)</f>
        <v>Municipalidad</v>
      </c>
      <c r="E733" s="18" t="str">
        <f>VLOOKUP(A733,'BASE REGISTRO MAYO'!$A$1:$U$884,5,FALSE)</f>
        <v>Constitución Política de la República, artículo 107</v>
      </c>
      <c r="F733" s="18" t="str">
        <f>VLOOKUP(A733,'BASE REGISTRO MAYO'!$A$1:$U$884,6,FALSE)</f>
        <v>Indefinida</v>
      </c>
      <c r="G733" s="18" t="str">
        <f>VLOOKUP(A733,'BASE REGISTRO MAYO'!$A$1:$U$884,7,FALSE)</f>
        <v>Según Ley Orgánica Nº 18.695, artículos 1º al  4º</v>
      </c>
      <c r="H733" s="18" t="str">
        <f>VLOOKUP(A733,'BASE REGISTRO MAYO'!$A$1:$U$884,8,FALSE)</f>
        <v>no tiene</v>
      </c>
      <c r="I733" s="18">
        <f>VLOOKUP(A733,'BASE REGISTRO MAYO'!$A$1:$U$884,9,FALSE)</f>
        <v>0</v>
      </c>
      <c r="J733" s="18">
        <f>VLOOKUP(A733,'BASE REGISTRO MAYO'!$A$1:$U$884,10,FALSE)</f>
        <v>0</v>
      </c>
      <c r="K733" s="18" t="str">
        <f>VLOOKUP(A733,'BASE REGISTRO MAYO'!$A$1:$U$884,11,FALSE)</f>
        <v xml:space="preserve">Pablo Santiago Astete Mermoud 
</v>
      </c>
      <c r="L733" s="18" t="str">
        <f>VLOOKUP(A733,'BASE REGISTRO MAYO'!$A$1:$U$884,12,FALSE)</f>
        <v xml:space="preserve">Pedro de Valdivia N°810, comuna de Villarrica, Novena Región.
</v>
      </c>
      <c r="M733" s="18" t="str">
        <f>VLOOKUP(A733,'BASE REGISTRO MAYO'!$A$1:$U$884,13,FALSE)</f>
        <v>IX</v>
      </c>
      <c r="N733" s="18" t="str">
        <f>VLOOKUP(A733,'BASE REGISTRO MAYO'!$A$1:$U$884,14,FALSE)</f>
        <v>Villarrica</v>
      </c>
      <c r="O733" s="18">
        <f>VLOOKUP(A733,'BASE REGISTRO MAYO'!$A$1:$U$884,15,FALSE)</f>
        <v>0</v>
      </c>
      <c r="P733" s="18">
        <f>VLOOKUP(A733,'BASE REGISTRO MAYO'!$A$1:$U$884,16,FALSE)</f>
        <v>0</v>
      </c>
      <c r="Q733" s="18">
        <f>VLOOKUP(A733,'BASE REGISTRO MAYO'!$A$1:$U$884,17,FALSE)</f>
        <v>0</v>
      </c>
      <c r="R733" s="18">
        <f>VLOOKUP(A733,'BASE REGISTRO MAYO'!$A$1:$U$884,18,FALSE)</f>
        <v>91001</v>
      </c>
      <c r="S733" s="18" t="str">
        <f>VLOOKUP(A733,'BASE REGISTRO MAYO'!$A$1:$U$884,19,FALSE)</f>
        <v>Se acompaña Balance General del año 2009, que contiene los antecedentes financieros del año 2009, aprobado por el Subdepartamento de Supervisión Financiera Nacional.</v>
      </c>
      <c r="T733" s="148">
        <f>VLOOKUP(A733,'BASE REGISTRO MAYO'!$A$1:$U$884,20,FALSE)</f>
        <v>38737</v>
      </c>
      <c r="U733" s="125">
        <v>7291</v>
      </c>
      <c r="V733" s="126">
        <v>5056871</v>
      </c>
      <c r="W733" s="126">
        <v>20374145</v>
      </c>
      <c r="X733" s="149">
        <v>44347</v>
      </c>
      <c r="Y733" s="133" t="s">
        <v>7732</v>
      </c>
      <c r="Z733" s="133" t="s">
        <v>7733</v>
      </c>
      <c r="AA733" s="125" t="s">
        <v>7841</v>
      </c>
    </row>
    <row r="734" spans="1:27" s="90" customFormat="1" ht="15.75" customHeight="1" x14ac:dyDescent="0.2">
      <c r="A734" s="125">
        <v>7292</v>
      </c>
      <c r="B734" s="18" t="str">
        <f>VLOOKUP(A734,'BASE REGISTRO MAYO'!$A$1:$U$884,2,FALSE)</f>
        <v xml:space="preserve">
I. Municipalidad de Vicuña
</v>
      </c>
      <c r="C734" s="18">
        <f>VLOOKUP(A734,'BASE REGISTRO MAYO'!$A$1:$U$884,3,FALSE)</f>
        <v>690405008</v>
      </c>
      <c r="D734" s="18" t="str">
        <f>VLOOKUP(A734,'BASE REGISTRO MAYO'!$A$1:$U$884,4,FALSE)</f>
        <v>Municipalidad</v>
      </c>
      <c r="E734" s="18" t="str">
        <f>VLOOKUP(A734,'BASE REGISTRO MAYO'!$A$1:$U$884,5,FALSE)</f>
        <v>Constitución Política de la República, artículo 107</v>
      </c>
      <c r="F734" s="18" t="str">
        <f>VLOOKUP(A734,'BASE REGISTRO MAYO'!$A$1:$U$884,6,FALSE)</f>
        <v>Indefinida</v>
      </c>
      <c r="G734" s="18" t="str">
        <f>VLOOKUP(A734,'BASE REGISTRO MAYO'!$A$1:$U$884,7,FALSE)</f>
        <v>Según Ley Orgánica Nº 18.695, artículos 1º al  4º</v>
      </c>
      <c r="H734" s="18" t="str">
        <f>VLOOKUP(A734,'BASE REGISTRO MAYO'!$A$1:$U$884,8,FALSE)</f>
        <v>no tiene</v>
      </c>
      <c r="I734" s="18">
        <f>VLOOKUP(A734,'BASE REGISTRO MAYO'!$A$1:$U$884,9,FALSE)</f>
        <v>0</v>
      </c>
      <c r="J734" s="18">
        <f>VLOOKUP(A734,'BASE REGISTRO MAYO'!$A$1:$U$884,10,FALSE)</f>
        <v>0</v>
      </c>
      <c r="K734" s="18" t="str">
        <f>VLOOKUP(A734,'BASE REGISTRO MAYO'!$A$1:$U$884,11,FALSE)</f>
        <v xml:space="preserve">Rafael Enrique Vera Castillo.
</v>
      </c>
      <c r="L734" s="18" t="str">
        <f>VLOOKUP(A734,'BASE REGISTRO MAYO'!$A$1:$U$884,12,FALSE)</f>
        <v xml:space="preserve">San Martín N° 275, comuna de Vicuña, Cuarta Región.
</v>
      </c>
      <c r="M734" s="18" t="str">
        <f>VLOOKUP(A734,'BASE REGISTRO MAYO'!$A$1:$U$884,13,FALSE)</f>
        <v>IV</v>
      </c>
      <c r="N734" s="18" t="str">
        <f>VLOOKUP(A734,'BASE REGISTRO MAYO'!$A$1:$U$884,14,FALSE)</f>
        <v>Vicuña</v>
      </c>
      <c r="O734" s="18">
        <f>VLOOKUP(A734,'BASE REGISTRO MAYO'!$A$1:$U$884,15,FALSE)</f>
        <v>0</v>
      </c>
      <c r="P734" s="18" t="str">
        <f>VLOOKUP(A734,'BASE REGISTRO MAYO'!$A$1:$U$884,16,FALSE)</f>
        <v>alcaldia@munivicuna.cl; opd@munivicuna.cl</v>
      </c>
      <c r="Q734" s="18">
        <f>VLOOKUP(A734,'BASE REGISTRO MAYO'!$A$1:$U$884,17,FALSE)</f>
        <v>0</v>
      </c>
      <c r="R734" s="18">
        <f>VLOOKUP(A734,'BASE REGISTRO MAYO'!$A$1:$U$884,18,FALSE)</f>
        <v>91001</v>
      </c>
      <c r="S734" s="18" t="str">
        <f>VLOOKUP(A734,'BASE REGISTRO MAYO'!$A$1:$U$884,19,FALSE)</f>
        <v xml:space="preserve">No se acompañan. Aplica Informe Jurídico Nº 09, de fecha 14 de marzo de 2011 del Departamento Jurídico y Dictamen Nº 070791, de 2009, de la Contraloría General de la República.
</v>
      </c>
      <c r="T734" s="148">
        <f>VLOOKUP(A734,'BASE REGISTRO MAYO'!$A$1:$U$884,20,FALSE)</f>
        <v>38737</v>
      </c>
      <c r="U734" s="125">
        <v>7292</v>
      </c>
      <c r="V734" s="126">
        <v>5056871</v>
      </c>
      <c r="W734" s="126">
        <v>20374145</v>
      </c>
      <c r="X734" s="149">
        <v>44347</v>
      </c>
      <c r="Y734" s="133" t="s">
        <v>7732</v>
      </c>
      <c r="Z734" s="133" t="s">
        <v>7733</v>
      </c>
      <c r="AA734" s="125" t="s">
        <v>7810</v>
      </c>
    </row>
    <row r="735" spans="1:27" s="90" customFormat="1" ht="15.75" customHeight="1" x14ac:dyDescent="0.2">
      <c r="A735" s="125">
        <v>7296</v>
      </c>
      <c r="B735" s="18" t="str">
        <f>VLOOKUP(A735,'BASE REGISTRO MAYO'!$A$1:$U$884,2,FALSE)</f>
        <v xml:space="preserve">
I. Municipalidad de Teodoro Schmidt
</v>
      </c>
      <c r="C735" s="18">
        <f>VLOOKUP(A735,'BASE REGISTRO MAYO'!$A$1:$U$884,3,FALSE)</f>
        <v>692521005</v>
      </c>
      <c r="D735" s="18" t="str">
        <f>VLOOKUP(A735,'BASE REGISTRO MAYO'!$A$1:$U$884,4,FALSE)</f>
        <v>Municipalidad</v>
      </c>
      <c r="E735" s="18" t="str">
        <f>VLOOKUP(A735,'BASE REGISTRO MAYO'!$A$1:$U$884,5,FALSE)</f>
        <v>Constitución Política de la República, artículo 107.</v>
      </c>
      <c r="F735" s="18" t="str">
        <f>VLOOKUP(A735,'BASE REGISTRO MAYO'!$A$1:$U$884,6,FALSE)</f>
        <v>Indefinida.</v>
      </c>
      <c r="G735" s="18" t="str">
        <f>VLOOKUP(A735,'BASE REGISTRO MAYO'!$A$1:$U$884,7,FALSE)</f>
        <v>Según Ley Orgánica Nº 18.695, artículos 1º al 4º.</v>
      </c>
      <c r="H735" s="18" t="str">
        <f>VLOOKUP(A735,'BASE REGISTRO MAYO'!$A$1:$U$884,8,FALSE)</f>
        <v>no tiene</v>
      </c>
      <c r="I735" s="18">
        <f>VLOOKUP(A735,'BASE REGISTRO MAYO'!$A$1:$U$884,9,FALSE)</f>
        <v>0</v>
      </c>
      <c r="J735" s="18">
        <f>VLOOKUP(A735,'BASE REGISTRO MAYO'!$A$1:$U$884,10,FALSE)</f>
        <v>0</v>
      </c>
      <c r="K735" s="18" t="str">
        <f>VLOOKUP(A735,'BASE REGISTRO MAYO'!$A$1:$U$884,11,FALSE)</f>
        <v>Alfredo Riquelme Arriagada.</v>
      </c>
      <c r="L735" s="18" t="str">
        <f>VLOOKUP(A735,'BASE REGISTRO MAYO'!$A$1:$U$884,12,FALSE)</f>
        <v xml:space="preserve">Balmaceda Nº 410,ct, IX Región.
</v>
      </c>
      <c r="M735" s="18" t="str">
        <f>VLOOKUP(A735,'BASE REGISTRO MAYO'!$A$1:$U$884,13,FALSE)</f>
        <v>IX</v>
      </c>
      <c r="N735" s="18" t="str">
        <f>VLOOKUP(A735,'BASE REGISTRO MAYO'!$A$1:$U$884,14,FALSE)</f>
        <v xml:space="preserve"> IX Región.</v>
      </c>
      <c r="O735" s="18" t="str">
        <f>VLOOKUP(A735,'BASE REGISTRO MAYO'!$A$1:$U$884,15,FALSE)</f>
        <v>45-2-922714 - 45-2-922731</v>
      </c>
      <c r="P735" s="18" t="str">
        <f>VLOOKUP(A735,'BASE REGISTRO MAYO'!$A$1:$U$884,16,FALSE)</f>
        <v xml:space="preserve">agendalacaldeteodoro@gmail.com
             adm.muniteodoro@gmail.com
</v>
      </c>
      <c r="Q735" s="18">
        <f>VLOOKUP(A735,'BASE REGISTRO MAYO'!$A$1:$U$884,17,FALSE)</f>
        <v>0</v>
      </c>
      <c r="R735" s="18">
        <f>VLOOKUP(A735,'BASE REGISTRO MAYO'!$A$1:$U$884,18,FALSE)</f>
        <v>91001</v>
      </c>
      <c r="S735" s="18" t="str">
        <f>VLOOKUP(A735,'BASE REGISTRO MAYO'!$A$1:$U$884,19,FALSE)</f>
        <v>Se acompaña Certificado de Antecedentes Financieros correspondiente al ejercicio del año 2007,  aprobado por Unidad de Supervisión Financiera Nacional.</v>
      </c>
      <c r="T735" s="148">
        <f>VLOOKUP(A735,'BASE REGISTRO MAYO'!$A$1:$U$884,20,FALSE)</f>
        <v>38755</v>
      </c>
      <c r="U735" s="125">
        <v>7296</v>
      </c>
      <c r="V735" s="126">
        <v>5709371</v>
      </c>
      <c r="W735" s="126">
        <v>23003069</v>
      </c>
      <c r="X735" s="149">
        <v>44347</v>
      </c>
      <c r="Y735" s="133" t="s">
        <v>7732</v>
      </c>
      <c r="Z735" s="133" t="s">
        <v>7733</v>
      </c>
      <c r="AA735" s="125" t="s">
        <v>7934</v>
      </c>
    </row>
    <row r="736" spans="1:27" s="90" customFormat="1" ht="15.75" customHeight="1" x14ac:dyDescent="0.2">
      <c r="A736" s="125">
        <v>7297</v>
      </c>
      <c r="B736" s="18" t="str">
        <f>VLOOKUP(A736,'BASE REGISTRO MAYO'!$A$1:$U$884,2,FALSE)</f>
        <v xml:space="preserve">
I. Municipalidad de Curacautín
</v>
      </c>
      <c r="C736" s="18">
        <f>VLOOKUP(A736,'BASE REGISTRO MAYO'!$A$1:$U$884,3,FALSE)</f>
        <v>691810003</v>
      </c>
      <c r="D736" s="18" t="str">
        <f>VLOOKUP(A736,'BASE REGISTRO MAYO'!$A$1:$U$884,4,FALSE)</f>
        <v>Municipalidad</v>
      </c>
      <c r="E736" s="18" t="str">
        <f>VLOOKUP(A736,'BASE REGISTRO MAYO'!$A$1:$U$884,5,FALSE)</f>
        <v>Constitución Política de la República, art. 107.</v>
      </c>
      <c r="F736" s="18" t="str">
        <f>VLOOKUP(A736,'BASE REGISTRO MAYO'!$A$1:$U$884,6,FALSE)</f>
        <v>Indefinida.</v>
      </c>
      <c r="G736" s="18" t="str">
        <f>VLOOKUP(A736,'BASE REGISTRO MAYO'!$A$1:$U$884,7,FALSE)</f>
        <v>Según Ley Orgánica Nº 18.695, arts. 1º al 4º.</v>
      </c>
      <c r="H736" s="18" t="str">
        <f>VLOOKUP(A736,'BASE REGISTRO MAYO'!$A$1:$U$884,8,FALSE)</f>
        <v>no tiene</v>
      </c>
      <c r="I736" s="18">
        <f>VLOOKUP(A736,'BASE REGISTRO MAYO'!$A$1:$U$884,9,FALSE)</f>
        <v>0</v>
      </c>
      <c r="J736" s="18">
        <f>VLOOKUP(A736,'BASE REGISTRO MAYO'!$A$1:$U$884,10,FALSE)</f>
        <v>0</v>
      </c>
      <c r="K736" s="18" t="str">
        <f>VLOOKUP(A736,'BASE REGISTRO MAYO'!$A$1:$U$884,11,FALSE)</f>
        <v xml:space="preserve">Jorge Rolando Saquel Albarrán, </v>
      </c>
      <c r="L736" s="18" t="str">
        <f>VLOOKUP(A736,'BASE REGISTRO MAYO'!$A$1:$U$884,12,FALSE)</f>
        <v xml:space="preserve">O’ Higgins  Nº 796, comuna de Curacautín, Novena Región
Casilla 100 
</v>
      </c>
      <c r="M736" s="18" t="str">
        <f>VLOOKUP(A736,'BASE REGISTRO MAYO'!$A$1:$U$884,13,FALSE)</f>
        <v>IX</v>
      </c>
      <c r="N736" s="18" t="str">
        <f>VLOOKUP(A736,'BASE REGISTRO MAYO'!$A$1:$U$884,14,FALSE)</f>
        <v>Curacautín</v>
      </c>
      <c r="O736" s="18" t="str">
        <f>VLOOKUP(A736,'BASE REGISTRO MAYO'!$A$1:$U$884,15,FALSE)</f>
        <v>Fonos (45) 881226 882902</v>
      </c>
      <c r="P736" s="18" t="str">
        <f>VLOOKUP(A736,'BASE REGISTRO MAYO'!$A$1:$U$884,16,FALSE)</f>
        <v>alcaldecuracautin@yahoo.es</v>
      </c>
      <c r="Q736" s="18" t="str">
        <f>VLOOKUP(A736,'BASE REGISTRO MAYO'!$A$1:$U$884,17,FALSE)</f>
        <v>casilla 100</v>
      </c>
      <c r="R736" s="18">
        <f>VLOOKUP(A736,'BASE REGISTRO MAYO'!$A$1:$U$884,18,FALSE)</f>
        <v>91001</v>
      </c>
      <c r="S736" s="18" t="str">
        <f>VLOOKUP(A736,'BASE REGISTRO MAYO'!$A$1:$U$884,19,FALSE)</f>
        <v xml:space="preserve">No se acompañan. Aplica Informe Jurídico Nº 09, de  fecha 14 de marzo de 2011 del Departamento Jurídico y Dictamen Nº 070791, de 2009, de la Contraloría General de la República.  
</v>
      </c>
      <c r="T736" s="148">
        <f>VLOOKUP(A736,'BASE REGISTRO MAYO'!$A$1:$U$884,20,FALSE)</f>
        <v>38755</v>
      </c>
      <c r="U736" s="125">
        <v>7297</v>
      </c>
      <c r="V736" s="126">
        <v>0</v>
      </c>
      <c r="W736" s="126">
        <v>22837484</v>
      </c>
      <c r="X736" s="149">
        <v>44347</v>
      </c>
      <c r="Y736" s="133" t="s">
        <v>7732</v>
      </c>
      <c r="Z736" s="133" t="s">
        <v>7733</v>
      </c>
      <c r="AA736" s="125" t="s">
        <v>7907</v>
      </c>
    </row>
    <row r="737" spans="1:27" s="90" customFormat="1" ht="15.75" customHeight="1" x14ac:dyDescent="0.2">
      <c r="A737" s="125">
        <v>7299</v>
      </c>
      <c r="B737" s="18" t="str">
        <f>VLOOKUP(A737,'BASE REGISTRO MAYO'!$A$1:$U$884,2,FALSE)</f>
        <v xml:space="preserve">
I. Municipalidad de Chile Chico.
</v>
      </c>
      <c r="C737" s="18">
        <f>VLOOKUP(A737,'BASE REGISTRO MAYO'!$A$1:$U$884,3,FALSE)</f>
        <v>692404009</v>
      </c>
      <c r="D737" s="18" t="str">
        <f>VLOOKUP(A737,'BASE REGISTRO MAYO'!$A$1:$U$884,4,FALSE)</f>
        <v>Municipalidad</v>
      </c>
      <c r="E737" s="18" t="str">
        <f>VLOOKUP(A737,'BASE REGISTRO MAYO'!$A$1:$U$884,5,FALSE)</f>
        <v>Constitución Política de la República, art. 107.</v>
      </c>
      <c r="F737" s="18" t="str">
        <f>VLOOKUP(A737,'BASE REGISTRO MAYO'!$A$1:$U$884,6,FALSE)</f>
        <v>Indefinida.</v>
      </c>
      <c r="G737" s="18" t="str">
        <f>VLOOKUP(A737,'BASE REGISTRO MAYO'!$A$1:$U$884,7,FALSE)</f>
        <v>Según Ley Orgánica Nº 18.695, arts. 1º al 4º.</v>
      </c>
      <c r="H737" s="18" t="str">
        <f>VLOOKUP(A737,'BASE REGISTRO MAYO'!$A$1:$U$884,8,FALSE)</f>
        <v>no tiene</v>
      </c>
      <c r="I737" s="18">
        <f>VLOOKUP(A737,'BASE REGISTRO MAYO'!$A$1:$U$884,9,FALSE)</f>
        <v>0</v>
      </c>
      <c r="J737" s="18">
        <f>VLOOKUP(A737,'BASE REGISTRO MAYO'!$A$1:$U$884,10,FALSE)</f>
        <v>0</v>
      </c>
      <c r="K737" s="18" t="str">
        <f>VLOOKUP(A737,'BASE REGISTRO MAYO'!$A$1:$U$884,11,FALSE)</f>
        <v xml:space="preserve">Ricardo Enrique Ibarra Valdebenito, </v>
      </c>
      <c r="L737" s="18" t="str">
        <f>VLOOKUP(A737,'BASE REGISTRO MAYO'!$A$1:$U$884,12,FALSE)</f>
        <v xml:space="preserve">Bernardo O’ Higgins Nº 333, comuna de Chile Chico, Décima Región
</v>
      </c>
      <c r="M737" s="18" t="str">
        <f>VLOOKUP(A737,'BASE REGISTRO MAYO'!$A$1:$U$884,13,FALSE)</f>
        <v>X</v>
      </c>
      <c r="N737" s="18" t="str">
        <f>VLOOKUP(A737,'BASE REGISTRO MAYO'!$A$1:$U$884,14,FALSE)</f>
        <v>Chile Chico</v>
      </c>
      <c r="O737" s="18" t="str">
        <f>VLOOKUP(A737,'BASE REGISTRO MAYO'!$A$1:$U$884,15,FALSE)</f>
        <v>Fonos (67) 411268- 411359</v>
      </c>
      <c r="P737" s="18">
        <f>VLOOKUP(A737,'BASE REGISTRO MAYO'!$A$1:$U$884,16,FALSE)</f>
        <v>0</v>
      </c>
      <c r="Q737" s="18">
        <f>VLOOKUP(A737,'BASE REGISTRO MAYO'!$A$1:$U$884,17,FALSE)</f>
        <v>0</v>
      </c>
      <c r="R737" s="18">
        <f>VLOOKUP(A737,'BASE REGISTRO MAYO'!$A$1:$U$884,18,FALSE)</f>
        <v>91001</v>
      </c>
      <c r="S737" s="18" t="str">
        <f>VLOOKUP(A737,'BASE REGISTRO MAYO'!$A$1:$U$884,19,FALSE)</f>
        <v xml:space="preserve">No se acompañan. Aplica Informe Jurídico Nº 09, de fecha 14 de marzo de 2011 del Departamento Jurídico y Dictamen Nº 070791, de 2009, de la Contraloría General de la República.
</v>
      </c>
      <c r="T737" s="148">
        <f>VLOOKUP(A737,'BASE REGISTRO MAYO'!$A$1:$U$884,20,FALSE)</f>
        <v>38737</v>
      </c>
      <c r="U737" s="125">
        <v>7299</v>
      </c>
      <c r="V737" s="126">
        <v>5265786</v>
      </c>
      <c r="W737" s="126">
        <v>21215864</v>
      </c>
      <c r="X737" s="149">
        <v>44347</v>
      </c>
      <c r="Y737" s="133" t="s">
        <v>7732</v>
      </c>
      <c r="Z737" s="133" t="s">
        <v>7733</v>
      </c>
      <c r="AA737" s="125" t="s">
        <v>7935</v>
      </c>
    </row>
    <row r="738" spans="1:27" s="90" customFormat="1" ht="15.75" customHeight="1" x14ac:dyDescent="0.2">
      <c r="A738" s="125">
        <v>7300</v>
      </c>
      <c r="B738" s="18" t="str">
        <f>VLOOKUP(A738,'BASE REGISTRO MAYO'!$A$1:$U$884,2,FALSE)</f>
        <v xml:space="preserve">
I. Municipalidad de Llay Llay.
</v>
      </c>
      <c r="C738" s="18">
        <f>VLOOKUP(A738,'BASE REGISTRO MAYO'!$A$1:$U$884,3,FALSE)</f>
        <v>690604000</v>
      </c>
      <c r="D738" s="18" t="str">
        <f>VLOOKUP(A738,'BASE REGISTRO MAYO'!$A$1:$U$884,4,FALSE)</f>
        <v>Municipalidad</v>
      </c>
      <c r="E738" s="18" t="str">
        <f>VLOOKUP(A738,'BASE REGISTRO MAYO'!$A$1:$U$884,5,FALSE)</f>
        <v>Constitución Política de la República, art. 107.</v>
      </c>
      <c r="F738" s="18" t="str">
        <f>VLOOKUP(A738,'BASE REGISTRO MAYO'!$A$1:$U$884,6,FALSE)</f>
        <v>Indefinida.</v>
      </c>
      <c r="G738" s="18" t="str">
        <f>VLOOKUP(A738,'BASE REGISTRO MAYO'!$A$1:$U$884,7,FALSE)</f>
        <v>Según Ley Orgánica Nº 18.695, arts. 1º al 4º.</v>
      </c>
      <c r="H738" s="18" t="str">
        <f>VLOOKUP(A738,'BASE REGISTRO MAYO'!$A$1:$U$884,8,FALSE)</f>
        <v>no tiene</v>
      </c>
      <c r="I738" s="18">
        <f>VLOOKUP(A738,'BASE REGISTRO MAYO'!$A$1:$U$884,9,FALSE)</f>
        <v>0</v>
      </c>
      <c r="J738" s="18">
        <f>VLOOKUP(A738,'BASE REGISTRO MAYO'!$A$1:$U$884,10,FALSE)</f>
        <v>0</v>
      </c>
      <c r="K738" s="18" t="str">
        <f>VLOOKUP(A738,'BASE REGISTRO MAYO'!$A$1:$U$884,11,FALSE)</f>
        <v xml:space="preserve">Mario Regino Marillanca Ramírez, </v>
      </c>
      <c r="L738" s="18" t="str">
        <f>VLOOKUP(A738,'BASE REGISTRO MAYO'!$A$1:$U$884,12,FALSE)</f>
        <v xml:space="preserve">Balmaceda 174, comuna de Llay Llay, Quinta Región.
</v>
      </c>
      <c r="M738" s="18" t="str">
        <f>VLOOKUP(A738,'BASE REGISTRO MAYO'!$A$1:$U$884,13,FALSE)</f>
        <v>V</v>
      </c>
      <c r="N738" s="18" t="str">
        <f>VLOOKUP(A738,'BASE REGISTRO MAYO'!$A$1:$U$884,14,FALSE)</f>
        <v>Llay Llay</v>
      </c>
      <c r="O738" s="18" t="str">
        <f>VLOOKUP(A738,'BASE REGISTRO MAYO'!$A$1:$U$884,15,FALSE)</f>
        <v>Fonos (34) 498600</v>
      </c>
      <c r="P738" s="18">
        <f>VLOOKUP(A738,'BASE REGISTRO MAYO'!$A$1:$U$884,16,FALSE)</f>
        <v>0</v>
      </c>
      <c r="Q738" s="18">
        <f>VLOOKUP(A738,'BASE REGISTRO MAYO'!$A$1:$U$884,17,FALSE)</f>
        <v>0</v>
      </c>
      <c r="R738" s="18">
        <f>VLOOKUP(A738,'BASE REGISTRO MAYO'!$A$1:$U$884,18,FALSE)</f>
        <v>91001</v>
      </c>
      <c r="S738" s="18" t="str">
        <f>VLOOKUP(A738,'BASE REGISTRO MAYO'!$A$1:$U$884,19,FALSE)</f>
        <v xml:space="preserve">No se acompañan. Aplica Informe Jurídico Nº 09, de  fecha 14 de marzo de 2011 del Departamento Jurídico y Dictamen Nº 070791, de 2009, de la Contraloría General de la República.  
</v>
      </c>
      <c r="T738" s="148">
        <f>VLOOKUP(A738,'BASE REGISTRO MAYO'!$A$1:$U$884,20,FALSE)</f>
        <v>38737</v>
      </c>
      <c r="U738" s="125">
        <v>7300</v>
      </c>
      <c r="V738" s="126">
        <v>0</v>
      </c>
      <c r="W738" s="126">
        <v>10302104</v>
      </c>
      <c r="X738" s="149">
        <v>44347</v>
      </c>
      <c r="Y738" s="133" t="s">
        <v>7732</v>
      </c>
      <c r="Z738" s="133" t="s">
        <v>7733</v>
      </c>
      <c r="AA738" s="125" t="s">
        <v>8782</v>
      </c>
    </row>
    <row r="739" spans="1:27" s="90" customFormat="1" ht="15.75" customHeight="1" x14ac:dyDescent="0.2">
      <c r="A739" s="125">
        <v>7302</v>
      </c>
      <c r="B739" s="18" t="str">
        <f>VLOOKUP(A739,'BASE REGISTRO MAYO'!$A$1:$U$884,2,FALSE)</f>
        <v xml:space="preserve">
I. Municipalidad de Pichilemu
</v>
      </c>
      <c r="C739" s="18">
        <f>VLOOKUP(A739,'BASE REGISTRO MAYO'!$A$1:$U$884,3,FALSE)</f>
        <v>690912007</v>
      </c>
      <c r="D739" s="18" t="str">
        <f>VLOOKUP(A739,'BASE REGISTRO MAYO'!$A$1:$U$884,4,FALSE)</f>
        <v>Municipalidad</v>
      </c>
      <c r="E739" s="18" t="str">
        <f>VLOOKUP(A739,'BASE REGISTRO MAYO'!$A$1:$U$884,5,FALSE)</f>
        <v>Constitución Política de la República, artículo 107.</v>
      </c>
      <c r="F739" s="18" t="str">
        <f>VLOOKUP(A739,'BASE REGISTRO MAYO'!$A$1:$U$884,6,FALSE)</f>
        <v>Indefinida.</v>
      </c>
      <c r="G739" s="18" t="str">
        <f>VLOOKUP(A739,'BASE REGISTRO MAYO'!$A$1:$U$884,7,FALSE)</f>
        <v>Según Ley Orgánica Constitucional Nº 18.695, arts. 1º al 4º.</v>
      </c>
      <c r="H739" s="18" t="str">
        <f>VLOOKUP(A739,'BASE REGISTRO MAYO'!$A$1:$U$884,8,FALSE)</f>
        <v>no tiene</v>
      </c>
      <c r="I739" s="18">
        <f>VLOOKUP(A739,'BASE REGISTRO MAYO'!$A$1:$U$884,9,FALSE)</f>
        <v>0</v>
      </c>
      <c r="J739" s="18">
        <f>VLOOKUP(A739,'BASE REGISTRO MAYO'!$A$1:$U$884,10,FALSE)</f>
        <v>0</v>
      </c>
      <c r="K739" s="18" t="str">
        <f>VLOOKUP(A739,'BASE REGISTRO MAYO'!$A$1:$U$884,11,FALSE)</f>
        <v xml:space="preserve">Roberto Córdova Carreño,  </v>
      </c>
      <c r="L739" s="18" t="str">
        <f>VLOOKUP(A739,'BASE REGISTRO MAYO'!$A$1:$U$884,12,FALSE)</f>
        <v xml:space="preserve">Av. Costanera Nº170, comuna de Pichilemu, VI Región.
</v>
      </c>
      <c r="M739" s="18" t="str">
        <f>VLOOKUP(A739,'BASE REGISTRO MAYO'!$A$1:$U$884,13,FALSE)</f>
        <v>VI</v>
      </c>
      <c r="N739" s="18" t="str">
        <f>VLOOKUP(A739,'BASE REGISTRO MAYO'!$A$1:$U$884,14,FALSE)</f>
        <v>Pichilemu</v>
      </c>
      <c r="O739" s="18" t="str">
        <f>VLOOKUP(A739,'BASE REGISTRO MAYO'!$A$1:$U$884,15,FALSE)</f>
        <v xml:space="preserve">Fono: 72 - 976530 </v>
      </c>
      <c r="P739" s="18" t="str">
        <f>VLOOKUP(A739,'BASE REGISTRO MAYO'!$A$1:$U$884,16,FALSE)</f>
        <v>alcalde@pichilemu.cl</v>
      </c>
      <c r="Q739" s="18">
        <f>VLOOKUP(A739,'BASE REGISTRO MAYO'!$A$1:$U$884,17,FALSE)</f>
        <v>0</v>
      </c>
      <c r="R739" s="18">
        <f>VLOOKUP(A739,'BASE REGISTRO MAYO'!$A$1:$U$884,18,FALSE)</f>
        <v>91001</v>
      </c>
      <c r="S739" s="18" t="str">
        <f>VLOOKUP(A739,'BASE REGISTRO MAYO'!$A$1:$U$884,19,FALSE)</f>
        <v xml:space="preserve">No se acompañan. Aplica Informe Jurídico Nº 09, de  fecha 14 de marzo de 2011 del Departamento Jurídico y Dictamen Nº 070791, de 2009, de la Contraloría General de la República.  
</v>
      </c>
      <c r="T739" s="148">
        <f>VLOOKUP(A739,'BASE REGISTRO MAYO'!$A$1:$U$884,20,FALSE)</f>
        <v>38761</v>
      </c>
      <c r="U739" s="125">
        <v>7302</v>
      </c>
      <c r="V739" s="126">
        <v>5008220</v>
      </c>
      <c r="W739" s="126">
        <v>20178130</v>
      </c>
      <c r="X739" s="149">
        <v>44347</v>
      </c>
      <c r="Y739" s="133" t="s">
        <v>7732</v>
      </c>
      <c r="Z739" s="133" t="s">
        <v>7733</v>
      </c>
      <c r="AA739" s="125" t="s">
        <v>7936</v>
      </c>
    </row>
    <row r="740" spans="1:27" s="90" customFormat="1" ht="15.75" customHeight="1" x14ac:dyDescent="0.2">
      <c r="A740" s="125">
        <v>7303</v>
      </c>
      <c r="B740" s="18" t="str">
        <f>VLOOKUP(A740,'BASE REGISTRO MAYO'!$A$1:$U$884,2,FALSE)</f>
        <v xml:space="preserve">
I. Municipalidad de Tirúa
</v>
      </c>
      <c r="C740" s="18">
        <f>VLOOKUP(A740,'BASE REGISTRO MAYO'!$A$1:$U$884,3,FALSE)</f>
        <v>691607003</v>
      </c>
      <c r="D740" s="18" t="str">
        <f>VLOOKUP(A740,'BASE REGISTRO MAYO'!$A$1:$U$884,4,FALSE)</f>
        <v>Municipalidad</v>
      </c>
      <c r="E740" s="18" t="str">
        <f>VLOOKUP(A740,'BASE REGISTRO MAYO'!$A$1:$U$884,5,FALSE)</f>
        <v>Constitución Política de la República, artículo 107.</v>
      </c>
      <c r="F740" s="18" t="str">
        <f>VLOOKUP(A740,'BASE REGISTRO MAYO'!$A$1:$U$884,6,FALSE)</f>
        <v>Indefinida.</v>
      </c>
      <c r="G740" s="18" t="str">
        <f>VLOOKUP(A740,'BASE REGISTRO MAYO'!$A$1:$U$884,7,FALSE)</f>
        <v>Según Ley Orgánica Nº 18.695, artículos 1º al 4º.</v>
      </c>
      <c r="H740" s="18" t="str">
        <f>VLOOKUP(A740,'BASE REGISTRO MAYO'!$A$1:$U$884,8,FALSE)</f>
        <v>no tiene</v>
      </c>
      <c r="I740" s="18">
        <f>VLOOKUP(A740,'BASE REGISTRO MAYO'!$A$1:$U$884,9,FALSE)</f>
        <v>0</v>
      </c>
      <c r="J740" s="18">
        <f>VLOOKUP(A740,'BASE REGISTRO MAYO'!$A$1:$U$884,10,FALSE)</f>
        <v>0</v>
      </c>
      <c r="K740" s="18" t="str">
        <f>VLOOKUP(A740,'BASE REGISTRO MAYO'!$A$1:$U$884,11,FALSE)</f>
        <v xml:space="preserve">Adolfo Nonato Millabur Ñancuil     </v>
      </c>
      <c r="L740" s="18" t="str">
        <f>VLOOKUP(A740,'BASE REGISTRO MAYO'!$A$1:$U$884,12,FALSE)</f>
        <v xml:space="preserve">Avda Costanera Nº 080, comuna de Tirúa, Octava Región.
</v>
      </c>
      <c r="M740" s="18" t="str">
        <f>VLOOKUP(A740,'BASE REGISTRO MAYO'!$A$1:$U$884,13,FALSE)</f>
        <v>VIII</v>
      </c>
      <c r="N740" s="18" t="str">
        <f>VLOOKUP(A740,'BASE REGISTRO MAYO'!$A$1:$U$884,14,FALSE)</f>
        <v>Tirúa</v>
      </c>
      <c r="O740" s="18" t="str">
        <f>VLOOKUP(A740,'BASE REGISTRO MAYO'!$A$1:$U$884,15,FALSE)</f>
        <v>Fonos: 41-614040 – 41-614026 – 41-2445800</v>
      </c>
      <c r="P740" s="18" t="str">
        <f>VLOOKUP(A740,'BASE REGISTRO MAYO'!$A$1:$U$884,16,FALSE)</f>
        <v>irisperez@munitirua.com</v>
      </c>
      <c r="Q740" s="18">
        <f>VLOOKUP(A740,'BASE REGISTRO MAYO'!$A$1:$U$884,17,FALSE)</f>
        <v>0</v>
      </c>
      <c r="R740" s="18">
        <f>VLOOKUP(A740,'BASE REGISTRO MAYO'!$A$1:$U$884,18,FALSE)</f>
        <v>91001</v>
      </c>
      <c r="S740" s="18" t="str">
        <f>VLOOKUP(A740,'BASE REGISTRO MAYO'!$A$1:$U$884,19,FALSE)</f>
        <v xml:space="preserve">No se acompañan. Aplica Informe Jurídico Nº 09, de fecha 14 de marzo de 2011 del Departamento Jurídico y Dictamen Nº 070791, de 2009, de la Contraloría General de la República.  
</v>
      </c>
      <c r="T740" s="148">
        <f>VLOOKUP(A740,'BASE REGISTRO MAYO'!$A$1:$U$884,20,FALSE)</f>
        <v>38765</v>
      </c>
      <c r="U740" s="125">
        <v>7303</v>
      </c>
      <c r="V740" s="126">
        <v>4893746</v>
      </c>
      <c r="W740" s="126">
        <v>19716914</v>
      </c>
      <c r="X740" s="149">
        <v>44347</v>
      </c>
      <c r="Y740" s="133" t="s">
        <v>7732</v>
      </c>
      <c r="Z740" s="133" t="s">
        <v>7733</v>
      </c>
      <c r="AA740" s="125" t="s">
        <v>7837</v>
      </c>
    </row>
    <row r="741" spans="1:27" s="90" customFormat="1" ht="15.75" customHeight="1" x14ac:dyDescent="0.2">
      <c r="A741" s="125">
        <v>7309</v>
      </c>
      <c r="B741" s="18" t="str">
        <f>VLOOKUP(A741,'BASE REGISTRO MAYO'!$A$1:$U$884,2,FALSE)</f>
        <v xml:space="preserve">
I. Municipalidad de Hualqui
</v>
      </c>
      <c r="C741" s="18">
        <f>VLOOKUP(A741,'BASE REGISTRO MAYO'!$A$1:$U$884,3,FALSE)</f>
        <v>691506002</v>
      </c>
      <c r="D741" s="18" t="str">
        <f>VLOOKUP(A741,'BASE REGISTRO MAYO'!$A$1:$U$884,4,FALSE)</f>
        <v>Municipalidad</v>
      </c>
      <c r="E741" s="18" t="str">
        <f>VLOOKUP(A741,'BASE REGISTRO MAYO'!$A$1:$U$884,5,FALSE)</f>
        <v>Constitución Política de la República, artículo 107.</v>
      </c>
      <c r="F741" s="18" t="str">
        <f>VLOOKUP(A741,'BASE REGISTRO MAYO'!$A$1:$U$884,6,FALSE)</f>
        <v>Indefinida.</v>
      </c>
      <c r="G741" s="18" t="str">
        <f>VLOOKUP(A741,'BASE REGISTRO MAYO'!$A$1:$U$884,7,FALSE)</f>
        <v>Según Ley Orgánica Nº 18.695, artículos 1º al 4º.</v>
      </c>
      <c r="H741" s="18" t="str">
        <f>VLOOKUP(A741,'BASE REGISTRO MAYO'!$A$1:$U$884,8,FALSE)</f>
        <v>no tiene</v>
      </c>
      <c r="I741" s="18">
        <f>VLOOKUP(A741,'BASE REGISTRO MAYO'!$A$1:$U$884,9,FALSE)</f>
        <v>0</v>
      </c>
      <c r="J741" s="18">
        <f>VLOOKUP(A741,'BASE REGISTRO MAYO'!$A$1:$U$884,10,FALSE)</f>
        <v>0</v>
      </c>
      <c r="K741" s="18" t="str">
        <f>VLOOKUP(A741,'BASE REGISTRO MAYO'!$A$1:$U$884,11,FALSE)</f>
        <v xml:space="preserve">Ricardo Fuentes Palma              </v>
      </c>
      <c r="L741" s="18" t="str">
        <f>VLOOKUP(A741,'BASE REGISTRO MAYO'!$A$1:$U$884,12,FALSE)</f>
        <v xml:space="preserve">Freire Nº 351, comuna de, Octava Región.
</v>
      </c>
      <c r="M741" s="18" t="str">
        <f>VLOOKUP(A741,'BASE REGISTRO MAYO'!$A$1:$U$884,13,FALSE)</f>
        <v>VIII</v>
      </c>
      <c r="N741" s="18" t="str">
        <f>VLOOKUP(A741,'BASE REGISTRO MAYO'!$A$1:$U$884,14,FALSE)</f>
        <v>Hualqui</v>
      </c>
      <c r="O741" s="18">
        <f>VLOOKUP(A741,'BASE REGISTRO MAYO'!$A$1:$U$884,15,FALSE)</f>
        <v>0</v>
      </c>
      <c r="P741" s="18" t="str">
        <f>VLOOKUP(A741,'BASE REGISTRO MAYO'!$A$1:$U$884,16,FALSE)</f>
        <v xml:space="preserve"> renatogalan@chile.com</v>
      </c>
      <c r="Q741" s="18">
        <f>VLOOKUP(A741,'BASE REGISTRO MAYO'!$A$1:$U$884,17,FALSE)</f>
        <v>0</v>
      </c>
      <c r="R741" s="18">
        <f>VLOOKUP(A741,'BASE REGISTRO MAYO'!$A$1:$U$884,18,FALSE)</f>
        <v>91001</v>
      </c>
      <c r="S741" s="18" t="str">
        <f>VLOOKUP(A741,'BASE REGISTRO MAYO'!$A$1:$U$884,19,FALSE)</f>
        <v xml:space="preserve">No se acompañan. Aplica Informe Jurídico Nº 09, de  fecha 14 de marzo de 2011 del Departamento Jurídico y Dictamen Nº 070791, de 2009, de la Contraloría General de la República.  
</v>
      </c>
      <c r="T741" s="148">
        <f>VLOOKUP(A741,'BASE REGISTRO MAYO'!$A$1:$U$884,20,FALSE)</f>
        <v>38768</v>
      </c>
      <c r="U741" s="125">
        <v>7309</v>
      </c>
      <c r="V741" s="126">
        <v>5056871</v>
      </c>
      <c r="W741" s="126">
        <v>20374145</v>
      </c>
      <c r="X741" s="149">
        <v>44347</v>
      </c>
      <c r="Y741" s="133" t="s">
        <v>7732</v>
      </c>
      <c r="Z741" s="133" t="s">
        <v>7733</v>
      </c>
      <c r="AA741" s="125" t="s">
        <v>7870</v>
      </c>
    </row>
    <row r="742" spans="1:27" s="90" customFormat="1" ht="15.75" customHeight="1" x14ac:dyDescent="0.2">
      <c r="A742" s="125">
        <v>7311</v>
      </c>
      <c r="B742" s="18" t="str">
        <f>VLOOKUP(A742,'BASE REGISTRO MAYO'!$A$1:$U$884,2,FALSE)</f>
        <v xml:space="preserve">
I. Municipalidad de La Calera
</v>
      </c>
      <c r="C742" s="18">
        <f>VLOOKUP(A742,'BASE REGISTRO MAYO'!$A$1:$U$884,3,FALSE)</f>
        <v>690603004</v>
      </c>
      <c r="D742" s="18" t="str">
        <f>VLOOKUP(A742,'BASE REGISTRO MAYO'!$A$1:$U$884,4,FALSE)</f>
        <v>Municipalidad</v>
      </c>
      <c r="E742" s="18" t="str">
        <f>VLOOKUP(A742,'BASE REGISTRO MAYO'!$A$1:$U$884,5,FALSE)</f>
        <v>Constitución Política de la República, art. 107.</v>
      </c>
      <c r="F742" s="18" t="str">
        <f>VLOOKUP(A742,'BASE REGISTRO MAYO'!$A$1:$U$884,6,FALSE)</f>
        <v>Indefinida.</v>
      </c>
      <c r="G742" s="18" t="str">
        <f>VLOOKUP(A742,'BASE REGISTRO MAYO'!$A$1:$U$884,7,FALSE)</f>
        <v>Según Ley Orgánica Nº 18.695, arts. 1º al 4º.</v>
      </c>
      <c r="H742" s="18" t="str">
        <f>VLOOKUP(A742,'BASE REGISTRO MAYO'!$A$1:$U$884,8,FALSE)</f>
        <v>no tiene</v>
      </c>
      <c r="I742" s="18">
        <f>VLOOKUP(A742,'BASE REGISTRO MAYO'!$A$1:$U$884,9,FALSE)</f>
        <v>0</v>
      </c>
      <c r="J742" s="18">
        <f>VLOOKUP(A742,'BASE REGISTRO MAYO'!$A$1:$U$884,10,FALSE)</f>
        <v>0</v>
      </c>
      <c r="K742" s="18" t="str">
        <f>VLOOKUP(A742,'BASE REGISTRO MAYO'!$A$1:$U$884,11,FALSE)</f>
        <v xml:space="preserve">Trinidad del Carmen Rojas Augusto, </v>
      </c>
      <c r="L742" s="18" t="str">
        <f>VLOOKUP(A742,'BASE REGISTRO MAYO'!$A$1:$U$884,12,FALSE)</f>
        <v xml:space="preserve">Marathon Nº312, comuna de La Calera, quinta Región 
</v>
      </c>
      <c r="M742" s="18" t="str">
        <f>VLOOKUP(A742,'BASE REGISTRO MAYO'!$A$1:$U$884,13,FALSE)</f>
        <v>V</v>
      </c>
      <c r="N742" s="18" t="str">
        <f>VLOOKUP(A742,'BASE REGISTRO MAYO'!$A$1:$U$884,14,FALSE)</f>
        <v xml:space="preserve"> La Calera</v>
      </c>
      <c r="O742" s="18" t="str">
        <f>VLOOKUP(A742,'BASE REGISTRO MAYO'!$A$1:$U$884,15,FALSE)</f>
        <v>Fonos (33) 2381700, 2381701.</v>
      </c>
      <c r="P742" s="18">
        <f>VLOOKUP(A742,'BASE REGISTRO MAYO'!$A$1:$U$884,16,FALSE)</f>
        <v>0</v>
      </c>
      <c r="Q742" s="18">
        <f>VLOOKUP(A742,'BASE REGISTRO MAYO'!$A$1:$U$884,17,FALSE)</f>
        <v>0</v>
      </c>
      <c r="R742" s="18">
        <f>VLOOKUP(A742,'BASE REGISTRO MAYO'!$A$1:$U$884,18,FALSE)</f>
        <v>91001</v>
      </c>
      <c r="S742" s="18" t="str">
        <f>VLOOKUP(A742,'BASE REGISTRO MAYO'!$A$1:$U$884,19,FALSE)</f>
        <v xml:space="preserve">No se acompañan. Aplica Informe Jurídico Nº 09, de  fecha 14 de marzo de 2011 del Departamento Jurídico y Dictamen Nº 070791, de 2009, de la Contraloría General de la República.  
</v>
      </c>
      <c r="T742" s="148">
        <f>VLOOKUP(A742,'BASE REGISTRO MAYO'!$A$1:$U$884,20,FALSE)</f>
        <v>38786</v>
      </c>
      <c r="U742" s="125">
        <v>7311</v>
      </c>
      <c r="V742" s="126">
        <v>5008220</v>
      </c>
      <c r="W742" s="126">
        <v>20178130</v>
      </c>
      <c r="X742" s="149">
        <v>44347</v>
      </c>
      <c r="Y742" s="133" t="s">
        <v>7732</v>
      </c>
      <c r="Z742" s="133" t="s">
        <v>7733</v>
      </c>
      <c r="AA742" s="125" t="s">
        <v>7737</v>
      </c>
    </row>
    <row r="743" spans="1:27" s="90" customFormat="1" ht="15.75" customHeight="1" x14ac:dyDescent="0.2">
      <c r="A743" s="125">
        <v>7312</v>
      </c>
      <c r="B743" s="18" t="str">
        <f>VLOOKUP(A743,'BASE REGISTRO MAYO'!$A$1:$U$884,2,FALSE)</f>
        <v xml:space="preserve">
I. Municipalidad de Cartagena
</v>
      </c>
      <c r="C743" s="18">
        <f>VLOOKUP(A743,'BASE REGISTRO MAYO'!$A$1:$U$884,3,FALSE)</f>
        <v>690736004</v>
      </c>
      <c r="D743" s="18" t="str">
        <f>VLOOKUP(A743,'BASE REGISTRO MAYO'!$A$1:$U$884,4,FALSE)</f>
        <v>Municipalidad</v>
      </c>
      <c r="E743" s="18" t="str">
        <f>VLOOKUP(A743,'BASE REGISTRO MAYO'!$A$1:$U$884,5,FALSE)</f>
        <v>Constitución Política de la República, artículo 107</v>
      </c>
      <c r="F743" s="18" t="str">
        <f>VLOOKUP(A743,'BASE REGISTRO MAYO'!$A$1:$U$884,6,FALSE)</f>
        <v>Indefinida</v>
      </c>
      <c r="G743" s="18" t="str">
        <f>VLOOKUP(A743,'BASE REGISTRO MAYO'!$A$1:$U$884,7,FALSE)</f>
        <v>Según Ley Orgánica Nº 18.695, artículos 1º al  4º</v>
      </c>
      <c r="H743" s="18" t="str">
        <f>VLOOKUP(A743,'BASE REGISTRO MAYO'!$A$1:$U$884,8,FALSE)</f>
        <v>no tiene</v>
      </c>
      <c r="I743" s="18">
        <f>VLOOKUP(A743,'BASE REGISTRO MAYO'!$A$1:$U$884,9,FALSE)</f>
        <v>0</v>
      </c>
      <c r="J743" s="18">
        <f>VLOOKUP(A743,'BASE REGISTRO MAYO'!$A$1:$U$884,10,FALSE)</f>
        <v>0</v>
      </c>
      <c r="K743" s="18" t="str">
        <f>VLOOKUP(A743,'BASE REGISTRO MAYO'!$A$1:$U$884,11,FALSE)</f>
        <v xml:space="preserve">Luis Rodrigo García Tapia.
</v>
      </c>
      <c r="L743" s="18" t="str">
        <f>VLOOKUP(A743,'BASE REGISTRO MAYO'!$A$1:$U$884,12,FALSE)</f>
        <v xml:space="preserve">Av. Casanova Nº 210, 
</v>
      </c>
      <c r="M743" s="18" t="str">
        <f>VLOOKUP(A743,'BASE REGISTRO MAYO'!$A$1:$U$884,13,FALSE)</f>
        <v>V</v>
      </c>
      <c r="N743" s="18" t="str">
        <f>VLOOKUP(A743,'BASE REGISTRO MAYO'!$A$1:$U$884,14,FALSE)</f>
        <v>Cartagena</v>
      </c>
      <c r="O743" s="18" t="str">
        <f>VLOOKUP(A743,'BASE REGISTRO MAYO'!$A$1:$U$884,15,FALSE)</f>
        <v xml:space="preserve"> Central Telefónica +56 35 200 700  </v>
      </c>
      <c r="P743" s="18" t="str">
        <f>VLOOKUP(A743,'BASE REGISTRO MAYO'!$A$1:$U$884,16,FALSE)</f>
        <v xml:space="preserve">alcaldia@cartagena-chile.cl </v>
      </c>
      <c r="Q743" s="18">
        <f>VLOOKUP(A743,'BASE REGISTRO MAYO'!$A$1:$U$884,17,FALSE)</f>
        <v>0</v>
      </c>
      <c r="R743" s="18">
        <f>VLOOKUP(A743,'BASE REGISTRO MAYO'!$A$1:$U$884,18,FALSE)</f>
        <v>91001</v>
      </c>
      <c r="S743" s="18" t="str">
        <f>VLOOKUP(A743,'BASE REGISTRO MAYO'!$A$1:$U$884,19,FALSE)</f>
        <v xml:space="preserve">No se acompañan. Aplica Informe Jurídico Nº 09, de  fecha 14 de marzo de 2011 del Departamento Jurídico y Dictamen Nº 070791, de 2009, de la Contraloría General de la República.  
</v>
      </c>
      <c r="T743" s="148">
        <f>VLOOKUP(A743,'BASE REGISTRO MAYO'!$A$1:$U$884,20,FALSE)</f>
        <v>38786</v>
      </c>
      <c r="U743" s="125">
        <v>7312</v>
      </c>
      <c r="V743" s="126">
        <v>8299336</v>
      </c>
      <c r="W743" s="126">
        <v>16719022</v>
      </c>
      <c r="X743" s="149">
        <v>44347</v>
      </c>
      <c r="Y743" s="133" t="s">
        <v>7732</v>
      </c>
      <c r="Z743" s="133" t="s">
        <v>7733</v>
      </c>
      <c r="AA743" s="125" t="s">
        <v>7889</v>
      </c>
    </row>
    <row r="744" spans="1:27" s="90" customFormat="1" ht="15.75" customHeight="1" x14ac:dyDescent="0.2">
      <c r="A744" s="125">
        <v>7313</v>
      </c>
      <c r="B744" s="18" t="str">
        <f>VLOOKUP(A744,'BASE REGISTRO MAYO'!$A$1:$U$884,2,FALSE)</f>
        <v xml:space="preserve">
I. Municipalidad de Viña del Mar
</v>
      </c>
      <c r="C744" s="18">
        <f>VLOOKUP(A744,'BASE REGISTRO MAYO'!$A$1:$U$884,3,FALSE)</f>
        <v>690610000</v>
      </c>
      <c r="D744" s="18" t="str">
        <f>VLOOKUP(A744,'BASE REGISTRO MAYO'!$A$1:$U$884,4,FALSE)</f>
        <v>Municipalidad</v>
      </c>
      <c r="E744" s="18" t="str">
        <f>VLOOKUP(A744,'BASE REGISTRO MAYO'!$A$1:$U$884,5,FALSE)</f>
        <v>Constitución Política de la República, Art. 107.</v>
      </c>
      <c r="F744" s="18" t="str">
        <f>VLOOKUP(A744,'BASE REGISTRO MAYO'!$A$1:$U$884,6,FALSE)</f>
        <v>Indefinida.</v>
      </c>
      <c r="G744" s="18" t="str">
        <f>VLOOKUP(A744,'BASE REGISTRO MAYO'!$A$1:$U$884,7,FALSE)</f>
        <v>Según Ley Orgánica Nº 18.695, Arts. 1º al 4º.</v>
      </c>
      <c r="H744" s="18" t="str">
        <f>VLOOKUP(A744,'BASE REGISTRO MAYO'!$A$1:$U$884,8,FALSE)</f>
        <v>no tiene</v>
      </c>
      <c r="I744" s="18">
        <f>VLOOKUP(A744,'BASE REGISTRO MAYO'!$A$1:$U$884,9,FALSE)</f>
        <v>0</v>
      </c>
      <c r="J744" s="18">
        <f>VLOOKUP(A744,'BASE REGISTRO MAYO'!$A$1:$U$884,10,FALSE)</f>
        <v>0</v>
      </c>
      <c r="K744" s="18" t="str">
        <f>VLOOKUP(A744,'BASE REGISTRO MAYO'!$A$1:$U$884,11,FALSE)</f>
        <v xml:space="preserve">Virginia María del Carmen Reginato Bozzo             
</v>
      </c>
      <c r="L744" s="18" t="str">
        <f>VLOOKUP(A744,'BASE REGISTRO MAYO'!$A$1:$U$884,12,FALSE)</f>
        <v>Arlegui N º 615, Viña del Mar.</v>
      </c>
      <c r="M744" s="18" t="str">
        <f>VLOOKUP(A744,'BASE REGISTRO MAYO'!$A$1:$U$884,13,FALSE)</f>
        <v>V</v>
      </c>
      <c r="N744" s="18" t="str">
        <f>VLOOKUP(A744,'BASE REGISTRO MAYO'!$A$1:$U$884,14,FALSE)</f>
        <v>Viña del Mar</v>
      </c>
      <c r="O744" s="18" t="str">
        <f>VLOOKUP(A744,'BASE REGISTRO MAYO'!$A$1:$U$884,15,FALSE)</f>
        <v xml:space="preserve">Teléfonos directos alcaldía: 32-2185002/32-2185003/32-2185005
Otros: 32-2185000/800377700
</v>
      </c>
      <c r="P744" s="18" t="str">
        <f>VLOOKUP(A744,'BASE REGISTRO MAYO'!$A$1:$U$884,16,FALSE)</f>
        <v xml:space="preserve">virginia.reginato@munvina.cl
julia.pincheira@munvina.cl
patricia.frias@munvina.cl
Jeannette.donoso@munvina.cl
</v>
      </c>
      <c r="Q744" s="18">
        <f>VLOOKUP(A744,'BASE REGISTRO MAYO'!$A$1:$U$884,17,FALSE)</f>
        <v>0</v>
      </c>
      <c r="R744" s="18">
        <f>VLOOKUP(A744,'BASE REGISTRO MAYO'!$A$1:$U$884,18,FALSE)</f>
        <v>91001</v>
      </c>
      <c r="S744" s="18" t="str">
        <f>VLOOKUP(A744,'BASE REGISTRO MAYO'!$A$1:$U$884,19,FALSE)</f>
        <v xml:space="preserve">No se acompañan. Aplica Informe Jurídico Nº 09, de  fecha 14 de marzo de 2011 del Departamento Jurídico y Dictamen Nº 070791, de 2009, de la Contraloría General de la República.  
</v>
      </c>
      <c r="T744" s="148">
        <f>VLOOKUP(A744,'BASE REGISTRO MAYO'!$A$1:$U$884,20,FALSE)</f>
        <v>38786</v>
      </c>
      <c r="U744" s="125">
        <v>7313</v>
      </c>
      <c r="V744" s="126">
        <v>9444072</v>
      </c>
      <c r="W744" s="126">
        <v>35191294</v>
      </c>
      <c r="X744" s="149">
        <v>44347</v>
      </c>
      <c r="Y744" s="133" t="s">
        <v>7732</v>
      </c>
      <c r="Z744" s="133" t="s">
        <v>7733</v>
      </c>
      <c r="AA744" s="125" t="s">
        <v>7742</v>
      </c>
    </row>
    <row r="745" spans="1:27" s="90" customFormat="1" ht="15.75" customHeight="1" x14ac:dyDescent="0.2">
      <c r="A745" s="125">
        <v>7320</v>
      </c>
      <c r="B745" s="18" t="str">
        <f>VLOOKUP(A745,'BASE REGISTRO MAYO'!$A$1:$U$884,2,FALSE)</f>
        <v>Corporación PRODEL</v>
      </c>
      <c r="C745" s="18">
        <f>VLOOKUP(A745,'BASE REGISTRO MAYO'!$A$1:$U$884,3,FALSE)</f>
        <v>656288108</v>
      </c>
      <c r="D745" s="18" t="str">
        <f>VLOOKUP(A745,'BASE REGISTRO MAYO'!$A$1:$U$884,4,FALSE)</f>
        <v>Corporación de Derecho Privado.</v>
      </c>
      <c r="E745" s="18" t="str">
        <f>VLOOKUP(A745,'BASE REGISTRO MAYO'!$A$1:$U$884,5,FALSE)</f>
        <v xml:space="preserve">Decreto Supremo Nº3328, de 18 de octubre de 2005, del Ministerio de Justicia. </v>
      </c>
      <c r="F745" s="18" t="str">
        <f>VLOOKUP(A745,'BASE REGISTRO MAYO'!$A$1:$U$884,6,FALSE)</f>
        <v xml:space="preserve">Certificado de Vigencia folio Nº 500333714487, emitido el 27 de julio del 2020, por el Servicio de Registro Civil e Identificación.
</v>
      </c>
      <c r="G745" s="18" t="str">
        <f>VLOOKUP(A745,'BASE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5" s="18" t="str">
        <f>VLOOKUP(A745,'BASE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5" s="18" t="str">
        <f>VLOOKUP(A745,'BASE REGISTRO MAYO'!$A$1:$U$884,9,FALSE)</f>
        <v xml:space="preserve">Durarán dos años en sus cargos. </v>
      </c>
      <c r="J745" s="18" t="str">
        <f>VLOOKUP(A745,'BASE REGISTRO MAYO'!$A$1:$U$884,10,FALSE)</f>
        <v>27 de marzo de 2019 al 27 de marzo de 2021</v>
      </c>
      <c r="K745" s="18" t="str">
        <f>VLOOKUP(A745,'BASE REGISTRO MAYO'!$A$1:$U$884,11,FALSE)</f>
        <v xml:space="preserve">Presidente: Guillermo Montecinos Rojas,  
</v>
      </c>
      <c r="L745" s="18" t="str">
        <f>VLOOKUP(A745,'BASE REGISTRO MAYO'!$A$1:$U$884,12,FALSE)</f>
        <v xml:space="preserve">4 Oriente Nº 143, comuna de Viña del Mar, Quinta Región. 
</v>
      </c>
      <c r="M745" s="18" t="str">
        <f>VLOOKUP(A745,'BASE REGISTRO MAYO'!$A$1:$U$884,13,FALSE)</f>
        <v>V</v>
      </c>
      <c r="N745" s="18" t="str">
        <f>VLOOKUP(A745,'BASE REGISTRO MAYO'!$A$1:$U$884,14,FALSE)</f>
        <v xml:space="preserve"> Viña del Mar</v>
      </c>
      <c r="O745" s="18" t="str">
        <f>VLOOKUP(A745,'BASE REGISTRO MAYO'!$A$1:$U$884,15,FALSE)</f>
        <v>Teléfono: 32-2110125- 32-2518572 / 73 / 74</v>
      </c>
      <c r="P745" s="18" t="str">
        <f>VLOOKUP(A745,'BASE REGISTRO MAYO'!$A$1:$U$884,16,FALSE)</f>
        <v xml:space="preserve"> prodelquinta@yahoo.es</v>
      </c>
      <c r="Q745" s="18">
        <f>VLOOKUP(A745,'BASE REGISTRO MAYO'!$A$1:$U$884,17,FALSE)</f>
        <v>0</v>
      </c>
      <c r="R745" s="18">
        <f>VLOOKUP(A745,'BASE REGISTRO MAYO'!$A$1:$U$884,18,FALSE)</f>
        <v>93401</v>
      </c>
      <c r="S745" s="18" t="str">
        <f>VLOOKUP(A745,'BASE REGISTRO MAYO'!$A$1:$U$884,19,FALSE)</f>
        <v>Se acompaña certificado financiero de la Institución correspondientes al año 2019, aprobado por el Sub Departamento de Supervisión Financiera Nacional .Certificado financiero legalizado ante notario.</v>
      </c>
      <c r="T745" s="148">
        <f>VLOOKUP(A745,'BASE REGISTRO MAYO'!$A$1:$U$884,20,FALSE)</f>
        <v>38848</v>
      </c>
      <c r="U745" s="125">
        <v>7320</v>
      </c>
      <c r="V745" s="126">
        <v>11320474</v>
      </c>
      <c r="W745" s="126">
        <v>46771431</v>
      </c>
      <c r="X745" s="149">
        <v>44347</v>
      </c>
      <c r="Y745" s="133" t="s">
        <v>7732</v>
      </c>
      <c r="Z745" s="133" t="s">
        <v>7733</v>
      </c>
      <c r="AA745" s="125" t="s">
        <v>7735</v>
      </c>
    </row>
    <row r="746" spans="1:27" s="90" customFormat="1" ht="15.75" customHeight="1" x14ac:dyDescent="0.2">
      <c r="A746" s="125">
        <v>7320</v>
      </c>
      <c r="B746" s="18" t="str">
        <f>VLOOKUP(A746,'BASE REGISTRO MAYO'!$A$1:$U$884,2,FALSE)</f>
        <v>Corporación PRODEL</v>
      </c>
      <c r="C746" s="18">
        <f>VLOOKUP(A746,'BASE REGISTRO MAYO'!$A$1:$U$884,3,FALSE)</f>
        <v>656288108</v>
      </c>
      <c r="D746" s="18" t="str">
        <f>VLOOKUP(A746,'BASE REGISTRO MAYO'!$A$1:$U$884,4,FALSE)</f>
        <v>Corporación de Derecho Privado.</v>
      </c>
      <c r="E746" s="18" t="str">
        <f>VLOOKUP(A746,'BASE REGISTRO MAYO'!$A$1:$U$884,5,FALSE)</f>
        <v xml:space="preserve">Decreto Supremo Nº3328, de 18 de octubre de 2005, del Ministerio de Justicia. </v>
      </c>
      <c r="F746" s="18" t="str">
        <f>VLOOKUP(A746,'BASE REGISTRO MAYO'!$A$1:$U$884,6,FALSE)</f>
        <v xml:space="preserve">Certificado de Vigencia folio Nº 500333714487, emitido el 27 de julio del 2020, por el Servicio de Registro Civil e Identificación.
</v>
      </c>
      <c r="G746" s="18" t="str">
        <f>VLOOKUP(A746,'BASE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6" s="18" t="str">
        <f>VLOOKUP(A746,'BASE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6" s="18" t="str">
        <f>VLOOKUP(A746,'BASE REGISTRO MAYO'!$A$1:$U$884,9,FALSE)</f>
        <v xml:space="preserve">Durarán dos años en sus cargos. </v>
      </c>
      <c r="J746" s="18" t="str">
        <f>VLOOKUP(A746,'BASE REGISTRO MAYO'!$A$1:$U$884,10,FALSE)</f>
        <v>27 de marzo de 2019 al 27 de marzo de 2021</v>
      </c>
      <c r="K746" s="18" t="str">
        <f>VLOOKUP(A746,'BASE REGISTRO MAYO'!$A$1:$U$884,11,FALSE)</f>
        <v xml:space="preserve">Presidente: Guillermo Montecinos Rojas,  
</v>
      </c>
      <c r="L746" s="18" t="str">
        <f>VLOOKUP(A746,'BASE REGISTRO MAYO'!$A$1:$U$884,12,FALSE)</f>
        <v xml:space="preserve">4 Oriente Nº 143, comuna de Viña del Mar, Quinta Región. 
</v>
      </c>
      <c r="M746" s="18" t="str">
        <f>VLOOKUP(A746,'BASE REGISTRO MAYO'!$A$1:$U$884,13,FALSE)</f>
        <v>V</v>
      </c>
      <c r="N746" s="18" t="str">
        <f>VLOOKUP(A746,'BASE REGISTRO MAYO'!$A$1:$U$884,14,FALSE)</f>
        <v xml:space="preserve"> Viña del Mar</v>
      </c>
      <c r="O746" s="18" t="str">
        <f>VLOOKUP(A746,'BASE REGISTRO MAYO'!$A$1:$U$884,15,FALSE)</f>
        <v>Teléfono: 32-2110125- 32-2518572 / 73 / 74</v>
      </c>
      <c r="P746" s="18" t="str">
        <f>VLOOKUP(A746,'BASE REGISTRO MAYO'!$A$1:$U$884,16,FALSE)</f>
        <v xml:space="preserve"> prodelquinta@yahoo.es</v>
      </c>
      <c r="Q746" s="18">
        <f>VLOOKUP(A746,'BASE REGISTRO MAYO'!$A$1:$U$884,17,FALSE)</f>
        <v>0</v>
      </c>
      <c r="R746" s="18">
        <f>VLOOKUP(A746,'BASE REGISTRO MAYO'!$A$1:$U$884,18,FALSE)</f>
        <v>93401</v>
      </c>
      <c r="S746" s="18" t="str">
        <f>VLOOKUP(A746,'BASE REGISTRO MAYO'!$A$1:$U$884,19,FALSE)</f>
        <v>Se acompaña certificado financiero de la Institución correspondientes al año 2019, aprobado por el Sub Departamento de Supervisión Financiera Nacional .Certificado financiero legalizado ante notario.</v>
      </c>
      <c r="T746" s="148">
        <f>VLOOKUP(A746,'BASE REGISTRO MAYO'!$A$1:$U$884,20,FALSE)</f>
        <v>38848</v>
      </c>
      <c r="U746" s="125">
        <v>7320</v>
      </c>
      <c r="V746" s="126">
        <v>32300528</v>
      </c>
      <c r="W746" s="126">
        <v>188777728</v>
      </c>
      <c r="X746" s="149">
        <v>44347</v>
      </c>
      <c r="Y746" s="133" t="s">
        <v>7732</v>
      </c>
      <c r="Z746" s="133" t="s">
        <v>7733</v>
      </c>
      <c r="AA746" s="125" t="s">
        <v>7753</v>
      </c>
    </row>
    <row r="747" spans="1:27" s="90" customFormat="1" ht="15.75" customHeight="1" x14ac:dyDescent="0.2">
      <c r="A747" s="125">
        <v>7320</v>
      </c>
      <c r="B747" s="18" t="str">
        <f>VLOOKUP(A747,'BASE REGISTRO MAYO'!$A$1:$U$884,2,FALSE)</f>
        <v>Corporación PRODEL</v>
      </c>
      <c r="C747" s="18">
        <f>VLOOKUP(A747,'BASE REGISTRO MAYO'!$A$1:$U$884,3,FALSE)</f>
        <v>656288108</v>
      </c>
      <c r="D747" s="18" t="str">
        <f>VLOOKUP(A747,'BASE REGISTRO MAYO'!$A$1:$U$884,4,FALSE)</f>
        <v>Corporación de Derecho Privado.</v>
      </c>
      <c r="E747" s="18" t="str">
        <f>VLOOKUP(A747,'BASE REGISTRO MAYO'!$A$1:$U$884,5,FALSE)</f>
        <v xml:space="preserve">Decreto Supremo Nº3328, de 18 de octubre de 2005, del Ministerio de Justicia. </v>
      </c>
      <c r="F747" s="18" t="str">
        <f>VLOOKUP(A747,'BASE REGISTRO MAYO'!$A$1:$U$884,6,FALSE)</f>
        <v xml:space="preserve">Certificado de Vigencia folio Nº 500333714487, emitido el 27 de julio del 2020, por el Servicio de Registro Civil e Identificación.
</v>
      </c>
      <c r="G747" s="18" t="str">
        <f>VLOOKUP(A747,'BASE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7" s="18" t="str">
        <f>VLOOKUP(A747,'BASE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7" s="18" t="str">
        <f>VLOOKUP(A747,'BASE REGISTRO MAYO'!$A$1:$U$884,9,FALSE)</f>
        <v xml:space="preserve">Durarán dos años en sus cargos. </v>
      </c>
      <c r="J747" s="18" t="str">
        <f>VLOOKUP(A747,'BASE REGISTRO MAYO'!$A$1:$U$884,10,FALSE)</f>
        <v>27 de marzo de 2019 al 27 de marzo de 2021</v>
      </c>
      <c r="K747" s="18" t="str">
        <f>VLOOKUP(A747,'BASE REGISTRO MAYO'!$A$1:$U$884,11,FALSE)</f>
        <v xml:space="preserve">Presidente: Guillermo Montecinos Rojas,  
</v>
      </c>
      <c r="L747" s="18" t="str">
        <f>VLOOKUP(A747,'BASE REGISTRO MAYO'!$A$1:$U$884,12,FALSE)</f>
        <v xml:space="preserve">4 Oriente Nº 143, comuna de Viña del Mar, Quinta Región. 
</v>
      </c>
      <c r="M747" s="18" t="str">
        <f>VLOOKUP(A747,'BASE REGISTRO MAYO'!$A$1:$U$884,13,FALSE)</f>
        <v>V</v>
      </c>
      <c r="N747" s="18" t="str">
        <f>VLOOKUP(A747,'BASE REGISTRO MAYO'!$A$1:$U$884,14,FALSE)</f>
        <v xml:space="preserve"> Viña del Mar</v>
      </c>
      <c r="O747" s="18" t="str">
        <f>VLOOKUP(A747,'BASE REGISTRO MAYO'!$A$1:$U$884,15,FALSE)</f>
        <v>Teléfono: 32-2110125- 32-2518572 / 73 / 74</v>
      </c>
      <c r="P747" s="18" t="str">
        <f>VLOOKUP(A747,'BASE REGISTRO MAYO'!$A$1:$U$884,16,FALSE)</f>
        <v xml:space="preserve"> prodelquinta@yahoo.es</v>
      </c>
      <c r="Q747" s="18">
        <f>VLOOKUP(A747,'BASE REGISTRO MAYO'!$A$1:$U$884,17,FALSE)</f>
        <v>0</v>
      </c>
      <c r="R747" s="18">
        <f>VLOOKUP(A747,'BASE REGISTRO MAYO'!$A$1:$U$884,18,FALSE)</f>
        <v>93401</v>
      </c>
      <c r="S747" s="18" t="str">
        <f>VLOOKUP(A747,'BASE REGISTRO MAYO'!$A$1:$U$884,19,FALSE)</f>
        <v>Se acompaña certificado financiero de la Institución correspondientes al año 2019, aprobado por el Sub Departamento de Supervisión Financiera Nacional .Certificado financiero legalizado ante notario.</v>
      </c>
      <c r="T747" s="148">
        <f>VLOOKUP(A747,'BASE REGISTRO MAYO'!$A$1:$U$884,20,FALSE)</f>
        <v>38848</v>
      </c>
      <c r="U747" s="125">
        <v>7320</v>
      </c>
      <c r="V747" s="126">
        <v>44234064</v>
      </c>
      <c r="W747" s="126">
        <v>132278053</v>
      </c>
      <c r="X747" s="149">
        <v>44347</v>
      </c>
      <c r="Y747" s="133" t="s">
        <v>7732</v>
      </c>
      <c r="Z747" s="133" t="s">
        <v>7733</v>
      </c>
      <c r="AA747" s="125" t="s">
        <v>7762</v>
      </c>
    </row>
    <row r="748" spans="1:27" s="90" customFormat="1" ht="15.75" customHeight="1" x14ac:dyDescent="0.2">
      <c r="A748" s="125">
        <v>7320</v>
      </c>
      <c r="B748" s="18" t="str">
        <f>VLOOKUP(A748,'BASE REGISTRO MAYO'!$A$1:$U$884,2,FALSE)</f>
        <v>Corporación PRODEL</v>
      </c>
      <c r="C748" s="18">
        <f>VLOOKUP(A748,'BASE REGISTRO MAYO'!$A$1:$U$884,3,FALSE)</f>
        <v>656288108</v>
      </c>
      <c r="D748" s="18" t="str">
        <f>VLOOKUP(A748,'BASE REGISTRO MAYO'!$A$1:$U$884,4,FALSE)</f>
        <v>Corporación de Derecho Privado.</v>
      </c>
      <c r="E748" s="18" t="str">
        <f>VLOOKUP(A748,'BASE REGISTRO MAYO'!$A$1:$U$884,5,FALSE)</f>
        <v xml:space="preserve">Decreto Supremo Nº3328, de 18 de octubre de 2005, del Ministerio de Justicia. </v>
      </c>
      <c r="F748" s="18" t="str">
        <f>VLOOKUP(A748,'BASE REGISTRO MAYO'!$A$1:$U$884,6,FALSE)</f>
        <v xml:space="preserve">Certificado de Vigencia folio Nº 500333714487, emitido el 27 de julio del 2020, por el Servicio de Registro Civil e Identificación.
</v>
      </c>
      <c r="G748" s="18" t="str">
        <f>VLOOKUP(A748,'BASE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8" s="18" t="str">
        <f>VLOOKUP(A748,'BASE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8" s="18" t="str">
        <f>VLOOKUP(A748,'BASE REGISTRO MAYO'!$A$1:$U$884,9,FALSE)</f>
        <v xml:space="preserve">Durarán dos años en sus cargos. </v>
      </c>
      <c r="J748" s="18" t="str">
        <f>VLOOKUP(A748,'BASE REGISTRO MAYO'!$A$1:$U$884,10,FALSE)</f>
        <v>27 de marzo de 2019 al 27 de marzo de 2021</v>
      </c>
      <c r="K748" s="18" t="str">
        <f>VLOOKUP(A748,'BASE REGISTRO MAYO'!$A$1:$U$884,11,FALSE)</f>
        <v xml:space="preserve">Presidente: Guillermo Montecinos Rojas,  
</v>
      </c>
      <c r="L748" s="18" t="str">
        <f>VLOOKUP(A748,'BASE REGISTRO MAYO'!$A$1:$U$884,12,FALSE)</f>
        <v xml:space="preserve">4 Oriente Nº 143, comuna de Viña del Mar, Quinta Región. 
</v>
      </c>
      <c r="M748" s="18" t="str">
        <f>VLOOKUP(A748,'BASE REGISTRO MAYO'!$A$1:$U$884,13,FALSE)</f>
        <v>V</v>
      </c>
      <c r="N748" s="18" t="str">
        <f>VLOOKUP(A748,'BASE REGISTRO MAYO'!$A$1:$U$884,14,FALSE)</f>
        <v xml:space="preserve"> Viña del Mar</v>
      </c>
      <c r="O748" s="18" t="str">
        <f>VLOOKUP(A748,'BASE REGISTRO MAYO'!$A$1:$U$884,15,FALSE)</f>
        <v>Teléfono: 32-2110125- 32-2518572 / 73 / 74</v>
      </c>
      <c r="P748" s="18" t="str">
        <f>VLOOKUP(A748,'BASE REGISTRO MAYO'!$A$1:$U$884,16,FALSE)</f>
        <v xml:space="preserve"> prodelquinta@yahoo.es</v>
      </c>
      <c r="Q748" s="18">
        <f>VLOOKUP(A748,'BASE REGISTRO MAYO'!$A$1:$U$884,17,FALSE)</f>
        <v>0</v>
      </c>
      <c r="R748" s="18">
        <f>VLOOKUP(A748,'BASE REGISTRO MAYO'!$A$1:$U$884,18,FALSE)</f>
        <v>93401</v>
      </c>
      <c r="S748" s="18" t="str">
        <f>VLOOKUP(A748,'BASE REGISTRO MAYO'!$A$1:$U$884,19,FALSE)</f>
        <v>Se acompaña certificado financiero de la Institución correspondientes al año 2019, aprobado por el Sub Departamento de Supervisión Financiera Nacional .Certificado financiero legalizado ante notario.</v>
      </c>
      <c r="T748" s="148">
        <f>VLOOKUP(A748,'BASE REGISTRO MAYO'!$A$1:$U$884,20,FALSE)</f>
        <v>38848</v>
      </c>
      <c r="U748" s="125">
        <v>7320</v>
      </c>
      <c r="V748" s="126">
        <v>0</v>
      </c>
      <c r="W748" s="126">
        <v>4901608</v>
      </c>
      <c r="X748" s="149">
        <v>44347</v>
      </c>
      <c r="Y748" s="133" t="s">
        <v>7732</v>
      </c>
      <c r="Z748" s="133" t="s">
        <v>7733</v>
      </c>
      <c r="AA748" s="125" t="s">
        <v>7890</v>
      </c>
    </row>
    <row r="749" spans="1:27" s="90" customFormat="1" ht="15.75" customHeight="1" x14ac:dyDescent="0.2">
      <c r="A749" s="125">
        <v>7320</v>
      </c>
      <c r="B749" s="18" t="str">
        <f>VLOOKUP(A749,'BASE REGISTRO MAYO'!$A$1:$U$884,2,FALSE)</f>
        <v>Corporación PRODEL</v>
      </c>
      <c r="C749" s="18">
        <f>VLOOKUP(A749,'BASE REGISTRO MAYO'!$A$1:$U$884,3,FALSE)</f>
        <v>656288108</v>
      </c>
      <c r="D749" s="18" t="str">
        <f>VLOOKUP(A749,'BASE REGISTRO MAYO'!$A$1:$U$884,4,FALSE)</f>
        <v>Corporación de Derecho Privado.</v>
      </c>
      <c r="E749" s="18" t="str">
        <f>VLOOKUP(A749,'BASE REGISTRO MAYO'!$A$1:$U$884,5,FALSE)</f>
        <v xml:space="preserve">Decreto Supremo Nº3328, de 18 de octubre de 2005, del Ministerio de Justicia. </v>
      </c>
      <c r="F749" s="18" t="str">
        <f>VLOOKUP(A749,'BASE REGISTRO MAYO'!$A$1:$U$884,6,FALSE)</f>
        <v xml:space="preserve">Certificado de Vigencia folio Nº 500333714487, emitido el 27 de julio del 2020, por el Servicio de Registro Civil e Identificación.
</v>
      </c>
      <c r="G749" s="18" t="str">
        <f>VLOOKUP(A749,'BASE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9" s="18" t="str">
        <f>VLOOKUP(A749,'BASE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9" s="18" t="str">
        <f>VLOOKUP(A749,'BASE REGISTRO MAYO'!$A$1:$U$884,9,FALSE)</f>
        <v xml:space="preserve">Durarán dos años en sus cargos. </v>
      </c>
      <c r="J749" s="18" t="str">
        <f>VLOOKUP(A749,'BASE REGISTRO MAYO'!$A$1:$U$884,10,FALSE)</f>
        <v>27 de marzo de 2019 al 27 de marzo de 2021</v>
      </c>
      <c r="K749" s="18" t="str">
        <f>VLOOKUP(A749,'BASE REGISTRO MAYO'!$A$1:$U$884,11,FALSE)</f>
        <v xml:space="preserve">Presidente: Guillermo Montecinos Rojas,  
</v>
      </c>
      <c r="L749" s="18" t="str">
        <f>VLOOKUP(A749,'BASE REGISTRO MAYO'!$A$1:$U$884,12,FALSE)</f>
        <v xml:space="preserve">4 Oriente Nº 143, comuna de Viña del Mar, Quinta Región. 
</v>
      </c>
      <c r="M749" s="18" t="str">
        <f>VLOOKUP(A749,'BASE REGISTRO MAYO'!$A$1:$U$884,13,FALSE)</f>
        <v>V</v>
      </c>
      <c r="N749" s="18" t="str">
        <f>VLOOKUP(A749,'BASE REGISTRO MAYO'!$A$1:$U$884,14,FALSE)</f>
        <v xml:space="preserve"> Viña del Mar</v>
      </c>
      <c r="O749" s="18" t="str">
        <f>VLOOKUP(A749,'BASE REGISTRO MAYO'!$A$1:$U$884,15,FALSE)</f>
        <v>Teléfono: 32-2110125- 32-2518572 / 73 / 74</v>
      </c>
      <c r="P749" s="18" t="str">
        <f>VLOOKUP(A749,'BASE REGISTRO MAYO'!$A$1:$U$884,16,FALSE)</f>
        <v xml:space="preserve"> prodelquinta@yahoo.es</v>
      </c>
      <c r="Q749" s="18">
        <f>VLOOKUP(A749,'BASE REGISTRO MAYO'!$A$1:$U$884,17,FALSE)</f>
        <v>0</v>
      </c>
      <c r="R749" s="18">
        <f>VLOOKUP(A749,'BASE REGISTRO MAYO'!$A$1:$U$884,18,FALSE)</f>
        <v>93401</v>
      </c>
      <c r="S749" s="18" t="str">
        <f>VLOOKUP(A749,'BASE REGISTRO MAYO'!$A$1:$U$884,19,FALSE)</f>
        <v>Se acompaña certificado financiero de la Institución correspondientes al año 2019, aprobado por el Sub Departamento de Supervisión Financiera Nacional .Certificado financiero legalizado ante notario.</v>
      </c>
      <c r="T749" s="148">
        <f>VLOOKUP(A749,'BASE REGISTRO MAYO'!$A$1:$U$884,20,FALSE)</f>
        <v>38848</v>
      </c>
      <c r="U749" s="125">
        <v>7320</v>
      </c>
      <c r="V749" s="126">
        <v>10938780</v>
      </c>
      <c r="W749" s="126">
        <v>44996400</v>
      </c>
      <c r="X749" s="149">
        <v>44347</v>
      </c>
      <c r="Y749" s="133" t="s">
        <v>7732</v>
      </c>
      <c r="Z749" s="133" t="s">
        <v>7733</v>
      </c>
      <c r="AA749" s="125" t="s">
        <v>7937</v>
      </c>
    </row>
    <row r="750" spans="1:27" s="90" customFormat="1" ht="15.75" customHeight="1" x14ac:dyDescent="0.2">
      <c r="A750" s="125">
        <v>7320</v>
      </c>
      <c r="B750" s="18" t="str">
        <f>VLOOKUP(A750,'BASE REGISTRO MAYO'!$A$1:$U$884,2,FALSE)</f>
        <v>Corporación PRODEL</v>
      </c>
      <c r="C750" s="18">
        <f>VLOOKUP(A750,'BASE REGISTRO MAYO'!$A$1:$U$884,3,FALSE)</f>
        <v>656288108</v>
      </c>
      <c r="D750" s="18" t="str">
        <f>VLOOKUP(A750,'BASE REGISTRO MAYO'!$A$1:$U$884,4,FALSE)</f>
        <v>Corporación de Derecho Privado.</v>
      </c>
      <c r="E750" s="18" t="str">
        <f>VLOOKUP(A750,'BASE REGISTRO MAYO'!$A$1:$U$884,5,FALSE)</f>
        <v xml:space="preserve">Decreto Supremo Nº3328, de 18 de octubre de 2005, del Ministerio de Justicia. </v>
      </c>
      <c r="F750" s="18" t="str">
        <f>VLOOKUP(A750,'BASE REGISTRO MAYO'!$A$1:$U$884,6,FALSE)</f>
        <v xml:space="preserve">Certificado de Vigencia folio Nº 500333714487, emitido el 27 de julio del 2020, por el Servicio de Registro Civil e Identificación.
</v>
      </c>
      <c r="G750" s="18" t="str">
        <f>VLOOKUP(A750,'BASE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0" s="18" t="str">
        <f>VLOOKUP(A750,'BASE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0" s="18" t="str">
        <f>VLOOKUP(A750,'BASE REGISTRO MAYO'!$A$1:$U$884,9,FALSE)</f>
        <v xml:space="preserve">Durarán dos años en sus cargos. </v>
      </c>
      <c r="J750" s="18" t="str">
        <f>VLOOKUP(A750,'BASE REGISTRO MAYO'!$A$1:$U$884,10,FALSE)</f>
        <v>27 de marzo de 2019 al 27 de marzo de 2021</v>
      </c>
      <c r="K750" s="18" t="str">
        <f>VLOOKUP(A750,'BASE REGISTRO MAYO'!$A$1:$U$884,11,FALSE)</f>
        <v xml:space="preserve">Presidente: Guillermo Montecinos Rojas,  
</v>
      </c>
      <c r="L750" s="18" t="str">
        <f>VLOOKUP(A750,'BASE REGISTRO MAYO'!$A$1:$U$884,12,FALSE)</f>
        <v xml:space="preserve">4 Oriente Nº 143, comuna de Viña del Mar, Quinta Región. 
</v>
      </c>
      <c r="M750" s="18" t="str">
        <f>VLOOKUP(A750,'BASE REGISTRO MAYO'!$A$1:$U$884,13,FALSE)</f>
        <v>V</v>
      </c>
      <c r="N750" s="18" t="str">
        <f>VLOOKUP(A750,'BASE REGISTRO MAYO'!$A$1:$U$884,14,FALSE)</f>
        <v xml:space="preserve"> Viña del Mar</v>
      </c>
      <c r="O750" s="18" t="str">
        <f>VLOOKUP(A750,'BASE REGISTRO MAYO'!$A$1:$U$884,15,FALSE)</f>
        <v>Teléfono: 32-2110125- 32-2518572 / 73 / 74</v>
      </c>
      <c r="P750" s="18" t="str">
        <f>VLOOKUP(A750,'BASE REGISTRO MAYO'!$A$1:$U$884,16,FALSE)</f>
        <v xml:space="preserve"> prodelquinta@yahoo.es</v>
      </c>
      <c r="Q750" s="18">
        <f>VLOOKUP(A750,'BASE REGISTRO MAYO'!$A$1:$U$884,17,FALSE)</f>
        <v>0</v>
      </c>
      <c r="R750" s="18">
        <f>VLOOKUP(A750,'BASE REGISTRO MAYO'!$A$1:$U$884,18,FALSE)</f>
        <v>93401</v>
      </c>
      <c r="S750" s="18" t="str">
        <f>VLOOKUP(A750,'BASE REGISTRO MAYO'!$A$1:$U$884,19,FALSE)</f>
        <v>Se acompaña certificado financiero de la Institución correspondientes al año 2019, aprobado por el Sub Departamento de Supervisión Financiera Nacional .Certificado financiero legalizado ante notario.</v>
      </c>
      <c r="T750" s="148">
        <f>VLOOKUP(A750,'BASE REGISTRO MAYO'!$A$1:$U$884,20,FALSE)</f>
        <v>38848</v>
      </c>
      <c r="U750" s="125">
        <v>7320</v>
      </c>
      <c r="V750" s="126">
        <v>19244805</v>
      </c>
      <c r="W750" s="126">
        <v>76487285</v>
      </c>
      <c r="X750" s="149">
        <v>44347</v>
      </c>
      <c r="Y750" s="133" t="s">
        <v>7732</v>
      </c>
      <c r="Z750" s="133" t="s">
        <v>7733</v>
      </c>
      <c r="AA750" s="125" t="s">
        <v>7807</v>
      </c>
    </row>
    <row r="751" spans="1:27" s="90" customFormat="1" ht="15.75" customHeight="1" x14ac:dyDescent="0.2">
      <c r="A751" s="125">
        <v>7320</v>
      </c>
      <c r="B751" s="18" t="str">
        <f>VLOOKUP(A751,'BASE REGISTRO MAYO'!$A$1:$U$884,2,FALSE)</f>
        <v>Corporación PRODEL</v>
      </c>
      <c r="C751" s="18">
        <f>VLOOKUP(A751,'BASE REGISTRO MAYO'!$A$1:$U$884,3,FALSE)</f>
        <v>656288108</v>
      </c>
      <c r="D751" s="18" t="str">
        <f>VLOOKUP(A751,'BASE REGISTRO MAYO'!$A$1:$U$884,4,FALSE)</f>
        <v>Corporación de Derecho Privado.</v>
      </c>
      <c r="E751" s="18" t="str">
        <f>VLOOKUP(A751,'BASE REGISTRO MAYO'!$A$1:$U$884,5,FALSE)</f>
        <v xml:space="preserve">Decreto Supremo Nº3328, de 18 de octubre de 2005, del Ministerio de Justicia. </v>
      </c>
      <c r="F751" s="18" t="str">
        <f>VLOOKUP(A751,'BASE REGISTRO MAYO'!$A$1:$U$884,6,FALSE)</f>
        <v xml:space="preserve">Certificado de Vigencia folio Nº 500333714487, emitido el 27 de julio del 2020, por el Servicio de Registro Civil e Identificación.
</v>
      </c>
      <c r="G751" s="18" t="str">
        <f>VLOOKUP(A751,'BASE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1" s="18" t="str">
        <f>VLOOKUP(A751,'BASE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1" s="18" t="str">
        <f>VLOOKUP(A751,'BASE REGISTRO MAYO'!$A$1:$U$884,9,FALSE)</f>
        <v xml:space="preserve">Durarán dos años en sus cargos. </v>
      </c>
      <c r="J751" s="18" t="str">
        <f>VLOOKUP(A751,'BASE REGISTRO MAYO'!$A$1:$U$884,10,FALSE)</f>
        <v>27 de marzo de 2019 al 27 de marzo de 2021</v>
      </c>
      <c r="K751" s="18" t="str">
        <f>VLOOKUP(A751,'BASE REGISTRO MAYO'!$A$1:$U$884,11,FALSE)</f>
        <v xml:space="preserve">Presidente: Guillermo Montecinos Rojas,  
</v>
      </c>
      <c r="L751" s="18" t="str">
        <f>VLOOKUP(A751,'BASE REGISTRO MAYO'!$A$1:$U$884,12,FALSE)</f>
        <v xml:space="preserve">4 Oriente Nº 143, comuna de Viña del Mar, Quinta Región. 
</v>
      </c>
      <c r="M751" s="18" t="str">
        <f>VLOOKUP(A751,'BASE REGISTRO MAYO'!$A$1:$U$884,13,FALSE)</f>
        <v>V</v>
      </c>
      <c r="N751" s="18" t="str">
        <f>VLOOKUP(A751,'BASE REGISTRO MAYO'!$A$1:$U$884,14,FALSE)</f>
        <v xml:space="preserve"> Viña del Mar</v>
      </c>
      <c r="O751" s="18" t="str">
        <f>VLOOKUP(A751,'BASE REGISTRO MAYO'!$A$1:$U$884,15,FALSE)</f>
        <v>Teléfono: 32-2110125- 32-2518572 / 73 / 74</v>
      </c>
      <c r="P751" s="18" t="str">
        <f>VLOOKUP(A751,'BASE REGISTRO MAYO'!$A$1:$U$884,16,FALSE)</f>
        <v xml:space="preserve"> prodelquinta@yahoo.es</v>
      </c>
      <c r="Q751" s="18">
        <f>VLOOKUP(A751,'BASE REGISTRO MAYO'!$A$1:$U$884,17,FALSE)</f>
        <v>0</v>
      </c>
      <c r="R751" s="18">
        <f>VLOOKUP(A751,'BASE REGISTRO MAYO'!$A$1:$U$884,18,FALSE)</f>
        <v>93401</v>
      </c>
      <c r="S751" s="18" t="str">
        <f>VLOOKUP(A751,'BASE REGISTRO MAYO'!$A$1:$U$884,19,FALSE)</f>
        <v>Se acompaña certificado financiero de la Institución correspondientes al año 2019, aprobado por el Sub Departamento de Supervisión Financiera Nacional .Certificado financiero legalizado ante notario.</v>
      </c>
      <c r="T751" s="148">
        <f>VLOOKUP(A751,'BASE REGISTRO MAYO'!$A$1:$U$884,20,FALSE)</f>
        <v>38848</v>
      </c>
      <c r="U751" s="125">
        <v>7320</v>
      </c>
      <c r="V751" s="126">
        <v>37979372</v>
      </c>
      <c r="W751" s="126">
        <v>152566579</v>
      </c>
      <c r="X751" s="149">
        <v>44347</v>
      </c>
      <c r="Y751" s="133" t="s">
        <v>7732</v>
      </c>
      <c r="Z751" s="133" t="s">
        <v>7733</v>
      </c>
      <c r="AA751" s="125" t="s">
        <v>184</v>
      </c>
    </row>
    <row r="752" spans="1:27" s="90" customFormat="1" ht="15.75" customHeight="1" x14ac:dyDescent="0.2">
      <c r="A752" s="125">
        <v>7320</v>
      </c>
      <c r="B752" s="18" t="str">
        <f>VLOOKUP(A752,'BASE REGISTRO MAYO'!$A$1:$U$884,2,FALSE)</f>
        <v>Corporación PRODEL</v>
      </c>
      <c r="C752" s="18">
        <f>VLOOKUP(A752,'BASE REGISTRO MAYO'!$A$1:$U$884,3,FALSE)</f>
        <v>656288108</v>
      </c>
      <c r="D752" s="18" t="str">
        <f>VLOOKUP(A752,'BASE REGISTRO MAYO'!$A$1:$U$884,4,FALSE)</f>
        <v>Corporación de Derecho Privado.</v>
      </c>
      <c r="E752" s="18" t="str">
        <f>VLOOKUP(A752,'BASE REGISTRO MAYO'!$A$1:$U$884,5,FALSE)</f>
        <v xml:space="preserve">Decreto Supremo Nº3328, de 18 de octubre de 2005, del Ministerio de Justicia. </v>
      </c>
      <c r="F752" s="18" t="str">
        <f>VLOOKUP(A752,'BASE REGISTRO MAYO'!$A$1:$U$884,6,FALSE)</f>
        <v xml:space="preserve">Certificado de Vigencia folio Nº 500333714487, emitido el 27 de julio del 2020, por el Servicio de Registro Civil e Identificación.
</v>
      </c>
      <c r="G752" s="18" t="str">
        <f>VLOOKUP(A752,'BASE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2" s="18" t="str">
        <f>VLOOKUP(A752,'BASE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2" s="18" t="str">
        <f>VLOOKUP(A752,'BASE REGISTRO MAYO'!$A$1:$U$884,9,FALSE)</f>
        <v xml:space="preserve">Durarán dos años en sus cargos. </v>
      </c>
      <c r="J752" s="18" t="str">
        <f>VLOOKUP(A752,'BASE REGISTRO MAYO'!$A$1:$U$884,10,FALSE)</f>
        <v>27 de marzo de 2019 al 27 de marzo de 2021</v>
      </c>
      <c r="K752" s="18" t="str">
        <f>VLOOKUP(A752,'BASE REGISTRO MAYO'!$A$1:$U$884,11,FALSE)</f>
        <v xml:space="preserve">Presidente: Guillermo Montecinos Rojas,  
</v>
      </c>
      <c r="L752" s="18" t="str">
        <f>VLOOKUP(A752,'BASE REGISTRO MAYO'!$A$1:$U$884,12,FALSE)</f>
        <v xml:space="preserve">4 Oriente Nº 143, comuna de Viña del Mar, Quinta Región. 
</v>
      </c>
      <c r="M752" s="18" t="str">
        <f>VLOOKUP(A752,'BASE REGISTRO MAYO'!$A$1:$U$884,13,FALSE)</f>
        <v>V</v>
      </c>
      <c r="N752" s="18" t="str">
        <f>VLOOKUP(A752,'BASE REGISTRO MAYO'!$A$1:$U$884,14,FALSE)</f>
        <v xml:space="preserve"> Viña del Mar</v>
      </c>
      <c r="O752" s="18" t="str">
        <f>VLOOKUP(A752,'BASE REGISTRO MAYO'!$A$1:$U$884,15,FALSE)</f>
        <v>Teléfono: 32-2110125- 32-2518572 / 73 / 74</v>
      </c>
      <c r="P752" s="18" t="str">
        <f>VLOOKUP(A752,'BASE REGISTRO MAYO'!$A$1:$U$884,16,FALSE)</f>
        <v xml:space="preserve"> prodelquinta@yahoo.es</v>
      </c>
      <c r="Q752" s="18">
        <f>VLOOKUP(A752,'BASE REGISTRO MAYO'!$A$1:$U$884,17,FALSE)</f>
        <v>0</v>
      </c>
      <c r="R752" s="18">
        <f>VLOOKUP(A752,'BASE REGISTRO MAYO'!$A$1:$U$884,18,FALSE)</f>
        <v>93401</v>
      </c>
      <c r="S752" s="18" t="str">
        <f>VLOOKUP(A752,'BASE REGISTRO MAYO'!$A$1:$U$884,19,FALSE)</f>
        <v>Se acompaña certificado financiero de la Institución correspondientes al año 2019, aprobado por el Sub Departamento de Supervisión Financiera Nacional .Certificado financiero legalizado ante notario.</v>
      </c>
      <c r="T752" s="148">
        <f>VLOOKUP(A752,'BASE REGISTRO MAYO'!$A$1:$U$884,20,FALSE)</f>
        <v>38848</v>
      </c>
      <c r="U752" s="125">
        <v>7320</v>
      </c>
      <c r="V752" s="126">
        <v>33807501</v>
      </c>
      <c r="W752" s="126">
        <v>154221641</v>
      </c>
      <c r="X752" s="149">
        <v>44347</v>
      </c>
      <c r="Y752" s="133" t="s">
        <v>7732</v>
      </c>
      <c r="Z752" s="133" t="s">
        <v>7733</v>
      </c>
      <c r="AA752" s="125" t="s">
        <v>7770</v>
      </c>
    </row>
    <row r="753" spans="1:27" s="90" customFormat="1" ht="15.75" customHeight="1" x14ac:dyDescent="0.2">
      <c r="A753" s="125">
        <v>7320</v>
      </c>
      <c r="B753" s="18" t="str">
        <f>VLOOKUP(A753,'BASE REGISTRO MAYO'!$A$1:$U$884,2,FALSE)</f>
        <v>Corporación PRODEL</v>
      </c>
      <c r="C753" s="18">
        <f>VLOOKUP(A753,'BASE REGISTRO MAYO'!$A$1:$U$884,3,FALSE)</f>
        <v>656288108</v>
      </c>
      <c r="D753" s="18" t="str">
        <f>VLOOKUP(A753,'BASE REGISTRO MAYO'!$A$1:$U$884,4,FALSE)</f>
        <v>Corporación de Derecho Privado.</v>
      </c>
      <c r="E753" s="18" t="str">
        <f>VLOOKUP(A753,'BASE REGISTRO MAYO'!$A$1:$U$884,5,FALSE)</f>
        <v xml:space="preserve">Decreto Supremo Nº3328, de 18 de octubre de 2005, del Ministerio de Justicia. </v>
      </c>
      <c r="F753" s="18" t="str">
        <f>VLOOKUP(A753,'BASE REGISTRO MAYO'!$A$1:$U$884,6,FALSE)</f>
        <v xml:space="preserve">Certificado de Vigencia folio Nº 500333714487, emitido el 27 de julio del 2020, por el Servicio de Registro Civil e Identificación.
</v>
      </c>
      <c r="G753" s="18" t="str">
        <f>VLOOKUP(A753,'BASE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3" s="18" t="str">
        <f>VLOOKUP(A753,'BASE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3" s="18" t="str">
        <f>VLOOKUP(A753,'BASE REGISTRO MAYO'!$A$1:$U$884,9,FALSE)</f>
        <v xml:space="preserve">Durarán dos años en sus cargos. </v>
      </c>
      <c r="J753" s="18" t="str">
        <f>VLOOKUP(A753,'BASE REGISTRO MAYO'!$A$1:$U$884,10,FALSE)</f>
        <v>27 de marzo de 2019 al 27 de marzo de 2021</v>
      </c>
      <c r="K753" s="18" t="str">
        <f>VLOOKUP(A753,'BASE REGISTRO MAYO'!$A$1:$U$884,11,FALSE)</f>
        <v xml:space="preserve">Presidente: Guillermo Montecinos Rojas,  
</v>
      </c>
      <c r="L753" s="18" t="str">
        <f>VLOOKUP(A753,'BASE REGISTRO MAYO'!$A$1:$U$884,12,FALSE)</f>
        <v xml:space="preserve">4 Oriente Nº 143, comuna de Viña del Mar, Quinta Región. 
</v>
      </c>
      <c r="M753" s="18" t="str">
        <f>VLOOKUP(A753,'BASE REGISTRO MAYO'!$A$1:$U$884,13,FALSE)</f>
        <v>V</v>
      </c>
      <c r="N753" s="18" t="str">
        <f>VLOOKUP(A753,'BASE REGISTRO MAYO'!$A$1:$U$884,14,FALSE)</f>
        <v xml:space="preserve"> Viña del Mar</v>
      </c>
      <c r="O753" s="18" t="str">
        <f>VLOOKUP(A753,'BASE REGISTRO MAYO'!$A$1:$U$884,15,FALSE)</f>
        <v>Teléfono: 32-2110125- 32-2518572 / 73 / 74</v>
      </c>
      <c r="P753" s="18" t="str">
        <f>VLOOKUP(A753,'BASE REGISTRO MAYO'!$A$1:$U$884,16,FALSE)</f>
        <v xml:space="preserve"> prodelquinta@yahoo.es</v>
      </c>
      <c r="Q753" s="18">
        <f>VLOOKUP(A753,'BASE REGISTRO MAYO'!$A$1:$U$884,17,FALSE)</f>
        <v>0</v>
      </c>
      <c r="R753" s="18">
        <f>VLOOKUP(A753,'BASE REGISTRO MAYO'!$A$1:$U$884,18,FALSE)</f>
        <v>93401</v>
      </c>
      <c r="S753" s="18" t="str">
        <f>VLOOKUP(A753,'BASE REGISTRO MAYO'!$A$1:$U$884,19,FALSE)</f>
        <v>Se acompaña certificado financiero de la Institución correspondientes al año 2019, aprobado por el Sub Departamento de Supervisión Financiera Nacional .Certificado financiero legalizado ante notario.</v>
      </c>
      <c r="T753" s="148">
        <f>VLOOKUP(A753,'BASE REGISTRO MAYO'!$A$1:$U$884,20,FALSE)</f>
        <v>38848</v>
      </c>
      <c r="U753" s="125">
        <v>7320</v>
      </c>
      <c r="V753" s="126">
        <v>28411520</v>
      </c>
      <c r="W753" s="126">
        <v>96157824</v>
      </c>
      <c r="X753" s="149">
        <v>44347</v>
      </c>
      <c r="Y753" s="133" t="s">
        <v>7732</v>
      </c>
      <c r="Z753" s="133" t="s">
        <v>7733</v>
      </c>
      <c r="AA753" s="125" t="s">
        <v>7799</v>
      </c>
    </row>
    <row r="754" spans="1:27" s="90" customFormat="1" ht="15.75" customHeight="1" x14ac:dyDescent="0.2">
      <c r="A754" s="125">
        <v>7320</v>
      </c>
      <c r="B754" s="18" t="str">
        <f>VLOOKUP(A754,'BASE REGISTRO MAYO'!$A$1:$U$884,2,FALSE)</f>
        <v>Corporación PRODEL</v>
      </c>
      <c r="C754" s="18">
        <f>VLOOKUP(A754,'BASE REGISTRO MAYO'!$A$1:$U$884,3,FALSE)</f>
        <v>656288108</v>
      </c>
      <c r="D754" s="18" t="str">
        <f>VLOOKUP(A754,'BASE REGISTRO MAYO'!$A$1:$U$884,4,FALSE)</f>
        <v>Corporación de Derecho Privado.</v>
      </c>
      <c r="E754" s="18" t="str">
        <f>VLOOKUP(A754,'BASE REGISTRO MAYO'!$A$1:$U$884,5,FALSE)</f>
        <v xml:space="preserve">Decreto Supremo Nº3328, de 18 de octubre de 2005, del Ministerio de Justicia. </v>
      </c>
      <c r="F754" s="18" t="str">
        <f>VLOOKUP(A754,'BASE REGISTRO MAYO'!$A$1:$U$884,6,FALSE)</f>
        <v xml:space="preserve">Certificado de Vigencia folio Nº 500333714487, emitido el 27 de julio del 2020, por el Servicio de Registro Civil e Identificación.
</v>
      </c>
      <c r="G754" s="18" t="str">
        <f>VLOOKUP(A754,'BASE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4" s="18" t="str">
        <f>VLOOKUP(A754,'BASE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4" s="18" t="str">
        <f>VLOOKUP(A754,'BASE REGISTRO MAYO'!$A$1:$U$884,9,FALSE)</f>
        <v xml:space="preserve">Durarán dos años en sus cargos. </v>
      </c>
      <c r="J754" s="18" t="str">
        <f>VLOOKUP(A754,'BASE REGISTRO MAYO'!$A$1:$U$884,10,FALSE)</f>
        <v>27 de marzo de 2019 al 27 de marzo de 2021</v>
      </c>
      <c r="K754" s="18" t="str">
        <f>VLOOKUP(A754,'BASE REGISTRO MAYO'!$A$1:$U$884,11,FALSE)</f>
        <v xml:space="preserve">Presidente: Guillermo Montecinos Rojas,  
</v>
      </c>
      <c r="L754" s="18" t="str">
        <f>VLOOKUP(A754,'BASE REGISTRO MAYO'!$A$1:$U$884,12,FALSE)</f>
        <v xml:space="preserve">4 Oriente Nº 143, comuna de Viña del Mar, Quinta Región. 
</v>
      </c>
      <c r="M754" s="18" t="str">
        <f>VLOOKUP(A754,'BASE REGISTRO MAYO'!$A$1:$U$884,13,FALSE)</f>
        <v>V</v>
      </c>
      <c r="N754" s="18" t="str">
        <f>VLOOKUP(A754,'BASE REGISTRO MAYO'!$A$1:$U$884,14,FALSE)</f>
        <v xml:space="preserve"> Viña del Mar</v>
      </c>
      <c r="O754" s="18" t="str">
        <f>VLOOKUP(A754,'BASE REGISTRO MAYO'!$A$1:$U$884,15,FALSE)</f>
        <v>Teléfono: 32-2110125- 32-2518572 / 73 / 74</v>
      </c>
      <c r="P754" s="18" t="str">
        <f>VLOOKUP(A754,'BASE REGISTRO MAYO'!$A$1:$U$884,16,FALSE)</f>
        <v xml:space="preserve"> prodelquinta@yahoo.es</v>
      </c>
      <c r="Q754" s="18">
        <f>VLOOKUP(A754,'BASE REGISTRO MAYO'!$A$1:$U$884,17,FALSE)</f>
        <v>0</v>
      </c>
      <c r="R754" s="18">
        <f>VLOOKUP(A754,'BASE REGISTRO MAYO'!$A$1:$U$884,18,FALSE)</f>
        <v>93401</v>
      </c>
      <c r="S754" s="18" t="str">
        <f>VLOOKUP(A754,'BASE REGISTRO MAYO'!$A$1:$U$884,19,FALSE)</f>
        <v>Se acompaña certificado financiero de la Institución correspondientes al año 2019, aprobado por el Sub Departamento de Supervisión Financiera Nacional .Certificado financiero legalizado ante notario.</v>
      </c>
      <c r="T754" s="148">
        <f>VLOOKUP(A754,'BASE REGISTRO MAYO'!$A$1:$U$884,20,FALSE)</f>
        <v>38848</v>
      </c>
      <c r="U754" s="125">
        <v>7320</v>
      </c>
      <c r="V754" s="126">
        <v>21324156</v>
      </c>
      <c r="W754" s="126">
        <v>79204008</v>
      </c>
      <c r="X754" s="149">
        <v>44347</v>
      </c>
      <c r="Y754" s="133" t="s">
        <v>7732</v>
      </c>
      <c r="Z754" s="133" t="s">
        <v>7733</v>
      </c>
      <c r="AA754" s="125" t="s">
        <v>75</v>
      </c>
    </row>
    <row r="755" spans="1:27" s="90" customFormat="1" ht="15.75" customHeight="1" x14ac:dyDescent="0.2">
      <c r="A755" s="125">
        <v>7320</v>
      </c>
      <c r="B755" s="18" t="str">
        <f>VLOOKUP(A755,'BASE REGISTRO MAYO'!$A$1:$U$884,2,FALSE)</f>
        <v>Corporación PRODEL</v>
      </c>
      <c r="C755" s="18">
        <f>VLOOKUP(A755,'BASE REGISTRO MAYO'!$A$1:$U$884,3,FALSE)</f>
        <v>656288108</v>
      </c>
      <c r="D755" s="18" t="str">
        <f>VLOOKUP(A755,'BASE REGISTRO MAYO'!$A$1:$U$884,4,FALSE)</f>
        <v>Corporación de Derecho Privado.</v>
      </c>
      <c r="E755" s="18" t="str">
        <f>VLOOKUP(A755,'BASE REGISTRO MAYO'!$A$1:$U$884,5,FALSE)</f>
        <v xml:space="preserve">Decreto Supremo Nº3328, de 18 de octubre de 2005, del Ministerio de Justicia. </v>
      </c>
      <c r="F755" s="18" t="str">
        <f>VLOOKUP(A755,'BASE REGISTRO MAYO'!$A$1:$U$884,6,FALSE)</f>
        <v xml:space="preserve">Certificado de Vigencia folio Nº 500333714487, emitido el 27 de julio del 2020, por el Servicio de Registro Civil e Identificación.
</v>
      </c>
      <c r="G755" s="18" t="str">
        <f>VLOOKUP(A755,'BASE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5" s="18" t="str">
        <f>VLOOKUP(A755,'BASE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5" s="18" t="str">
        <f>VLOOKUP(A755,'BASE REGISTRO MAYO'!$A$1:$U$884,9,FALSE)</f>
        <v xml:space="preserve">Durarán dos años en sus cargos. </v>
      </c>
      <c r="J755" s="18" t="str">
        <f>VLOOKUP(A755,'BASE REGISTRO MAYO'!$A$1:$U$884,10,FALSE)</f>
        <v>27 de marzo de 2019 al 27 de marzo de 2021</v>
      </c>
      <c r="K755" s="18" t="str">
        <f>VLOOKUP(A755,'BASE REGISTRO MAYO'!$A$1:$U$884,11,FALSE)</f>
        <v xml:space="preserve">Presidente: Guillermo Montecinos Rojas,  
</v>
      </c>
      <c r="L755" s="18" t="str">
        <f>VLOOKUP(A755,'BASE REGISTRO MAYO'!$A$1:$U$884,12,FALSE)</f>
        <v xml:space="preserve">4 Oriente Nº 143, comuna de Viña del Mar, Quinta Región. 
</v>
      </c>
      <c r="M755" s="18" t="str">
        <f>VLOOKUP(A755,'BASE REGISTRO MAYO'!$A$1:$U$884,13,FALSE)</f>
        <v>V</v>
      </c>
      <c r="N755" s="18" t="str">
        <f>VLOOKUP(A755,'BASE REGISTRO MAYO'!$A$1:$U$884,14,FALSE)</f>
        <v xml:space="preserve"> Viña del Mar</v>
      </c>
      <c r="O755" s="18" t="str">
        <f>VLOOKUP(A755,'BASE REGISTRO MAYO'!$A$1:$U$884,15,FALSE)</f>
        <v>Teléfono: 32-2110125- 32-2518572 / 73 / 74</v>
      </c>
      <c r="P755" s="18" t="str">
        <f>VLOOKUP(A755,'BASE REGISTRO MAYO'!$A$1:$U$884,16,FALSE)</f>
        <v xml:space="preserve"> prodelquinta@yahoo.es</v>
      </c>
      <c r="Q755" s="18">
        <f>VLOOKUP(A755,'BASE REGISTRO MAYO'!$A$1:$U$884,17,FALSE)</f>
        <v>0</v>
      </c>
      <c r="R755" s="18">
        <f>VLOOKUP(A755,'BASE REGISTRO MAYO'!$A$1:$U$884,18,FALSE)</f>
        <v>93401</v>
      </c>
      <c r="S755" s="18" t="str">
        <f>VLOOKUP(A755,'BASE REGISTRO MAYO'!$A$1:$U$884,19,FALSE)</f>
        <v>Se acompaña certificado financiero de la Institución correspondientes al año 2019, aprobado por el Sub Departamento de Supervisión Financiera Nacional .Certificado financiero legalizado ante notario.</v>
      </c>
      <c r="T755" s="148">
        <f>VLOOKUP(A755,'BASE REGISTRO MAYO'!$A$1:$U$884,20,FALSE)</f>
        <v>38848</v>
      </c>
      <c r="U755" s="125">
        <v>7320</v>
      </c>
      <c r="V755" s="126">
        <v>42125940</v>
      </c>
      <c r="W755" s="126">
        <v>98185970</v>
      </c>
      <c r="X755" s="149">
        <v>44347</v>
      </c>
      <c r="Y755" s="133" t="s">
        <v>7732</v>
      </c>
      <c r="Z755" s="133" t="s">
        <v>7733</v>
      </c>
      <c r="AA755" s="125" t="s">
        <v>7821</v>
      </c>
    </row>
    <row r="756" spans="1:27" s="90" customFormat="1" ht="15.75" customHeight="1" x14ac:dyDescent="0.2">
      <c r="A756" s="125">
        <v>7320</v>
      </c>
      <c r="B756" s="18" t="str">
        <f>VLOOKUP(A756,'BASE REGISTRO MAYO'!$A$1:$U$884,2,FALSE)</f>
        <v>Corporación PRODEL</v>
      </c>
      <c r="C756" s="18">
        <f>VLOOKUP(A756,'BASE REGISTRO MAYO'!$A$1:$U$884,3,FALSE)</f>
        <v>656288108</v>
      </c>
      <c r="D756" s="18" t="str">
        <f>VLOOKUP(A756,'BASE REGISTRO MAYO'!$A$1:$U$884,4,FALSE)</f>
        <v>Corporación de Derecho Privado.</v>
      </c>
      <c r="E756" s="18" t="str">
        <f>VLOOKUP(A756,'BASE REGISTRO MAYO'!$A$1:$U$884,5,FALSE)</f>
        <v xml:space="preserve">Decreto Supremo Nº3328, de 18 de octubre de 2005, del Ministerio de Justicia. </v>
      </c>
      <c r="F756" s="18" t="str">
        <f>VLOOKUP(A756,'BASE REGISTRO MAYO'!$A$1:$U$884,6,FALSE)</f>
        <v xml:space="preserve">Certificado de Vigencia folio Nº 500333714487, emitido el 27 de julio del 2020, por el Servicio de Registro Civil e Identificación.
</v>
      </c>
      <c r="G756" s="18" t="str">
        <f>VLOOKUP(A756,'BASE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6" s="18" t="str">
        <f>VLOOKUP(A756,'BASE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6" s="18" t="str">
        <f>VLOOKUP(A756,'BASE REGISTRO MAYO'!$A$1:$U$884,9,FALSE)</f>
        <v xml:space="preserve">Durarán dos años en sus cargos. </v>
      </c>
      <c r="J756" s="18" t="str">
        <f>VLOOKUP(A756,'BASE REGISTRO MAYO'!$A$1:$U$884,10,FALSE)</f>
        <v>27 de marzo de 2019 al 27 de marzo de 2021</v>
      </c>
      <c r="K756" s="18" t="str">
        <f>VLOOKUP(A756,'BASE REGISTRO MAYO'!$A$1:$U$884,11,FALSE)</f>
        <v xml:space="preserve">Presidente: Guillermo Montecinos Rojas,  
</v>
      </c>
      <c r="L756" s="18" t="str">
        <f>VLOOKUP(A756,'BASE REGISTRO MAYO'!$A$1:$U$884,12,FALSE)</f>
        <v xml:space="preserve">4 Oriente Nº 143, comuna de Viña del Mar, Quinta Región. 
</v>
      </c>
      <c r="M756" s="18" t="str">
        <f>VLOOKUP(A756,'BASE REGISTRO MAYO'!$A$1:$U$884,13,FALSE)</f>
        <v>V</v>
      </c>
      <c r="N756" s="18" t="str">
        <f>VLOOKUP(A756,'BASE REGISTRO MAYO'!$A$1:$U$884,14,FALSE)</f>
        <v xml:space="preserve"> Viña del Mar</v>
      </c>
      <c r="O756" s="18" t="str">
        <f>VLOOKUP(A756,'BASE REGISTRO MAYO'!$A$1:$U$884,15,FALSE)</f>
        <v>Teléfono: 32-2110125- 32-2518572 / 73 / 74</v>
      </c>
      <c r="P756" s="18" t="str">
        <f>VLOOKUP(A756,'BASE REGISTRO MAYO'!$A$1:$U$884,16,FALSE)</f>
        <v xml:space="preserve"> prodelquinta@yahoo.es</v>
      </c>
      <c r="Q756" s="18">
        <f>VLOOKUP(A756,'BASE REGISTRO MAYO'!$A$1:$U$884,17,FALSE)</f>
        <v>0</v>
      </c>
      <c r="R756" s="18">
        <f>VLOOKUP(A756,'BASE REGISTRO MAYO'!$A$1:$U$884,18,FALSE)</f>
        <v>93401</v>
      </c>
      <c r="S756" s="18" t="str">
        <f>VLOOKUP(A756,'BASE REGISTRO MAYO'!$A$1:$U$884,19,FALSE)</f>
        <v>Se acompaña certificado financiero de la Institución correspondientes al año 2019, aprobado por el Sub Departamento de Supervisión Financiera Nacional .Certificado financiero legalizado ante notario.</v>
      </c>
      <c r="T756" s="148">
        <f>VLOOKUP(A756,'BASE REGISTRO MAYO'!$A$1:$U$884,20,FALSE)</f>
        <v>38848</v>
      </c>
      <c r="U756" s="125">
        <v>7320</v>
      </c>
      <c r="V756" s="126">
        <v>8225032</v>
      </c>
      <c r="W756" s="126">
        <v>38648805</v>
      </c>
      <c r="X756" s="149">
        <v>44347</v>
      </c>
      <c r="Y756" s="133" t="s">
        <v>7732</v>
      </c>
      <c r="Z756" s="133" t="s">
        <v>7733</v>
      </c>
      <c r="AA756" s="125" t="s">
        <v>7759</v>
      </c>
    </row>
    <row r="757" spans="1:27" s="90" customFormat="1" ht="15.75" customHeight="1" x14ac:dyDescent="0.2">
      <c r="A757" s="125">
        <v>7320</v>
      </c>
      <c r="B757" s="18" t="str">
        <f>VLOOKUP(A757,'BASE REGISTRO MAYO'!$A$1:$U$884,2,FALSE)</f>
        <v>Corporación PRODEL</v>
      </c>
      <c r="C757" s="18">
        <f>VLOOKUP(A757,'BASE REGISTRO MAYO'!$A$1:$U$884,3,FALSE)</f>
        <v>656288108</v>
      </c>
      <c r="D757" s="18" t="str">
        <f>VLOOKUP(A757,'BASE REGISTRO MAYO'!$A$1:$U$884,4,FALSE)</f>
        <v>Corporación de Derecho Privado.</v>
      </c>
      <c r="E757" s="18" t="str">
        <f>VLOOKUP(A757,'BASE REGISTRO MAYO'!$A$1:$U$884,5,FALSE)</f>
        <v xml:space="preserve">Decreto Supremo Nº3328, de 18 de octubre de 2005, del Ministerio de Justicia. </v>
      </c>
      <c r="F757" s="18" t="str">
        <f>VLOOKUP(A757,'BASE REGISTRO MAYO'!$A$1:$U$884,6,FALSE)</f>
        <v xml:space="preserve">Certificado de Vigencia folio Nº 500333714487, emitido el 27 de julio del 2020, por el Servicio de Registro Civil e Identificación.
</v>
      </c>
      <c r="G757" s="18" t="str">
        <f>VLOOKUP(A757,'BASE REGISTRO MAYO'!$A$1:$U$884,7,FALSE)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7" s="18" t="str">
        <f>VLOOKUP(A757,'BASE REGISTRO MAYO'!$A$1:$U$884,8,FALSE)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7" s="18" t="str">
        <f>VLOOKUP(A757,'BASE REGISTRO MAYO'!$A$1:$U$884,9,FALSE)</f>
        <v xml:space="preserve">Durarán dos años en sus cargos. </v>
      </c>
      <c r="J757" s="18" t="str">
        <f>VLOOKUP(A757,'BASE REGISTRO MAYO'!$A$1:$U$884,10,FALSE)</f>
        <v>27 de marzo de 2019 al 27 de marzo de 2021</v>
      </c>
      <c r="K757" s="18" t="str">
        <f>VLOOKUP(A757,'BASE REGISTRO MAYO'!$A$1:$U$884,11,FALSE)</f>
        <v xml:space="preserve">Presidente: Guillermo Montecinos Rojas,  
</v>
      </c>
      <c r="L757" s="18" t="str">
        <f>VLOOKUP(A757,'BASE REGISTRO MAYO'!$A$1:$U$884,12,FALSE)</f>
        <v xml:space="preserve">4 Oriente Nº 143, comuna de Viña del Mar, Quinta Región. 
</v>
      </c>
      <c r="M757" s="18" t="str">
        <f>VLOOKUP(A757,'BASE REGISTRO MAYO'!$A$1:$U$884,13,FALSE)</f>
        <v>V</v>
      </c>
      <c r="N757" s="18" t="str">
        <f>VLOOKUP(A757,'BASE REGISTRO MAYO'!$A$1:$U$884,14,FALSE)</f>
        <v xml:space="preserve"> Viña del Mar</v>
      </c>
      <c r="O757" s="18" t="str">
        <f>VLOOKUP(A757,'BASE REGISTRO MAYO'!$A$1:$U$884,15,FALSE)</f>
        <v>Teléfono: 32-2110125- 32-2518572 / 73 / 74</v>
      </c>
      <c r="P757" s="18" t="str">
        <f>VLOOKUP(A757,'BASE REGISTRO MAYO'!$A$1:$U$884,16,FALSE)</f>
        <v xml:space="preserve"> prodelquinta@yahoo.es</v>
      </c>
      <c r="Q757" s="18">
        <f>VLOOKUP(A757,'BASE REGISTRO MAYO'!$A$1:$U$884,17,FALSE)</f>
        <v>0</v>
      </c>
      <c r="R757" s="18">
        <f>VLOOKUP(A757,'BASE REGISTRO MAYO'!$A$1:$U$884,18,FALSE)</f>
        <v>93401</v>
      </c>
      <c r="S757" s="18" t="str">
        <f>VLOOKUP(A757,'BASE REGISTRO MAYO'!$A$1:$U$884,19,FALSE)</f>
        <v>Se acompaña certificado financiero de la Institución correspondientes al año 2019, aprobado por el Sub Departamento de Supervisión Financiera Nacional .Certificado financiero legalizado ante notario.</v>
      </c>
      <c r="T757" s="148">
        <f>VLOOKUP(A757,'BASE REGISTRO MAYO'!$A$1:$U$884,20,FALSE)</f>
        <v>38848</v>
      </c>
      <c r="U757" s="125">
        <v>7320</v>
      </c>
      <c r="V757" s="126">
        <v>232740</v>
      </c>
      <c r="W757" s="126">
        <v>24072300</v>
      </c>
      <c r="X757" s="149">
        <v>44347</v>
      </c>
      <c r="Y757" s="133" t="s">
        <v>7732</v>
      </c>
      <c r="Z757" s="133" t="s">
        <v>7733</v>
      </c>
      <c r="AA757" s="125" t="s">
        <v>7742</v>
      </c>
    </row>
    <row r="758" spans="1:27" s="90" customFormat="1" ht="15.75" customHeight="1" x14ac:dyDescent="0.2">
      <c r="A758" s="125">
        <v>7331</v>
      </c>
      <c r="B758" s="18" t="str">
        <f>VLOOKUP(A758,'BASE REGISTRO MAYO'!$A$1:$U$884,2,FALSE)</f>
        <v xml:space="preserve">Organización Comunitaria Funcional “Centro Cultural y Social Centro de Apoyo al Niño y la Familia”  </v>
      </c>
      <c r="C758" s="18">
        <f>VLOOKUP(A758,'BASE REGISTRO MAYO'!$A$1:$U$884,3,FALSE)</f>
        <v>656176903</v>
      </c>
      <c r="D758" s="18" t="str">
        <f>VLOOKUP(A758,'BASE REGISTRO MAYO'!$A$1:$U$884,4,FALSE)</f>
        <v xml:space="preserve">Organización Comunitaria de carácter funcional. </v>
      </c>
      <c r="E758" s="18" t="str">
        <f>VLOOKUP(A758,'BASE REGISTRO MAYO'!$A$1:$U$884,5,FALSE)</f>
        <v xml:space="preserve">Decreto Alcaldicio Nº 3546, de fecha 12 de agosto de 2005, que le otorga el beneficio de gozar de personalidad jurídica, quedando registrado en el folio Nº 103, Libro 06, del registro O.C.F.T. con esa misma fecha. 
</v>
      </c>
      <c r="F758" s="18" t="str">
        <f>VLOOKUP(A758,'BASE REGISTRO MAYO'!$A$1:$U$884,6,FALSE)</f>
        <v>Certificado de Vigencia, folio Nº 500328536297, de 10 de julio de 2020, del Servicio de Registro Civil e Identificación</v>
      </c>
      <c r="G758" s="18" t="str">
        <f>VLOOKUP(A758,'BASE REGISTRO MAYO'!$A$1:$U$884,7,FALSE)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58" s="18" t="str">
        <f>VLOOKUP(A758,'BASE REGISTRO MAYO'!$A$1:$U$884,8,FALSE)</f>
        <v xml:space="preserve">Presidenta:   Bernarda Malgüe Pavez                               
Secretaria:    Rebeca Gómez García
Tesorero: Juan Agustín Valenzuela Sarmiento     
Cargos suplentes: 
1° Director:  Olga Cárcamo Solis de Ovando
2° Director: Raúl Romero Santis
</v>
      </c>
      <c r="I758" s="18" t="str">
        <f>VLOOKUP(A758,'BASE REGISTRO MAYO'!$A$1:$U$884,9,FALSE)</f>
        <v>Tres años (según Estatutos).</v>
      </c>
      <c r="J758" s="18" t="str">
        <f>VLOOKUP(A758,'BASE REGISTRO MAYO'!$A$1:$U$884,10,FALSE)</f>
        <v xml:space="preserve">De 27 de junio de 2018 a 27 de junio de 2021.
</v>
      </c>
      <c r="K758" s="18" t="str">
        <f>VLOOKUP(A758,'BASE REGISTRO MAYO'!$A$1:$U$884,11,FALSE)</f>
        <v xml:space="preserve">Bernarda Malgüe Pavez,           
Poder Coordinadora Institucional: Vanessa Evelyn Vidal Malgüe, 
</v>
      </c>
      <c r="L758" s="18" t="str">
        <f>VLOOKUP(A758,'BASE REGISTRO MAYO'!$A$1:$U$884,12,FALSE)</f>
        <v xml:space="preserve">Avda. El Molo Nº 171, Barrancas, comuna de San Antonio, Quinta Región.
</v>
      </c>
      <c r="M758" s="18" t="str">
        <f>VLOOKUP(A758,'BASE REGISTRO MAYO'!$A$1:$U$884,13,FALSE)</f>
        <v>V</v>
      </c>
      <c r="N758" s="18" t="str">
        <f>VLOOKUP(A758,'BASE REGISTRO MAYO'!$A$1:$U$884,14,FALSE)</f>
        <v>San Antonio</v>
      </c>
      <c r="O758" s="18" t="str">
        <f>VLOOKUP(A758,'BASE REGISTRO MAYO'!$A$1:$U$884,15,FALSE)</f>
        <v>322) 231184-231134-216552-977640343</v>
      </c>
      <c r="P758" s="18" t="str">
        <f>VLOOKUP(A758,'BASE REGISTRO MAYO'!$A$1:$U$884,16,FALSE)</f>
        <v xml:space="preserve"> centroapoyoninoyfamilia@gmail.com</v>
      </c>
      <c r="Q758" s="18">
        <f>VLOOKUP(A758,'BASE REGISTRO MAYO'!$A$1:$U$884,17,FALSE)</f>
        <v>0</v>
      </c>
      <c r="R758" s="18">
        <f>VLOOKUP(A758,'BASE REGISTRO MAYO'!$A$1:$U$884,18,FALSE)</f>
        <v>93401</v>
      </c>
      <c r="S758" s="18" t="str">
        <f>VLOOKUP(A758,'BASE REGISTRO MAYO'!$A$1:$U$884,19,FALSE)</f>
        <v>Antecedentes financieros correspondientes al año 2019 aprobados por el Sub Departamento de Supervisión Financiera</v>
      </c>
      <c r="T758" s="148">
        <f>VLOOKUP(A758,'BASE REGISTRO MAYO'!$A$1:$U$884,20,FALSE)</f>
        <v>38936</v>
      </c>
      <c r="U758" s="125">
        <v>7331</v>
      </c>
      <c r="V758" s="126">
        <v>52544230</v>
      </c>
      <c r="W758" s="126">
        <v>237539774</v>
      </c>
      <c r="X758" s="149">
        <v>44347</v>
      </c>
      <c r="Y758" s="133" t="s">
        <v>7732</v>
      </c>
      <c r="Z758" s="133" t="s">
        <v>7733</v>
      </c>
      <c r="AA758" s="125" t="s">
        <v>7786</v>
      </c>
    </row>
    <row r="759" spans="1:27" s="90" customFormat="1" ht="15.75" customHeight="1" x14ac:dyDescent="0.2">
      <c r="A759" s="125">
        <v>7347</v>
      </c>
      <c r="B759" s="18" t="str">
        <f>VLOOKUP(A759,'BASE REGISTRO MAYO'!$A$1:$U$884,2,FALSE)</f>
        <v>Fundación León Bloy para la Promoción Integral de la Familia</v>
      </c>
      <c r="C759" s="18">
        <f>VLOOKUP(A759,'BASE REGISTRO MAYO'!$A$1:$U$884,3,FALSE)</f>
        <v>653176902</v>
      </c>
      <c r="D759" s="18" t="str">
        <f>VLOOKUP(A759,'BASE REGISTRO MAYO'!$A$1:$U$884,4,FALSE)</f>
        <v>Fundación de Derecho Privado.</v>
      </c>
      <c r="E759" s="18" t="str">
        <f>VLOOKUP(A759,'BASE REGISTRO MAYO'!$A$1:$U$884,5,FALSE)</f>
        <v>Otorgado por Decreto Supremo Nº 3080, de fecha 21 de septiembre de 2004, por el Ministerio de Justicia.</v>
      </c>
      <c r="F759" s="18" t="str">
        <f>VLOOKUP(A759,'BASE REGISTRO MAYO'!$A$1:$U$884,6,FALSE)</f>
        <v>Certificado de Vigencia, folio Nº 500355343116, emitido por el SRCeI con fecha 10 de noviembre de 2020.</v>
      </c>
      <c r="G759" s="18" t="str">
        <f>VLOOKUP(A759,'BASE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9" s="18" t="str">
        <f>VLOOKUP(A759,'BASE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9" s="18" t="str">
        <f>VLOOKUP(A759,'BASE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9" s="18" t="str">
        <f>VLOOKUP(A759,'BASE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59" s="18" t="str">
        <f>VLOOKUP(A759,'BASE REGISTRO MAYO'!$A$1:$U$884,11,FALSE)</f>
        <v xml:space="preserve">Representante Legal: 
Juan Alberto Rabah Cahbar, 
</v>
      </c>
      <c r="L759" s="18" t="str">
        <f>VLOOKUP(A759,'BASE REGISTRO MAYO'!$A$1:$U$884,12,FALSE)</f>
        <v xml:space="preserve">Coronel Santiago Bueras Nº 182, comuna de Santiago, Región Metropolitana.
</v>
      </c>
      <c r="M759" s="18" t="str">
        <f>VLOOKUP(A759,'BASE REGISTRO MAYO'!$A$1:$U$884,13,FALSE)</f>
        <v>XIII</v>
      </c>
      <c r="N759" s="18" t="str">
        <f>VLOOKUP(A759,'BASE REGISTRO MAYO'!$A$1:$U$884,14,FALSE)</f>
        <v>Santiago</v>
      </c>
      <c r="O759" s="18" t="str">
        <f>VLOOKUP(A759,'BASE REGISTRO MAYO'!$A$1:$U$884,15,FALSE)</f>
        <v>(02) 6648857- 6385219</v>
      </c>
      <c r="P759" s="18" t="str">
        <f>VLOOKUP(A759,'BASE REGISTRO MAYO'!$A$1:$U$884,16,FALSE)</f>
        <v xml:space="preserve">contacto@fundacionleonbloy.cl 
www.fundacionleonbloy.cl
</v>
      </c>
      <c r="Q759" s="18">
        <f>VLOOKUP(A759,'BASE REGISTRO MAYO'!$A$1:$U$884,17,FALSE)</f>
        <v>0</v>
      </c>
      <c r="R759" s="18" t="str">
        <f>VLOOKUP(A759,'BASE REGISTRO MAYO'!$A$1:$U$884,18,FALSE)</f>
        <v>93401: Instituciones de Asistencia Social.</v>
      </c>
      <c r="S759" s="18" t="str">
        <f>VLOOKUP(A759,'BASE REGISTRO MAYO'!$A$1:$U$884,19,FALSE)</f>
        <v xml:space="preserve">Certificado Financiero correspondiente al año 2019, aprobados por Subdepartamento de Supervisión Financiera. </v>
      </c>
      <c r="T759" s="148">
        <f>VLOOKUP(A759,'BASE REGISTRO MAYO'!$A$1:$U$884,20,FALSE)</f>
        <v>39143</v>
      </c>
      <c r="U759" s="125">
        <v>7347</v>
      </c>
      <c r="V759" s="126">
        <v>7535604</v>
      </c>
      <c r="W759" s="126">
        <v>37357356</v>
      </c>
      <c r="X759" s="149">
        <v>44347</v>
      </c>
      <c r="Y759" s="133" t="s">
        <v>7732</v>
      </c>
      <c r="Z759" s="133" t="s">
        <v>7733</v>
      </c>
      <c r="AA759" s="125" t="s">
        <v>7819</v>
      </c>
    </row>
    <row r="760" spans="1:27" s="90" customFormat="1" ht="15.75" customHeight="1" x14ac:dyDescent="0.2">
      <c r="A760" s="125">
        <v>7347</v>
      </c>
      <c r="B760" s="18" t="str">
        <f>VLOOKUP(A760,'BASE REGISTRO MAYO'!$A$1:$U$884,2,FALSE)</f>
        <v>Fundación León Bloy para la Promoción Integral de la Familia</v>
      </c>
      <c r="C760" s="18">
        <f>VLOOKUP(A760,'BASE REGISTRO MAYO'!$A$1:$U$884,3,FALSE)</f>
        <v>653176902</v>
      </c>
      <c r="D760" s="18" t="str">
        <f>VLOOKUP(A760,'BASE REGISTRO MAYO'!$A$1:$U$884,4,FALSE)</f>
        <v>Fundación de Derecho Privado.</v>
      </c>
      <c r="E760" s="18" t="str">
        <f>VLOOKUP(A760,'BASE REGISTRO MAYO'!$A$1:$U$884,5,FALSE)</f>
        <v>Otorgado por Decreto Supremo Nº 3080, de fecha 21 de septiembre de 2004, por el Ministerio de Justicia.</v>
      </c>
      <c r="F760" s="18" t="str">
        <f>VLOOKUP(A760,'BASE REGISTRO MAYO'!$A$1:$U$884,6,FALSE)</f>
        <v>Certificado de Vigencia, folio Nº 500355343116, emitido por el SRCeI con fecha 10 de noviembre de 2020.</v>
      </c>
      <c r="G760" s="18" t="str">
        <f>VLOOKUP(A760,'BASE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0" s="18" t="str">
        <f>VLOOKUP(A760,'BASE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0" s="18" t="str">
        <f>VLOOKUP(A760,'BASE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0" s="18" t="str">
        <f>VLOOKUP(A760,'BASE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0" s="18" t="str">
        <f>VLOOKUP(A760,'BASE REGISTRO MAYO'!$A$1:$U$884,11,FALSE)</f>
        <v xml:space="preserve">Representante Legal: 
Juan Alberto Rabah Cahbar, 
</v>
      </c>
      <c r="L760" s="18" t="str">
        <f>VLOOKUP(A760,'BASE REGISTRO MAYO'!$A$1:$U$884,12,FALSE)</f>
        <v xml:space="preserve">Coronel Santiago Bueras Nº 182, comuna de Santiago, Región Metropolitana.
</v>
      </c>
      <c r="M760" s="18" t="str">
        <f>VLOOKUP(A760,'BASE REGISTRO MAYO'!$A$1:$U$884,13,FALSE)</f>
        <v>XIII</v>
      </c>
      <c r="N760" s="18" t="str">
        <f>VLOOKUP(A760,'BASE REGISTRO MAYO'!$A$1:$U$884,14,FALSE)</f>
        <v>Santiago</v>
      </c>
      <c r="O760" s="18" t="str">
        <f>VLOOKUP(A760,'BASE REGISTRO MAYO'!$A$1:$U$884,15,FALSE)</f>
        <v>(02) 6648857- 6385219</v>
      </c>
      <c r="P760" s="18" t="str">
        <f>VLOOKUP(A760,'BASE REGISTRO MAYO'!$A$1:$U$884,16,FALSE)</f>
        <v xml:space="preserve">contacto@fundacionleonbloy.cl 
www.fundacionleonbloy.cl
</v>
      </c>
      <c r="Q760" s="18">
        <f>VLOOKUP(A760,'BASE REGISTRO MAYO'!$A$1:$U$884,17,FALSE)</f>
        <v>0</v>
      </c>
      <c r="R760" s="18" t="str">
        <f>VLOOKUP(A760,'BASE REGISTRO MAYO'!$A$1:$U$884,18,FALSE)</f>
        <v>93401: Instituciones de Asistencia Social.</v>
      </c>
      <c r="S760" s="18" t="str">
        <f>VLOOKUP(A760,'BASE REGISTRO MAYO'!$A$1:$U$884,19,FALSE)</f>
        <v xml:space="preserve">Certificado Financiero correspondiente al año 2019, aprobados por Subdepartamento de Supervisión Financiera. </v>
      </c>
      <c r="T760" s="148">
        <f>VLOOKUP(A760,'BASE REGISTRO MAYO'!$A$1:$U$884,20,FALSE)</f>
        <v>39143</v>
      </c>
      <c r="U760" s="125">
        <v>7347</v>
      </c>
      <c r="V760" s="126">
        <v>4744448</v>
      </c>
      <c r="W760" s="126">
        <v>46851424</v>
      </c>
      <c r="X760" s="149">
        <v>44347</v>
      </c>
      <c r="Y760" s="133" t="s">
        <v>7732</v>
      </c>
      <c r="Z760" s="133" t="s">
        <v>7733</v>
      </c>
      <c r="AA760" s="125" t="s">
        <v>7813</v>
      </c>
    </row>
    <row r="761" spans="1:27" s="90" customFormat="1" ht="15.75" customHeight="1" x14ac:dyDescent="0.2">
      <c r="A761" s="125">
        <v>7347</v>
      </c>
      <c r="B761" s="18" t="str">
        <f>VLOOKUP(A761,'BASE REGISTRO MAYO'!$A$1:$U$884,2,FALSE)</f>
        <v>Fundación León Bloy para la Promoción Integral de la Familia</v>
      </c>
      <c r="C761" s="18">
        <f>VLOOKUP(A761,'BASE REGISTRO MAYO'!$A$1:$U$884,3,FALSE)</f>
        <v>653176902</v>
      </c>
      <c r="D761" s="18" t="str">
        <f>VLOOKUP(A761,'BASE REGISTRO MAYO'!$A$1:$U$884,4,FALSE)</f>
        <v>Fundación de Derecho Privado.</v>
      </c>
      <c r="E761" s="18" t="str">
        <f>VLOOKUP(A761,'BASE REGISTRO MAYO'!$A$1:$U$884,5,FALSE)</f>
        <v>Otorgado por Decreto Supremo Nº 3080, de fecha 21 de septiembre de 2004, por el Ministerio de Justicia.</v>
      </c>
      <c r="F761" s="18" t="str">
        <f>VLOOKUP(A761,'BASE REGISTRO MAYO'!$A$1:$U$884,6,FALSE)</f>
        <v>Certificado de Vigencia, folio Nº 500355343116, emitido por el SRCeI con fecha 10 de noviembre de 2020.</v>
      </c>
      <c r="G761" s="18" t="str">
        <f>VLOOKUP(A761,'BASE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1" s="18" t="str">
        <f>VLOOKUP(A761,'BASE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1" s="18" t="str">
        <f>VLOOKUP(A761,'BASE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1" s="18" t="str">
        <f>VLOOKUP(A761,'BASE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1" s="18" t="str">
        <f>VLOOKUP(A761,'BASE REGISTRO MAYO'!$A$1:$U$884,11,FALSE)</f>
        <v xml:space="preserve">Representante Legal: 
Juan Alberto Rabah Cahbar, 
</v>
      </c>
      <c r="L761" s="18" t="str">
        <f>VLOOKUP(A761,'BASE REGISTRO MAYO'!$A$1:$U$884,12,FALSE)</f>
        <v xml:space="preserve">Coronel Santiago Bueras Nº 182, comuna de Santiago, Región Metropolitana.
</v>
      </c>
      <c r="M761" s="18" t="str">
        <f>VLOOKUP(A761,'BASE REGISTRO MAYO'!$A$1:$U$884,13,FALSE)</f>
        <v>XIII</v>
      </c>
      <c r="N761" s="18" t="str">
        <f>VLOOKUP(A761,'BASE REGISTRO MAYO'!$A$1:$U$884,14,FALSE)</f>
        <v>Santiago</v>
      </c>
      <c r="O761" s="18" t="str">
        <f>VLOOKUP(A761,'BASE REGISTRO MAYO'!$A$1:$U$884,15,FALSE)</f>
        <v>(02) 6648857- 6385219</v>
      </c>
      <c r="P761" s="18" t="str">
        <f>VLOOKUP(A761,'BASE REGISTRO MAYO'!$A$1:$U$884,16,FALSE)</f>
        <v xml:space="preserve">contacto@fundacionleonbloy.cl 
www.fundacionleonbloy.cl
</v>
      </c>
      <c r="Q761" s="18">
        <f>VLOOKUP(A761,'BASE REGISTRO MAYO'!$A$1:$U$884,17,FALSE)</f>
        <v>0</v>
      </c>
      <c r="R761" s="18" t="str">
        <f>VLOOKUP(A761,'BASE REGISTRO MAYO'!$A$1:$U$884,18,FALSE)</f>
        <v>93401: Instituciones de Asistencia Social.</v>
      </c>
      <c r="S761" s="18" t="str">
        <f>VLOOKUP(A761,'BASE REGISTRO MAYO'!$A$1:$U$884,19,FALSE)</f>
        <v xml:space="preserve">Certificado Financiero correspondiente al año 2019, aprobados por Subdepartamento de Supervisión Financiera. </v>
      </c>
      <c r="T761" s="148">
        <f>VLOOKUP(A761,'BASE REGISTRO MAYO'!$A$1:$U$884,20,FALSE)</f>
        <v>39143</v>
      </c>
      <c r="U761" s="125">
        <v>7347</v>
      </c>
      <c r="V761" s="126">
        <v>5485768</v>
      </c>
      <c r="W761" s="126">
        <v>45517048</v>
      </c>
      <c r="X761" s="149">
        <v>44347</v>
      </c>
      <c r="Y761" s="133" t="s">
        <v>7732</v>
      </c>
      <c r="Z761" s="133" t="s">
        <v>7733</v>
      </c>
      <c r="AA761" s="125" t="s">
        <v>7830</v>
      </c>
    </row>
    <row r="762" spans="1:27" s="90" customFormat="1" ht="15.75" customHeight="1" x14ac:dyDescent="0.2">
      <c r="A762" s="125">
        <v>7347</v>
      </c>
      <c r="B762" s="18" t="str">
        <f>VLOOKUP(A762,'BASE REGISTRO MAYO'!$A$1:$U$884,2,FALSE)</f>
        <v>Fundación León Bloy para la Promoción Integral de la Familia</v>
      </c>
      <c r="C762" s="18">
        <f>VLOOKUP(A762,'BASE REGISTRO MAYO'!$A$1:$U$884,3,FALSE)</f>
        <v>653176902</v>
      </c>
      <c r="D762" s="18" t="str">
        <f>VLOOKUP(A762,'BASE REGISTRO MAYO'!$A$1:$U$884,4,FALSE)</f>
        <v>Fundación de Derecho Privado.</v>
      </c>
      <c r="E762" s="18" t="str">
        <f>VLOOKUP(A762,'BASE REGISTRO MAYO'!$A$1:$U$884,5,FALSE)</f>
        <v>Otorgado por Decreto Supremo Nº 3080, de fecha 21 de septiembre de 2004, por el Ministerio de Justicia.</v>
      </c>
      <c r="F762" s="18" t="str">
        <f>VLOOKUP(A762,'BASE REGISTRO MAYO'!$A$1:$U$884,6,FALSE)</f>
        <v>Certificado de Vigencia, folio Nº 500355343116, emitido por el SRCeI con fecha 10 de noviembre de 2020.</v>
      </c>
      <c r="G762" s="18" t="str">
        <f>VLOOKUP(A762,'BASE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2" s="18" t="str">
        <f>VLOOKUP(A762,'BASE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2" s="18" t="str">
        <f>VLOOKUP(A762,'BASE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2" s="18" t="str">
        <f>VLOOKUP(A762,'BASE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2" s="18" t="str">
        <f>VLOOKUP(A762,'BASE REGISTRO MAYO'!$A$1:$U$884,11,FALSE)</f>
        <v xml:space="preserve">Representante Legal: 
Juan Alberto Rabah Cahbar, 
</v>
      </c>
      <c r="L762" s="18" t="str">
        <f>VLOOKUP(A762,'BASE REGISTRO MAYO'!$A$1:$U$884,12,FALSE)</f>
        <v xml:space="preserve">Coronel Santiago Bueras Nº 182, comuna de Santiago, Región Metropolitana.
</v>
      </c>
      <c r="M762" s="18" t="str">
        <f>VLOOKUP(A762,'BASE REGISTRO MAYO'!$A$1:$U$884,13,FALSE)</f>
        <v>XIII</v>
      </c>
      <c r="N762" s="18" t="str">
        <f>VLOOKUP(A762,'BASE REGISTRO MAYO'!$A$1:$U$884,14,FALSE)</f>
        <v>Santiago</v>
      </c>
      <c r="O762" s="18" t="str">
        <f>VLOOKUP(A762,'BASE REGISTRO MAYO'!$A$1:$U$884,15,FALSE)</f>
        <v>(02) 6648857- 6385219</v>
      </c>
      <c r="P762" s="18" t="str">
        <f>VLOOKUP(A762,'BASE REGISTRO MAYO'!$A$1:$U$884,16,FALSE)</f>
        <v xml:space="preserve">contacto@fundacionleonbloy.cl 
www.fundacionleonbloy.cl
</v>
      </c>
      <c r="Q762" s="18">
        <f>VLOOKUP(A762,'BASE REGISTRO MAYO'!$A$1:$U$884,17,FALSE)</f>
        <v>0</v>
      </c>
      <c r="R762" s="18" t="str">
        <f>VLOOKUP(A762,'BASE REGISTRO MAYO'!$A$1:$U$884,18,FALSE)</f>
        <v>93401: Instituciones de Asistencia Social.</v>
      </c>
      <c r="S762" s="18" t="str">
        <f>VLOOKUP(A762,'BASE REGISTRO MAYO'!$A$1:$U$884,19,FALSE)</f>
        <v xml:space="preserve">Certificado Financiero correspondiente al año 2019, aprobados por Subdepartamento de Supervisión Financiera. </v>
      </c>
      <c r="T762" s="148">
        <f>VLOOKUP(A762,'BASE REGISTRO MAYO'!$A$1:$U$884,20,FALSE)</f>
        <v>39143</v>
      </c>
      <c r="U762" s="125">
        <v>7347</v>
      </c>
      <c r="V762" s="126">
        <v>10706040</v>
      </c>
      <c r="W762" s="126">
        <v>42979320</v>
      </c>
      <c r="X762" s="149">
        <v>44347</v>
      </c>
      <c r="Y762" s="133" t="s">
        <v>7732</v>
      </c>
      <c r="Z762" s="133" t="s">
        <v>7733</v>
      </c>
      <c r="AA762" s="125" t="s">
        <v>7938</v>
      </c>
    </row>
    <row r="763" spans="1:27" s="90" customFormat="1" ht="15.75" customHeight="1" x14ac:dyDescent="0.2">
      <c r="A763" s="125">
        <v>7347</v>
      </c>
      <c r="B763" s="18" t="str">
        <f>VLOOKUP(A763,'BASE REGISTRO MAYO'!$A$1:$U$884,2,FALSE)</f>
        <v>Fundación León Bloy para la Promoción Integral de la Familia</v>
      </c>
      <c r="C763" s="18">
        <f>VLOOKUP(A763,'BASE REGISTRO MAYO'!$A$1:$U$884,3,FALSE)</f>
        <v>653176902</v>
      </c>
      <c r="D763" s="18" t="str">
        <f>VLOOKUP(A763,'BASE REGISTRO MAYO'!$A$1:$U$884,4,FALSE)</f>
        <v>Fundación de Derecho Privado.</v>
      </c>
      <c r="E763" s="18" t="str">
        <f>VLOOKUP(A763,'BASE REGISTRO MAYO'!$A$1:$U$884,5,FALSE)</f>
        <v>Otorgado por Decreto Supremo Nº 3080, de fecha 21 de septiembre de 2004, por el Ministerio de Justicia.</v>
      </c>
      <c r="F763" s="18" t="str">
        <f>VLOOKUP(A763,'BASE REGISTRO MAYO'!$A$1:$U$884,6,FALSE)</f>
        <v>Certificado de Vigencia, folio Nº 500355343116, emitido por el SRCeI con fecha 10 de noviembre de 2020.</v>
      </c>
      <c r="G763" s="18" t="str">
        <f>VLOOKUP(A763,'BASE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3" s="18" t="str">
        <f>VLOOKUP(A763,'BASE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3" s="18" t="str">
        <f>VLOOKUP(A763,'BASE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3" s="18" t="str">
        <f>VLOOKUP(A763,'BASE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3" s="18" t="str">
        <f>VLOOKUP(A763,'BASE REGISTRO MAYO'!$A$1:$U$884,11,FALSE)</f>
        <v xml:space="preserve">Representante Legal: 
Juan Alberto Rabah Cahbar, 
</v>
      </c>
      <c r="L763" s="18" t="str">
        <f>VLOOKUP(A763,'BASE REGISTRO MAYO'!$A$1:$U$884,12,FALSE)</f>
        <v xml:space="preserve">Coronel Santiago Bueras Nº 182, comuna de Santiago, Región Metropolitana.
</v>
      </c>
      <c r="M763" s="18" t="str">
        <f>VLOOKUP(A763,'BASE REGISTRO MAYO'!$A$1:$U$884,13,FALSE)</f>
        <v>XIII</v>
      </c>
      <c r="N763" s="18" t="str">
        <f>VLOOKUP(A763,'BASE REGISTRO MAYO'!$A$1:$U$884,14,FALSE)</f>
        <v>Santiago</v>
      </c>
      <c r="O763" s="18" t="str">
        <f>VLOOKUP(A763,'BASE REGISTRO MAYO'!$A$1:$U$884,15,FALSE)</f>
        <v>(02) 6648857- 6385219</v>
      </c>
      <c r="P763" s="18" t="str">
        <f>VLOOKUP(A763,'BASE REGISTRO MAYO'!$A$1:$U$884,16,FALSE)</f>
        <v xml:space="preserve">contacto@fundacionleonbloy.cl 
www.fundacionleonbloy.cl
</v>
      </c>
      <c r="Q763" s="18">
        <f>VLOOKUP(A763,'BASE REGISTRO MAYO'!$A$1:$U$884,17,FALSE)</f>
        <v>0</v>
      </c>
      <c r="R763" s="18" t="str">
        <f>VLOOKUP(A763,'BASE REGISTRO MAYO'!$A$1:$U$884,18,FALSE)</f>
        <v>93401: Instituciones de Asistencia Social.</v>
      </c>
      <c r="S763" s="18" t="str">
        <f>VLOOKUP(A763,'BASE REGISTRO MAYO'!$A$1:$U$884,19,FALSE)</f>
        <v xml:space="preserve">Certificado Financiero correspondiente al año 2019, aprobados por Subdepartamento de Supervisión Financiera. </v>
      </c>
      <c r="T763" s="148">
        <f>VLOOKUP(A763,'BASE REGISTRO MAYO'!$A$1:$U$884,20,FALSE)</f>
        <v>39143</v>
      </c>
      <c r="U763" s="125">
        <v>7347</v>
      </c>
      <c r="V763" s="126">
        <v>19881168</v>
      </c>
      <c r="W763" s="126">
        <v>64934460</v>
      </c>
      <c r="X763" s="149">
        <v>44347</v>
      </c>
      <c r="Y763" s="133" t="s">
        <v>7732</v>
      </c>
      <c r="Z763" s="133" t="s">
        <v>7733</v>
      </c>
      <c r="AA763" s="125" t="s">
        <v>7939</v>
      </c>
    </row>
    <row r="764" spans="1:27" s="90" customFormat="1" ht="15.75" customHeight="1" x14ac:dyDescent="0.2">
      <c r="A764" s="125">
        <v>7347</v>
      </c>
      <c r="B764" s="18" t="str">
        <f>VLOOKUP(A764,'BASE REGISTRO MAYO'!$A$1:$U$884,2,FALSE)</f>
        <v>Fundación León Bloy para la Promoción Integral de la Familia</v>
      </c>
      <c r="C764" s="18">
        <f>VLOOKUP(A764,'BASE REGISTRO MAYO'!$A$1:$U$884,3,FALSE)</f>
        <v>653176902</v>
      </c>
      <c r="D764" s="18" t="str">
        <f>VLOOKUP(A764,'BASE REGISTRO MAYO'!$A$1:$U$884,4,FALSE)</f>
        <v>Fundación de Derecho Privado.</v>
      </c>
      <c r="E764" s="18" t="str">
        <f>VLOOKUP(A764,'BASE REGISTRO MAYO'!$A$1:$U$884,5,FALSE)</f>
        <v>Otorgado por Decreto Supremo Nº 3080, de fecha 21 de septiembre de 2004, por el Ministerio de Justicia.</v>
      </c>
      <c r="F764" s="18" t="str">
        <f>VLOOKUP(A764,'BASE REGISTRO MAYO'!$A$1:$U$884,6,FALSE)</f>
        <v>Certificado de Vigencia, folio Nº 500355343116, emitido por el SRCeI con fecha 10 de noviembre de 2020.</v>
      </c>
      <c r="G764" s="18" t="str">
        <f>VLOOKUP(A764,'BASE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4" s="18" t="str">
        <f>VLOOKUP(A764,'BASE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4" s="18" t="str">
        <f>VLOOKUP(A764,'BASE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4" s="18" t="str">
        <f>VLOOKUP(A764,'BASE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4" s="18" t="str">
        <f>VLOOKUP(A764,'BASE REGISTRO MAYO'!$A$1:$U$884,11,FALSE)</f>
        <v xml:space="preserve">Representante Legal: 
Juan Alberto Rabah Cahbar, 
</v>
      </c>
      <c r="L764" s="18" t="str">
        <f>VLOOKUP(A764,'BASE REGISTRO MAYO'!$A$1:$U$884,12,FALSE)</f>
        <v xml:space="preserve">Coronel Santiago Bueras Nº 182, comuna de Santiago, Región Metropolitana.
</v>
      </c>
      <c r="M764" s="18" t="str">
        <f>VLOOKUP(A764,'BASE REGISTRO MAYO'!$A$1:$U$884,13,FALSE)</f>
        <v>XIII</v>
      </c>
      <c r="N764" s="18" t="str">
        <f>VLOOKUP(A764,'BASE REGISTRO MAYO'!$A$1:$U$884,14,FALSE)</f>
        <v>Santiago</v>
      </c>
      <c r="O764" s="18" t="str">
        <f>VLOOKUP(A764,'BASE REGISTRO MAYO'!$A$1:$U$884,15,FALSE)</f>
        <v>(02) 6648857- 6385219</v>
      </c>
      <c r="P764" s="18" t="str">
        <f>VLOOKUP(A764,'BASE REGISTRO MAYO'!$A$1:$U$884,16,FALSE)</f>
        <v xml:space="preserve">contacto@fundacionleonbloy.cl 
www.fundacionleonbloy.cl
</v>
      </c>
      <c r="Q764" s="18">
        <f>VLOOKUP(A764,'BASE REGISTRO MAYO'!$A$1:$U$884,17,FALSE)</f>
        <v>0</v>
      </c>
      <c r="R764" s="18" t="str">
        <f>VLOOKUP(A764,'BASE REGISTRO MAYO'!$A$1:$U$884,18,FALSE)</f>
        <v>93401: Instituciones de Asistencia Social.</v>
      </c>
      <c r="S764" s="18" t="str">
        <f>VLOOKUP(A764,'BASE REGISTRO MAYO'!$A$1:$U$884,19,FALSE)</f>
        <v xml:space="preserve">Certificado Financiero correspondiente al año 2019, aprobados por Subdepartamento de Supervisión Financiera. </v>
      </c>
      <c r="T764" s="148">
        <f>VLOOKUP(A764,'BASE REGISTRO MAYO'!$A$1:$U$884,20,FALSE)</f>
        <v>39143</v>
      </c>
      <c r="U764" s="125">
        <v>7347</v>
      </c>
      <c r="V764" s="126">
        <v>9619920</v>
      </c>
      <c r="W764" s="126">
        <v>40341600</v>
      </c>
      <c r="X764" s="149">
        <v>44347</v>
      </c>
      <c r="Y764" s="133" t="s">
        <v>7732</v>
      </c>
      <c r="Z764" s="133" t="s">
        <v>7733</v>
      </c>
      <c r="AA764" s="125" t="s">
        <v>7871</v>
      </c>
    </row>
    <row r="765" spans="1:27" s="90" customFormat="1" ht="15.75" customHeight="1" x14ac:dyDescent="0.2">
      <c r="A765" s="125">
        <v>7347</v>
      </c>
      <c r="B765" s="18" t="str">
        <f>VLOOKUP(A765,'BASE REGISTRO MAYO'!$A$1:$U$884,2,FALSE)</f>
        <v>Fundación León Bloy para la Promoción Integral de la Familia</v>
      </c>
      <c r="C765" s="18">
        <f>VLOOKUP(A765,'BASE REGISTRO MAYO'!$A$1:$U$884,3,FALSE)</f>
        <v>653176902</v>
      </c>
      <c r="D765" s="18" t="str">
        <f>VLOOKUP(A765,'BASE REGISTRO MAYO'!$A$1:$U$884,4,FALSE)</f>
        <v>Fundación de Derecho Privado.</v>
      </c>
      <c r="E765" s="18" t="str">
        <f>VLOOKUP(A765,'BASE REGISTRO MAYO'!$A$1:$U$884,5,FALSE)</f>
        <v>Otorgado por Decreto Supremo Nº 3080, de fecha 21 de septiembre de 2004, por el Ministerio de Justicia.</v>
      </c>
      <c r="F765" s="18" t="str">
        <f>VLOOKUP(A765,'BASE REGISTRO MAYO'!$A$1:$U$884,6,FALSE)</f>
        <v>Certificado de Vigencia, folio Nº 500355343116, emitido por el SRCeI con fecha 10 de noviembre de 2020.</v>
      </c>
      <c r="G765" s="18" t="str">
        <f>VLOOKUP(A765,'BASE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5" s="18" t="str">
        <f>VLOOKUP(A765,'BASE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5" s="18" t="str">
        <f>VLOOKUP(A765,'BASE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5" s="18" t="str">
        <f>VLOOKUP(A765,'BASE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5" s="18" t="str">
        <f>VLOOKUP(A765,'BASE REGISTRO MAYO'!$A$1:$U$884,11,FALSE)</f>
        <v xml:space="preserve">Representante Legal: 
Juan Alberto Rabah Cahbar, 
</v>
      </c>
      <c r="L765" s="18" t="str">
        <f>VLOOKUP(A765,'BASE REGISTRO MAYO'!$A$1:$U$884,12,FALSE)</f>
        <v xml:space="preserve">Coronel Santiago Bueras Nº 182, comuna de Santiago, Región Metropolitana.
</v>
      </c>
      <c r="M765" s="18" t="str">
        <f>VLOOKUP(A765,'BASE REGISTRO MAYO'!$A$1:$U$884,13,FALSE)</f>
        <v>XIII</v>
      </c>
      <c r="N765" s="18" t="str">
        <f>VLOOKUP(A765,'BASE REGISTRO MAYO'!$A$1:$U$884,14,FALSE)</f>
        <v>Santiago</v>
      </c>
      <c r="O765" s="18" t="str">
        <f>VLOOKUP(A765,'BASE REGISTRO MAYO'!$A$1:$U$884,15,FALSE)</f>
        <v>(02) 6648857- 6385219</v>
      </c>
      <c r="P765" s="18" t="str">
        <f>VLOOKUP(A765,'BASE REGISTRO MAYO'!$A$1:$U$884,16,FALSE)</f>
        <v xml:space="preserve">contacto@fundacionleonbloy.cl 
www.fundacionleonbloy.cl
</v>
      </c>
      <c r="Q765" s="18">
        <f>VLOOKUP(A765,'BASE REGISTRO MAYO'!$A$1:$U$884,17,FALSE)</f>
        <v>0</v>
      </c>
      <c r="R765" s="18" t="str">
        <f>VLOOKUP(A765,'BASE REGISTRO MAYO'!$A$1:$U$884,18,FALSE)</f>
        <v>93401: Instituciones de Asistencia Social.</v>
      </c>
      <c r="S765" s="18" t="str">
        <f>VLOOKUP(A765,'BASE REGISTRO MAYO'!$A$1:$U$884,19,FALSE)</f>
        <v xml:space="preserve">Certificado Financiero correspondiente al año 2019, aprobados por Subdepartamento de Supervisión Financiera. </v>
      </c>
      <c r="T765" s="148">
        <f>VLOOKUP(A765,'BASE REGISTRO MAYO'!$A$1:$U$884,20,FALSE)</f>
        <v>39143</v>
      </c>
      <c r="U765" s="125">
        <v>7347</v>
      </c>
      <c r="V765" s="126">
        <v>27577104</v>
      </c>
      <c r="W765" s="126">
        <v>113895347</v>
      </c>
      <c r="X765" s="149">
        <v>44347</v>
      </c>
      <c r="Y765" s="133" t="s">
        <v>7732</v>
      </c>
      <c r="Z765" s="133" t="s">
        <v>7733</v>
      </c>
      <c r="AA765" s="125" t="s">
        <v>7936</v>
      </c>
    </row>
    <row r="766" spans="1:27" s="90" customFormat="1" ht="15.75" customHeight="1" x14ac:dyDescent="0.2">
      <c r="A766" s="125">
        <v>7347</v>
      </c>
      <c r="B766" s="18" t="str">
        <f>VLOOKUP(A766,'BASE REGISTRO MAYO'!$A$1:$U$884,2,FALSE)</f>
        <v>Fundación León Bloy para la Promoción Integral de la Familia</v>
      </c>
      <c r="C766" s="18">
        <f>VLOOKUP(A766,'BASE REGISTRO MAYO'!$A$1:$U$884,3,FALSE)</f>
        <v>653176902</v>
      </c>
      <c r="D766" s="18" t="str">
        <f>VLOOKUP(A766,'BASE REGISTRO MAYO'!$A$1:$U$884,4,FALSE)</f>
        <v>Fundación de Derecho Privado.</v>
      </c>
      <c r="E766" s="18" t="str">
        <f>VLOOKUP(A766,'BASE REGISTRO MAYO'!$A$1:$U$884,5,FALSE)</f>
        <v>Otorgado por Decreto Supremo Nº 3080, de fecha 21 de septiembre de 2004, por el Ministerio de Justicia.</v>
      </c>
      <c r="F766" s="18" t="str">
        <f>VLOOKUP(A766,'BASE REGISTRO MAYO'!$A$1:$U$884,6,FALSE)</f>
        <v>Certificado de Vigencia, folio Nº 500355343116, emitido por el SRCeI con fecha 10 de noviembre de 2020.</v>
      </c>
      <c r="G766" s="18" t="str">
        <f>VLOOKUP(A766,'BASE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6" s="18" t="str">
        <f>VLOOKUP(A766,'BASE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6" s="18" t="str">
        <f>VLOOKUP(A766,'BASE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6" s="18" t="str">
        <f>VLOOKUP(A766,'BASE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6" s="18" t="str">
        <f>VLOOKUP(A766,'BASE REGISTRO MAYO'!$A$1:$U$884,11,FALSE)</f>
        <v xml:space="preserve">Representante Legal: 
Juan Alberto Rabah Cahbar, 
</v>
      </c>
      <c r="L766" s="18" t="str">
        <f>VLOOKUP(A766,'BASE REGISTRO MAYO'!$A$1:$U$884,12,FALSE)</f>
        <v xml:space="preserve">Coronel Santiago Bueras Nº 182, comuna de Santiago, Región Metropolitana.
</v>
      </c>
      <c r="M766" s="18" t="str">
        <f>VLOOKUP(A766,'BASE REGISTRO MAYO'!$A$1:$U$884,13,FALSE)</f>
        <v>XIII</v>
      </c>
      <c r="N766" s="18" t="str">
        <f>VLOOKUP(A766,'BASE REGISTRO MAYO'!$A$1:$U$884,14,FALSE)</f>
        <v>Santiago</v>
      </c>
      <c r="O766" s="18" t="str">
        <f>VLOOKUP(A766,'BASE REGISTRO MAYO'!$A$1:$U$884,15,FALSE)</f>
        <v>(02) 6648857- 6385219</v>
      </c>
      <c r="P766" s="18" t="str">
        <f>VLOOKUP(A766,'BASE REGISTRO MAYO'!$A$1:$U$884,16,FALSE)</f>
        <v xml:space="preserve">contacto@fundacionleonbloy.cl 
www.fundacionleonbloy.cl
</v>
      </c>
      <c r="Q766" s="18">
        <f>VLOOKUP(A766,'BASE REGISTRO MAYO'!$A$1:$U$884,17,FALSE)</f>
        <v>0</v>
      </c>
      <c r="R766" s="18" t="str">
        <f>VLOOKUP(A766,'BASE REGISTRO MAYO'!$A$1:$U$884,18,FALSE)</f>
        <v>93401: Instituciones de Asistencia Social.</v>
      </c>
      <c r="S766" s="18" t="str">
        <f>VLOOKUP(A766,'BASE REGISTRO MAYO'!$A$1:$U$884,19,FALSE)</f>
        <v xml:space="preserve">Certificado Financiero correspondiente al año 2019, aprobados por Subdepartamento de Supervisión Financiera. </v>
      </c>
      <c r="T766" s="148">
        <f>VLOOKUP(A766,'BASE REGISTRO MAYO'!$A$1:$U$884,20,FALSE)</f>
        <v>39143</v>
      </c>
      <c r="U766" s="125">
        <v>7347</v>
      </c>
      <c r="V766" s="126">
        <v>9299256</v>
      </c>
      <c r="W766" s="126">
        <v>42167316</v>
      </c>
      <c r="X766" s="149">
        <v>44347</v>
      </c>
      <c r="Y766" s="133" t="s">
        <v>7732</v>
      </c>
      <c r="Z766" s="133" t="s">
        <v>7733</v>
      </c>
      <c r="AA766" s="125" t="s">
        <v>7779</v>
      </c>
    </row>
    <row r="767" spans="1:27" s="90" customFormat="1" ht="15.75" customHeight="1" x14ac:dyDescent="0.2">
      <c r="A767" s="125">
        <v>7347</v>
      </c>
      <c r="B767" s="18" t="str">
        <f>VLOOKUP(A767,'BASE REGISTRO MAYO'!$A$1:$U$884,2,FALSE)</f>
        <v>Fundación León Bloy para la Promoción Integral de la Familia</v>
      </c>
      <c r="C767" s="18">
        <f>VLOOKUP(A767,'BASE REGISTRO MAYO'!$A$1:$U$884,3,FALSE)</f>
        <v>653176902</v>
      </c>
      <c r="D767" s="18" t="str">
        <f>VLOOKUP(A767,'BASE REGISTRO MAYO'!$A$1:$U$884,4,FALSE)</f>
        <v>Fundación de Derecho Privado.</v>
      </c>
      <c r="E767" s="18" t="str">
        <f>VLOOKUP(A767,'BASE REGISTRO MAYO'!$A$1:$U$884,5,FALSE)</f>
        <v>Otorgado por Decreto Supremo Nº 3080, de fecha 21 de septiembre de 2004, por el Ministerio de Justicia.</v>
      </c>
      <c r="F767" s="18" t="str">
        <f>VLOOKUP(A767,'BASE REGISTRO MAYO'!$A$1:$U$884,6,FALSE)</f>
        <v>Certificado de Vigencia, folio Nº 500355343116, emitido por el SRCeI con fecha 10 de noviembre de 2020.</v>
      </c>
      <c r="G767" s="18" t="str">
        <f>VLOOKUP(A767,'BASE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7" s="18" t="str">
        <f>VLOOKUP(A767,'BASE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7" s="18" t="str">
        <f>VLOOKUP(A767,'BASE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7" s="18" t="str">
        <f>VLOOKUP(A767,'BASE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7" s="18" t="str">
        <f>VLOOKUP(A767,'BASE REGISTRO MAYO'!$A$1:$U$884,11,FALSE)</f>
        <v xml:space="preserve">Representante Legal: 
Juan Alberto Rabah Cahbar, 
</v>
      </c>
      <c r="L767" s="18" t="str">
        <f>VLOOKUP(A767,'BASE REGISTRO MAYO'!$A$1:$U$884,12,FALSE)</f>
        <v xml:space="preserve">Coronel Santiago Bueras Nº 182, comuna de Santiago, Región Metropolitana.
</v>
      </c>
      <c r="M767" s="18" t="str">
        <f>VLOOKUP(A767,'BASE REGISTRO MAYO'!$A$1:$U$884,13,FALSE)</f>
        <v>XIII</v>
      </c>
      <c r="N767" s="18" t="str">
        <f>VLOOKUP(A767,'BASE REGISTRO MAYO'!$A$1:$U$884,14,FALSE)</f>
        <v>Santiago</v>
      </c>
      <c r="O767" s="18" t="str">
        <f>VLOOKUP(A767,'BASE REGISTRO MAYO'!$A$1:$U$884,15,FALSE)</f>
        <v>(02) 6648857- 6385219</v>
      </c>
      <c r="P767" s="18" t="str">
        <f>VLOOKUP(A767,'BASE REGISTRO MAYO'!$A$1:$U$884,16,FALSE)</f>
        <v xml:space="preserve">contacto@fundacionleonbloy.cl 
www.fundacionleonbloy.cl
</v>
      </c>
      <c r="Q767" s="18">
        <f>VLOOKUP(A767,'BASE REGISTRO MAYO'!$A$1:$U$884,17,FALSE)</f>
        <v>0</v>
      </c>
      <c r="R767" s="18" t="str">
        <f>VLOOKUP(A767,'BASE REGISTRO MAYO'!$A$1:$U$884,18,FALSE)</f>
        <v>93401: Instituciones de Asistencia Social.</v>
      </c>
      <c r="S767" s="18" t="str">
        <f>VLOOKUP(A767,'BASE REGISTRO MAYO'!$A$1:$U$884,19,FALSE)</f>
        <v xml:space="preserve">Certificado Financiero correspondiente al año 2019, aprobados por Subdepartamento de Supervisión Financiera. </v>
      </c>
      <c r="T767" s="148">
        <f>VLOOKUP(A767,'BASE REGISTRO MAYO'!$A$1:$U$884,20,FALSE)</f>
        <v>39143</v>
      </c>
      <c r="U767" s="125">
        <v>7347</v>
      </c>
      <c r="V767" s="126">
        <v>32868060</v>
      </c>
      <c r="W767" s="126">
        <v>170432916</v>
      </c>
      <c r="X767" s="149">
        <v>44347</v>
      </c>
      <c r="Y767" s="133" t="s">
        <v>7732</v>
      </c>
      <c r="Z767" s="133" t="s">
        <v>7733</v>
      </c>
      <c r="AA767" s="125" t="s">
        <v>7780</v>
      </c>
    </row>
    <row r="768" spans="1:27" s="90" customFormat="1" ht="15.75" customHeight="1" x14ac:dyDescent="0.2">
      <c r="A768" s="125">
        <v>7347</v>
      </c>
      <c r="B768" s="18" t="str">
        <f>VLOOKUP(A768,'BASE REGISTRO MAYO'!$A$1:$U$884,2,FALSE)</f>
        <v>Fundación León Bloy para la Promoción Integral de la Familia</v>
      </c>
      <c r="C768" s="18">
        <f>VLOOKUP(A768,'BASE REGISTRO MAYO'!$A$1:$U$884,3,FALSE)</f>
        <v>653176902</v>
      </c>
      <c r="D768" s="18" t="str">
        <f>VLOOKUP(A768,'BASE REGISTRO MAYO'!$A$1:$U$884,4,FALSE)</f>
        <v>Fundación de Derecho Privado.</v>
      </c>
      <c r="E768" s="18" t="str">
        <f>VLOOKUP(A768,'BASE REGISTRO MAYO'!$A$1:$U$884,5,FALSE)</f>
        <v>Otorgado por Decreto Supremo Nº 3080, de fecha 21 de septiembre de 2004, por el Ministerio de Justicia.</v>
      </c>
      <c r="F768" s="18" t="str">
        <f>VLOOKUP(A768,'BASE REGISTRO MAYO'!$A$1:$U$884,6,FALSE)</f>
        <v>Certificado de Vigencia, folio Nº 500355343116, emitido por el SRCeI con fecha 10 de noviembre de 2020.</v>
      </c>
      <c r="G768" s="18" t="str">
        <f>VLOOKUP(A768,'BASE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8" s="18" t="str">
        <f>VLOOKUP(A768,'BASE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8" s="18" t="str">
        <f>VLOOKUP(A768,'BASE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8" s="18" t="str">
        <f>VLOOKUP(A768,'BASE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8" s="18" t="str">
        <f>VLOOKUP(A768,'BASE REGISTRO MAYO'!$A$1:$U$884,11,FALSE)</f>
        <v xml:space="preserve">Representante Legal: 
Juan Alberto Rabah Cahbar, 
</v>
      </c>
      <c r="L768" s="18" t="str">
        <f>VLOOKUP(A768,'BASE REGISTRO MAYO'!$A$1:$U$884,12,FALSE)</f>
        <v xml:space="preserve">Coronel Santiago Bueras Nº 182, comuna de Santiago, Región Metropolitana.
</v>
      </c>
      <c r="M768" s="18" t="str">
        <f>VLOOKUP(A768,'BASE REGISTRO MAYO'!$A$1:$U$884,13,FALSE)</f>
        <v>XIII</v>
      </c>
      <c r="N768" s="18" t="str">
        <f>VLOOKUP(A768,'BASE REGISTRO MAYO'!$A$1:$U$884,14,FALSE)</f>
        <v>Santiago</v>
      </c>
      <c r="O768" s="18" t="str">
        <f>VLOOKUP(A768,'BASE REGISTRO MAYO'!$A$1:$U$884,15,FALSE)</f>
        <v>(02) 6648857- 6385219</v>
      </c>
      <c r="P768" s="18" t="str">
        <f>VLOOKUP(A768,'BASE REGISTRO MAYO'!$A$1:$U$884,16,FALSE)</f>
        <v xml:space="preserve">contacto@fundacionleonbloy.cl 
www.fundacionleonbloy.cl
</v>
      </c>
      <c r="Q768" s="18">
        <f>VLOOKUP(A768,'BASE REGISTRO MAYO'!$A$1:$U$884,17,FALSE)</f>
        <v>0</v>
      </c>
      <c r="R768" s="18" t="str">
        <f>VLOOKUP(A768,'BASE REGISTRO MAYO'!$A$1:$U$884,18,FALSE)</f>
        <v>93401: Instituciones de Asistencia Social.</v>
      </c>
      <c r="S768" s="18" t="str">
        <f>VLOOKUP(A768,'BASE REGISTRO MAYO'!$A$1:$U$884,19,FALSE)</f>
        <v xml:space="preserve">Certificado Financiero correspondiente al año 2019, aprobados por Subdepartamento de Supervisión Financiera. </v>
      </c>
      <c r="T768" s="148">
        <f>VLOOKUP(A768,'BASE REGISTRO MAYO'!$A$1:$U$884,20,FALSE)</f>
        <v>39143</v>
      </c>
      <c r="U768" s="125">
        <v>7347</v>
      </c>
      <c r="V768" s="126">
        <v>22889548</v>
      </c>
      <c r="W768" s="126">
        <v>103883068</v>
      </c>
      <c r="X768" s="149">
        <v>44347</v>
      </c>
      <c r="Y768" s="133" t="s">
        <v>7732</v>
      </c>
      <c r="Z768" s="133" t="s">
        <v>7733</v>
      </c>
      <c r="AA768" s="125" t="s">
        <v>7751</v>
      </c>
    </row>
    <row r="769" spans="1:27" s="90" customFormat="1" ht="15.75" customHeight="1" x14ac:dyDescent="0.2">
      <c r="A769" s="125">
        <v>7347</v>
      </c>
      <c r="B769" s="18" t="str">
        <f>VLOOKUP(A769,'BASE REGISTRO MAYO'!$A$1:$U$884,2,FALSE)</f>
        <v>Fundación León Bloy para la Promoción Integral de la Familia</v>
      </c>
      <c r="C769" s="18">
        <f>VLOOKUP(A769,'BASE REGISTRO MAYO'!$A$1:$U$884,3,FALSE)</f>
        <v>653176902</v>
      </c>
      <c r="D769" s="18" t="str">
        <f>VLOOKUP(A769,'BASE REGISTRO MAYO'!$A$1:$U$884,4,FALSE)</f>
        <v>Fundación de Derecho Privado.</v>
      </c>
      <c r="E769" s="18" t="str">
        <f>VLOOKUP(A769,'BASE REGISTRO MAYO'!$A$1:$U$884,5,FALSE)</f>
        <v>Otorgado por Decreto Supremo Nº 3080, de fecha 21 de septiembre de 2004, por el Ministerio de Justicia.</v>
      </c>
      <c r="F769" s="18" t="str">
        <f>VLOOKUP(A769,'BASE REGISTRO MAYO'!$A$1:$U$884,6,FALSE)</f>
        <v>Certificado de Vigencia, folio Nº 500355343116, emitido por el SRCeI con fecha 10 de noviembre de 2020.</v>
      </c>
      <c r="G769" s="18" t="str">
        <f>VLOOKUP(A769,'BASE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9" s="18" t="str">
        <f>VLOOKUP(A769,'BASE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9" s="18" t="str">
        <f>VLOOKUP(A769,'BASE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9" s="18" t="str">
        <f>VLOOKUP(A769,'BASE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69" s="18" t="str">
        <f>VLOOKUP(A769,'BASE REGISTRO MAYO'!$A$1:$U$884,11,FALSE)</f>
        <v xml:space="preserve">Representante Legal: 
Juan Alberto Rabah Cahbar, 
</v>
      </c>
      <c r="L769" s="18" t="str">
        <f>VLOOKUP(A769,'BASE REGISTRO MAYO'!$A$1:$U$884,12,FALSE)</f>
        <v xml:space="preserve">Coronel Santiago Bueras Nº 182, comuna de Santiago, Región Metropolitana.
</v>
      </c>
      <c r="M769" s="18" t="str">
        <f>VLOOKUP(A769,'BASE REGISTRO MAYO'!$A$1:$U$884,13,FALSE)</f>
        <v>XIII</v>
      </c>
      <c r="N769" s="18" t="str">
        <f>VLOOKUP(A769,'BASE REGISTRO MAYO'!$A$1:$U$884,14,FALSE)</f>
        <v>Santiago</v>
      </c>
      <c r="O769" s="18" t="str">
        <f>VLOOKUP(A769,'BASE REGISTRO MAYO'!$A$1:$U$884,15,FALSE)</f>
        <v>(02) 6648857- 6385219</v>
      </c>
      <c r="P769" s="18" t="str">
        <f>VLOOKUP(A769,'BASE REGISTRO MAYO'!$A$1:$U$884,16,FALSE)</f>
        <v xml:space="preserve">contacto@fundacionleonbloy.cl 
www.fundacionleonbloy.cl
</v>
      </c>
      <c r="Q769" s="18">
        <f>VLOOKUP(A769,'BASE REGISTRO MAYO'!$A$1:$U$884,17,FALSE)</f>
        <v>0</v>
      </c>
      <c r="R769" s="18" t="str">
        <f>VLOOKUP(A769,'BASE REGISTRO MAYO'!$A$1:$U$884,18,FALSE)</f>
        <v>93401: Instituciones de Asistencia Social.</v>
      </c>
      <c r="S769" s="18" t="str">
        <f>VLOOKUP(A769,'BASE REGISTRO MAYO'!$A$1:$U$884,19,FALSE)</f>
        <v xml:space="preserve">Certificado Financiero correspondiente al año 2019, aprobados por Subdepartamento de Supervisión Financiera. </v>
      </c>
      <c r="T769" s="148">
        <f>VLOOKUP(A769,'BASE REGISTRO MAYO'!$A$1:$U$884,20,FALSE)</f>
        <v>39143</v>
      </c>
      <c r="U769" s="125">
        <v>7347</v>
      </c>
      <c r="V769" s="126">
        <v>13147224</v>
      </c>
      <c r="W769" s="126">
        <v>57238524</v>
      </c>
      <c r="X769" s="149">
        <v>44347</v>
      </c>
      <c r="Y769" s="133" t="s">
        <v>7732</v>
      </c>
      <c r="Z769" s="133" t="s">
        <v>7733</v>
      </c>
      <c r="AA769" s="125" t="s">
        <v>7820</v>
      </c>
    </row>
    <row r="770" spans="1:27" s="90" customFormat="1" ht="15.75" customHeight="1" x14ac:dyDescent="0.2">
      <c r="A770" s="125">
        <v>7347</v>
      </c>
      <c r="B770" s="18" t="str">
        <f>VLOOKUP(A770,'BASE REGISTRO MAYO'!$A$1:$U$884,2,FALSE)</f>
        <v>Fundación León Bloy para la Promoción Integral de la Familia</v>
      </c>
      <c r="C770" s="18">
        <f>VLOOKUP(A770,'BASE REGISTRO MAYO'!$A$1:$U$884,3,FALSE)</f>
        <v>653176902</v>
      </c>
      <c r="D770" s="18" t="str">
        <f>VLOOKUP(A770,'BASE REGISTRO MAYO'!$A$1:$U$884,4,FALSE)</f>
        <v>Fundación de Derecho Privado.</v>
      </c>
      <c r="E770" s="18" t="str">
        <f>VLOOKUP(A770,'BASE REGISTRO MAYO'!$A$1:$U$884,5,FALSE)</f>
        <v>Otorgado por Decreto Supremo Nº 3080, de fecha 21 de septiembre de 2004, por el Ministerio de Justicia.</v>
      </c>
      <c r="F770" s="18" t="str">
        <f>VLOOKUP(A770,'BASE REGISTRO MAYO'!$A$1:$U$884,6,FALSE)</f>
        <v>Certificado de Vigencia, folio Nº 500355343116, emitido por el SRCeI con fecha 10 de noviembre de 2020.</v>
      </c>
      <c r="G770" s="18" t="str">
        <f>VLOOKUP(A770,'BASE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0" s="18" t="str">
        <f>VLOOKUP(A770,'BASE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0" s="18" t="str">
        <f>VLOOKUP(A770,'BASE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0" s="18" t="str">
        <f>VLOOKUP(A770,'BASE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70" s="18" t="str">
        <f>VLOOKUP(A770,'BASE REGISTRO MAYO'!$A$1:$U$884,11,FALSE)</f>
        <v xml:space="preserve">Representante Legal: 
Juan Alberto Rabah Cahbar, 
</v>
      </c>
      <c r="L770" s="18" t="str">
        <f>VLOOKUP(A770,'BASE REGISTRO MAYO'!$A$1:$U$884,12,FALSE)</f>
        <v xml:space="preserve">Coronel Santiago Bueras Nº 182, comuna de Santiago, Región Metropolitana.
</v>
      </c>
      <c r="M770" s="18" t="str">
        <f>VLOOKUP(A770,'BASE REGISTRO MAYO'!$A$1:$U$884,13,FALSE)</f>
        <v>XIII</v>
      </c>
      <c r="N770" s="18" t="str">
        <f>VLOOKUP(A770,'BASE REGISTRO MAYO'!$A$1:$U$884,14,FALSE)</f>
        <v>Santiago</v>
      </c>
      <c r="O770" s="18" t="str">
        <f>VLOOKUP(A770,'BASE REGISTRO MAYO'!$A$1:$U$884,15,FALSE)</f>
        <v>(02) 6648857- 6385219</v>
      </c>
      <c r="P770" s="18" t="str">
        <f>VLOOKUP(A770,'BASE REGISTRO MAYO'!$A$1:$U$884,16,FALSE)</f>
        <v xml:space="preserve">contacto@fundacionleonbloy.cl 
www.fundacionleonbloy.cl
</v>
      </c>
      <c r="Q770" s="18">
        <f>VLOOKUP(A770,'BASE REGISTRO MAYO'!$A$1:$U$884,17,FALSE)</f>
        <v>0</v>
      </c>
      <c r="R770" s="18" t="str">
        <f>VLOOKUP(A770,'BASE REGISTRO MAYO'!$A$1:$U$884,18,FALSE)</f>
        <v>93401: Instituciones de Asistencia Social.</v>
      </c>
      <c r="S770" s="18" t="str">
        <f>VLOOKUP(A770,'BASE REGISTRO MAYO'!$A$1:$U$884,19,FALSE)</f>
        <v xml:space="preserve">Certificado Financiero correspondiente al año 2019, aprobados por Subdepartamento de Supervisión Financiera. </v>
      </c>
      <c r="T770" s="148">
        <f>VLOOKUP(A770,'BASE REGISTRO MAYO'!$A$1:$U$884,20,FALSE)</f>
        <v>39143</v>
      </c>
      <c r="U770" s="125">
        <v>7347</v>
      </c>
      <c r="V770" s="126">
        <v>16291800</v>
      </c>
      <c r="W770" s="126">
        <v>81459000</v>
      </c>
      <c r="X770" s="149">
        <v>44347</v>
      </c>
      <c r="Y770" s="133" t="s">
        <v>7732</v>
      </c>
      <c r="Z770" s="133" t="s">
        <v>7733</v>
      </c>
      <c r="AA770" s="125" t="s">
        <v>7853</v>
      </c>
    </row>
    <row r="771" spans="1:27" s="90" customFormat="1" ht="15.75" customHeight="1" x14ac:dyDescent="0.2">
      <c r="A771" s="125">
        <v>7347</v>
      </c>
      <c r="B771" s="18" t="str">
        <f>VLOOKUP(A771,'BASE REGISTRO MAYO'!$A$1:$U$884,2,FALSE)</f>
        <v>Fundación León Bloy para la Promoción Integral de la Familia</v>
      </c>
      <c r="C771" s="18">
        <f>VLOOKUP(A771,'BASE REGISTRO MAYO'!$A$1:$U$884,3,FALSE)</f>
        <v>653176902</v>
      </c>
      <c r="D771" s="18" t="str">
        <f>VLOOKUP(A771,'BASE REGISTRO MAYO'!$A$1:$U$884,4,FALSE)</f>
        <v>Fundación de Derecho Privado.</v>
      </c>
      <c r="E771" s="18" t="str">
        <f>VLOOKUP(A771,'BASE REGISTRO MAYO'!$A$1:$U$884,5,FALSE)</f>
        <v>Otorgado por Decreto Supremo Nº 3080, de fecha 21 de septiembre de 2004, por el Ministerio de Justicia.</v>
      </c>
      <c r="F771" s="18" t="str">
        <f>VLOOKUP(A771,'BASE REGISTRO MAYO'!$A$1:$U$884,6,FALSE)</f>
        <v>Certificado de Vigencia, folio Nº 500355343116, emitido por el SRCeI con fecha 10 de noviembre de 2020.</v>
      </c>
      <c r="G771" s="18" t="str">
        <f>VLOOKUP(A771,'BASE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1" s="18" t="str">
        <f>VLOOKUP(A771,'BASE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1" s="18" t="str">
        <f>VLOOKUP(A771,'BASE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1" s="18" t="str">
        <f>VLOOKUP(A771,'BASE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71" s="18" t="str">
        <f>VLOOKUP(A771,'BASE REGISTRO MAYO'!$A$1:$U$884,11,FALSE)</f>
        <v xml:space="preserve">Representante Legal: 
Juan Alberto Rabah Cahbar, 
</v>
      </c>
      <c r="L771" s="18" t="str">
        <f>VLOOKUP(A771,'BASE REGISTRO MAYO'!$A$1:$U$884,12,FALSE)</f>
        <v xml:space="preserve">Coronel Santiago Bueras Nº 182, comuna de Santiago, Región Metropolitana.
</v>
      </c>
      <c r="M771" s="18" t="str">
        <f>VLOOKUP(A771,'BASE REGISTRO MAYO'!$A$1:$U$884,13,FALSE)</f>
        <v>XIII</v>
      </c>
      <c r="N771" s="18" t="str">
        <f>VLOOKUP(A771,'BASE REGISTRO MAYO'!$A$1:$U$884,14,FALSE)</f>
        <v>Santiago</v>
      </c>
      <c r="O771" s="18" t="str">
        <f>VLOOKUP(A771,'BASE REGISTRO MAYO'!$A$1:$U$884,15,FALSE)</f>
        <v>(02) 6648857- 6385219</v>
      </c>
      <c r="P771" s="18" t="str">
        <f>VLOOKUP(A771,'BASE REGISTRO MAYO'!$A$1:$U$884,16,FALSE)</f>
        <v xml:space="preserve">contacto@fundacionleonbloy.cl 
www.fundacionleonbloy.cl
</v>
      </c>
      <c r="Q771" s="18">
        <f>VLOOKUP(A771,'BASE REGISTRO MAYO'!$A$1:$U$884,17,FALSE)</f>
        <v>0</v>
      </c>
      <c r="R771" s="18" t="str">
        <f>VLOOKUP(A771,'BASE REGISTRO MAYO'!$A$1:$U$884,18,FALSE)</f>
        <v>93401: Instituciones de Asistencia Social.</v>
      </c>
      <c r="S771" s="18" t="str">
        <f>VLOOKUP(A771,'BASE REGISTRO MAYO'!$A$1:$U$884,19,FALSE)</f>
        <v xml:space="preserve">Certificado Financiero correspondiente al año 2019, aprobados por Subdepartamento de Supervisión Financiera. </v>
      </c>
      <c r="T771" s="148">
        <f>VLOOKUP(A771,'BASE REGISTRO MAYO'!$A$1:$U$884,20,FALSE)</f>
        <v>39143</v>
      </c>
      <c r="U771" s="125">
        <v>7347</v>
      </c>
      <c r="V771" s="126">
        <v>12407628</v>
      </c>
      <c r="W771" s="126">
        <v>82389960</v>
      </c>
      <c r="X771" s="149">
        <v>44347</v>
      </c>
      <c r="Y771" s="133" t="s">
        <v>7732</v>
      </c>
      <c r="Z771" s="133" t="s">
        <v>7733</v>
      </c>
      <c r="AA771" s="125" t="s">
        <v>7842</v>
      </c>
    </row>
    <row r="772" spans="1:27" s="90" customFormat="1" ht="15.75" customHeight="1" x14ac:dyDescent="0.2">
      <c r="A772" s="125">
        <v>7347</v>
      </c>
      <c r="B772" s="18" t="str">
        <f>VLOOKUP(A772,'BASE REGISTRO MAYO'!$A$1:$U$884,2,FALSE)</f>
        <v>Fundación León Bloy para la Promoción Integral de la Familia</v>
      </c>
      <c r="C772" s="18">
        <f>VLOOKUP(A772,'BASE REGISTRO MAYO'!$A$1:$U$884,3,FALSE)</f>
        <v>653176902</v>
      </c>
      <c r="D772" s="18" t="str">
        <f>VLOOKUP(A772,'BASE REGISTRO MAYO'!$A$1:$U$884,4,FALSE)</f>
        <v>Fundación de Derecho Privado.</v>
      </c>
      <c r="E772" s="18" t="str">
        <f>VLOOKUP(A772,'BASE REGISTRO MAYO'!$A$1:$U$884,5,FALSE)</f>
        <v>Otorgado por Decreto Supremo Nº 3080, de fecha 21 de septiembre de 2004, por el Ministerio de Justicia.</v>
      </c>
      <c r="F772" s="18" t="str">
        <f>VLOOKUP(A772,'BASE REGISTRO MAYO'!$A$1:$U$884,6,FALSE)</f>
        <v>Certificado de Vigencia, folio Nº 500355343116, emitido por el SRCeI con fecha 10 de noviembre de 2020.</v>
      </c>
      <c r="G772" s="18" t="str">
        <f>VLOOKUP(A772,'BASE REGISTRO MAYO'!$A$1:$U$884,7,FALSE)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2" s="18" t="str">
        <f>VLOOKUP(A772,'BASE REGISTRO MAYO'!$A$1:$U$884,8,FALSE)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2" s="18" t="str">
        <f>VLOOKUP(A772,'BASE REGISTRO MAYO'!$A$1:$U$884,9,FALSE)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2" s="18" t="str">
        <f>VLOOKUP(A772,'BASE REGISTRO MAYO'!$A$1:$U$884,10,FALSE)</f>
        <v>: Según consta en escritura pública de Acta de Sesión extraordinaria, de fecha 22 de noviembre de 2016, reducida a escritura pública con fecha 07 de diciembre de 2016, ante don Alberto Mozo Aguilar, Titular de la Cuadragésima Notaría de Santiago.</v>
      </c>
      <c r="K772" s="18" t="str">
        <f>VLOOKUP(A772,'BASE REGISTRO MAYO'!$A$1:$U$884,11,FALSE)</f>
        <v xml:space="preserve">Representante Legal: 
Juan Alberto Rabah Cahbar, 
</v>
      </c>
      <c r="L772" s="18" t="str">
        <f>VLOOKUP(A772,'BASE REGISTRO MAYO'!$A$1:$U$884,12,FALSE)</f>
        <v xml:space="preserve">Coronel Santiago Bueras Nº 182, comuna de Santiago, Región Metropolitana.
</v>
      </c>
      <c r="M772" s="18" t="str">
        <f>VLOOKUP(A772,'BASE REGISTRO MAYO'!$A$1:$U$884,13,FALSE)</f>
        <v>XIII</v>
      </c>
      <c r="N772" s="18" t="str">
        <f>VLOOKUP(A772,'BASE REGISTRO MAYO'!$A$1:$U$884,14,FALSE)</f>
        <v>Santiago</v>
      </c>
      <c r="O772" s="18" t="str">
        <f>VLOOKUP(A772,'BASE REGISTRO MAYO'!$A$1:$U$884,15,FALSE)</f>
        <v>(02) 6648857- 6385219</v>
      </c>
      <c r="P772" s="18" t="str">
        <f>VLOOKUP(A772,'BASE REGISTRO MAYO'!$A$1:$U$884,16,FALSE)</f>
        <v xml:space="preserve">contacto@fundacionleonbloy.cl 
www.fundacionleonbloy.cl
</v>
      </c>
      <c r="Q772" s="18">
        <f>VLOOKUP(A772,'BASE REGISTRO MAYO'!$A$1:$U$884,17,FALSE)</f>
        <v>0</v>
      </c>
      <c r="R772" s="18" t="str">
        <f>VLOOKUP(A772,'BASE REGISTRO MAYO'!$A$1:$U$884,18,FALSE)</f>
        <v>93401: Instituciones de Asistencia Social.</v>
      </c>
      <c r="S772" s="18" t="str">
        <f>VLOOKUP(A772,'BASE REGISTRO MAYO'!$A$1:$U$884,19,FALSE)</f>
        <v xml:space="preserve">Certificado Financiero correspondiente al año 2019, aprobados por Subdepartamento de Supervisión Financiera. </v>
      </c>
      <c r="T772" s="148">
        <f>VLOOKUP(A772,'BASE REGISTRO MAYO'!$A$1:$U$884,20,FALSE)</f>
        <v>39143</v>
      </c>
      <c r="U772" s="125">
        <v>7347</v>
      </c>
      <c r="V772" s="126">
        <v>66228199</v>
      </c>
      <c r="W772" s="126">
        <v>185597220</v>
      </c>
      <c r="X772" s="149">
        <v>44347</v>
      </c>
      <c r="Y772" s="133" t="s">
        <v>7732</v>
      </c>
      <c r="Z772" s="133" t="s">
        <v>7733</v>
      </c>
      <c r="AA772" s="125" t="s">
        <v>6414</v>
      </c>
    </row>
    <row r="773" spans="1:27" s="90" customFormat="1" ht="15.75" customHeight="1" x14ac:dyDescent="0.2">
      <c r="A773" s="125">
        <v>7350</v>
      </c>
      <c r="B773" s="18" t="str">
        <f>VLOOKUP(A773,'BASE REGISTRO MAYO'!$A$1:$U$884,2,FALSE)</f>
        <v>Organización No Gubernamental de Desarrollo Corporación de Desarrollo Social El Conquistador.</v>
      </c>
      <c r="C773" s="18">
        <f>VLOOKUP(A773,'BASE REGISTRO MAYO'!$A$1:$U$884,3,FALSE)</f>
        <v>650086104</v>
      </c>
      <c r="D773" s="18" t="str">
        <f>VLOOKUP(A773,'BASE REGISTRO MAYO'!$A$1:$U$884,4,FALSE)</f>
        <v>Corporación de Derecho Privado.</v>
      </c>
      <c r="E773" s="18" t="str">
        <f>VLOOKUP(A773,'BASE REGISTRO MAYO'!$A$1:$U$884,5,FALSE)</f>
        <v>Otorgado por Decreto Supremo Nº 170, de fecha 19 de febrero de 2001, del Ministerio de Justicia.</v>
      </c>
      <c r="F773" s="18" t="str">
        <f>VLOOKUP(A773,'BASE REGISTRO MAYO'!$A$1:$U$884,6,FALSE)</f>
        <v xml:space="preserve">Certificado de Vigencia de Persona Jurídica sin Fines de Lucro, emitido por el SRCEI, de fecha 2 de septiembre de 2020, folio 500343725819
</v>
      </c>
      <c r="G773" s="18" t="str">
        <f>VLOOKUP(A773,'BASE REGISTRO MAYO'!$A$1:$U$884,7,FALSE)</f>
        <v>Promoción del desarrollo, especialmente de las personas, familias, grupos y comunidades que viven en condiciones de pobreza y/o marginalidad.</v>
      </c>
      <c r="H773" s="18" t="str">
        <f>VLOOKUP(A773,'BASE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3" s="18" t="str">
        <f>VLOOKUP(A773,'BASE REGISTRO MAYO'!$A$1:$U$884,9,FALSE)</f>
        <v>Se renueva cada dos años.</v>
      </c>
      <c r="J773" s="18" t="str">
        <f>VLOOKUP(A773,'BASE REGISTRO MAYO'!$A$1:$U$884,10,FALSE)</f>
        <v>De 12 de abril de 2019 a 12 de abril de 2021.</v>
      </c>
      <c r="K773" s="18" t="str">
        <f>VLOOKUP(A773,'BASE REGISTRO MAYO'!$A$1:$U$884,11,FALSE)</f>
        <v xml:space="preserve">Presidente: Carlos Eduardo Placencia Zapata             </v>
      </c>
      <c r="L773" s="18" t="str">
        <f>VLOOKUP(A773,'BASE REGISTRO MAYO'!$A$1:$U$884,12,FALSE)</f>
        <v>Ortiz de Rosas N° 395, Oficina N° 23 A, comuna de Quirihue, Provincia de Ñuble, Décimo Sexta Región.</v>
      </c>
      <c r="M773" s="18" t="str">
        <f>VLOOKUP(A773,'BASE REGISTRO MAYO'!$A$1:$U$884,13,FALSE)</f>
        <v>XVI</v>
      </c>
      <c r="N773" s="18" t="str">
        <f>VLOOKUP(A773,'BASE REGISTRO MAYO'!$A$1:$U$884,14,FALSE)</f>
        <v>Ñuble</v>
      </c>
      <c r="O773" s="18" t="str">
        <f>VLOOKUP(A773,'BASE REGISTRO MAYO'!$A$1:$U$884,15,FALSE)</f>
        <v>96456966-7498981</v>
      </c>
      <c r="P773" s="18" t="str">
        <f>VLOOKUP(A773,'BASE REGISTRO MAYO'!$A$1:$U$884,16,FALSE)</f>
        <v xml:space="preserve">corpelconquistador@gmail.com
corpelconquistador@yahoo.es </v>
      </c>
      <c r="Q773" s="18">
        <f>VLOOKUP(A773,'BASE REGISTRO MAYO'!$A$1:$U$884,17,FALSE)</f>
        <v>0</v>
      </c>
      <c r="R773" s="18" t="str">
        <f>VLOOKUP(A773,'BASE REGISTRO MAYO'!$A$1:$U$884,18,FALSE)</f>
        <v xml:space="preserve">93401: Institución de Asistencia Social  </v>
      </c>
      <c r="S773" s="18" t="str">
        <f>VLOOKUP(A773,'BASE REGISTRO MAYO'!$A$1:$U$884,19,FALSE)</f>
        <v>Certificado de Antecedentes Financieros correspondiente al año 2019, aprobados por el Subdepartamento de Supervisión Nacional.</v>
      </c>
      <c r="T773" s="148">
        <f>VLOOKUP(A773,'BASE REGISTRO MAYO'!$A$1:$U$884,20,FALSE)</f>
        <v>39171</v>
      </c>
      <c r="U773" s="125">
        <v>7350</v>
      </c>
      <c r="V773" s="126">
        <v>18572652</v>
      </c>
      <c r="W773" s="126">
        <v>73052432</v>
      </c>
      <c r="X773" s="149">
        <v>44347</v>
      </c>
      <c r="Y773" s="133" t="s">
        <v>7732</v>
      </c>
      <c r="Z773" s="133" t="s">
        <v>7733</v>
      </c>
      <c r="AA773" s="125" t="s">
        <v>7754</v>
      </c>
    </row>
    <row r="774" spans="1:27" s="90" customFormat="1" ht="15.75" customHeight="1" x14ac:dyDescent="0.2">
      <c r="A774" s="125">
        <v>7350</v>
      </c>
      <c r="B774" s="18" t="str">
        <f>VLOOKUP(A774,'BASE REGISTRO MAYO'!$A$1:$U$884,2,FALSE)</f>
        <v>Organización No Gubernamental de Desarrollo Corporación de Desarrollo Social El Conquistador.</v>
      </c>
      <c r="C774" s="18">
        <f>VLOOKUP(A774,'BASE REGISTRO MAYO'!$A$1:$U$884,3,FALSE)</f>
        <v>650086104</v>
      </c>
      <c r="D774" s="18" t="str">
        <f>VLOOKUP(A774,'BASE REGISTRO MAYO'!$A$1:$U$884,4,FALSE)</f>
        <v>Corporación de Derecho Privado.</v>
      </c>
      <c r="E774" s="18" t="str">
        <f>VLOOKUP(A774,'BASE REGISTRO MAYO'!$A$1:$U$884,5,FALSE)</f>
        <v>Otorgado por Decreto Supremo Nº 170, de fecha 19 de febrero de 2001, del Ministerio de Justicia.</v>
      </c>
      <c r="F774" s="18" t="str">
        <f>VLOOKUP(A774,'BASE REGISTRO MAYO'!$A$1:$U$884,6,FALSE)</f>
        <v xml:space="preserve">Certificado de Vigencia de Persona Jurídica sin Fines de Lucro, emitido por el SRCEI, de fecha 2 de septiembre de 2020, folio 500343725819
</v>
      </c>
      <c r="G774" s="18" t="str">
        <f>VLOOKUP(A774,'BASE REGISTRO MAYO'!$A$1:$U$884,7,FALSE)</f>
        <v>Promoción del desarrollo, especialmente de las personas, familias, grupos y comunidades que viven en condiciones de pobreza y/o marginalidad.</v>
      </c>
      <c r="H774" s="18" t="str">
        <f>VLOOKUP(A774,'BASE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4" s="18" t="str">
        <f>VLOOKUP(A774,'BASE REGISTRO MAYO'!$A$1:$U$884,9,FALSE)</f>
        <v>Se renueva cada dos años.</v>
      </c>
      <c r="J774" s="18" t="str">
        <f>VLOOKUP(A774,'BASE REGISTRO MAYO'!$A$1:$U$884,10,FALSE)</f>
        <v>De 12 de abril de 2019 a 12 de abril de 2021.</v>
      </c>
      <c r="K774" s="18" t="str">
        <f>VLOOKUP(A774,'BASE REGISTRO MAYO'!$A$1:$U$884,11,FALSE)</f>
        <v xml:space="preserve">Presidente: Carlos Eduardo Placencia Zapata             </v>
      </c>
      <c r="L774" s="18" t="str">
        <f>VLOOKUP(A774,'BASE REGISTRO MAYO'!$A$1:$U$884,12,FALSE)</f>
        <v>Ortiz de Rosas N° 395, Oficina N° 23 A, comuna de Quirihue, Provincia de Ñuble, Décimo Sexta Región.</v>
      </c>
      <c r="M774" s="18" t="str">
        <f>VLOOKUP(A774,'BASE REGISTRO MAYO'!$A$1:$U$884,13,FALSE)</f>
        <v>XVI</v>
      </c>
      <c r="N774" s="18" t="str">
        <f>VLOOKUP(A774,'BASE REGISTRO MAYO'!$A$1:$U$884,14,FALSE)</f>
        <v>Ñuble</v>
      </c>
      <c r="O774" s="18" t="str">
        <f>VLOOKUP(A774,'BASE REGISTRO MAYO'!$A$1:$U$884,15,FALSE)</f>
        <v>96456966-7498981</v>
      </c>
      <c r="P774" s="18" t="str">
        <f>VLOOKUP(A774,'BASE REGISTRO MAYO'!$A$1:$U$884,16,FALSE)</f>
        <v xml:space="preserve">corpelconquistador@gmail.com
corpelconquistador@yahoo.es </v>
      </c>
      <c r="Q774" s="18">
        <f>VLOOKUP(A774,'BASE REGISTRO MAYO'!$A$1:$U$884,17,FALSE)</f>
        <v>0</v>
      </c>
      <c r="R774" s="18" t="str">
        <f>VLOOKUP(A774,'BASE REGISTRO MAYO'!$A$1:$U$884,18,FALSE)</f>
        <v xml:space="preserve">93401: Institución de Asistencia Social  </v>
      </c>
      <c r="S774" s="18" t="str">
        <f>VLOOKUP(A774,'BASE REGISTRO MAYO'!$A$1:$U$884,19,FALSE)</f>
        <v>Certificado de Antecedentes Financieros correspondiente al año 2019, aprobados por el Subdepartamento de Supervisión Nacional.</v>
      </c>
      <c r="T774" s="148">
        <f>VLOOKUP(A774,'BASE REGISTRO MAYO'!$A$1:$U$884,20,FALSE)</f>
        <v>39171</v>
      </c>
      <c r="U774" s="125">
        <v>7350</v>
      </c>
      <c r="V774" s="126">
        <v>8844120</v>
      </c>
      <c r="W774" s="126">
        <v>52091867</v>
      </c>
      <c r="X774" s="149">
        <v>44347</v>
      </c>
      <c r="Y774" s="133" t="s">
        <v>7732</v>
      </c>
      <c r="Z774" s="133" t="s">
        <v>7733</v>
      </c>
      <c r="AA774" s="125" t="s">
        <v>7927</v>
      </c>
    </row>
    <row r="775" spans="1:27" s="90" customFormat="1" ht="15.75" customHeight="1" x14ac:dyDescent="0.2">
      <c r="A775" s="125">
        <v>7350</v>
      </c>
      <c r="B775" s="18" t="str">
        <f>VLOOKUP(A775,'BASE REGISTRO MAYO'!$A$1:$U$884,2,FALSE)</f>
        <v>Organización No Gubernamental de Desarrollo Corporación de Desarrollo Social El Conquistador.</v>
      </c>
      <c r="C775" s="18">
        <f>VLOOKUP(A775,'BASE REGISTRO MAYO'!$A$1:$U$884,3,FALSE)</f>
        <v>650086104</v>
      </c>
      <c r="D775" s="18" t="str">
        <f>VLOOKUP(A775,'BASE REGISTRO MAYO'!$A$1:$U$884,4,FALSE)</f>
        <v>Corporación de Derecho Privado.</v>
      </c>
      <c r="E775" s="18" t="str">
        <f>VLOOKUP(A775,'BASE REGISTRO MAYO'!$A$1:$U$884,5,FALSE)</f>
        <v>Otorgado por Decreto Supremo Nº 170, de fecha 19 de febrero de 2001, del Ministerio de Justicia.</v>
      </c>
      <c r="F775" s="18" t="str">
        <f>VLOOKUP(A775,'BASE REGISTRO MAYO'!$A$1:$U$884,6,FALSE)</f>
        <v xml:space="preserve">Certificado de Vigencia de Persona Jurídica sin Fines de Lucro, emitido por el SRCEI, de fecha 2 de septiembre de 2020, folio 500343725819
</v>
      </c>
      <c r="G775" s="18" t="str">
        <f>VLOOKUP(A775,'BASE REGISTRO MAYO'!$A$1:$U$884,7,FALSE)</f>
        <v>Promoción del desarrollo, especialmente de las personas, familias, grupos y comunidades que viven en condiciones de pobreza y/o marginalidad.</v>
      </c>
      <c r="H775" s="18" t="str">
        <f>VLOOKUP(A775,'BASE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5" s="18" t="str">
        <f>VLOOKUP(A775,'BASE REGISTRO MAYO'!$A$1:$U$884,9,FALSE)</f>
        <v>Se renueva cada dos años.</v>
      </c>
      <c r="J775" s="18" t="str">
        <f>VLOOKUP(A775,'BASE REGISTRO MAYO'!$A$1:$U$884,10,FALSE)</f>
        <v>De 12 de abril de 2019 a 12 de abril de 2021.</v>
      </c>
      <c r="K775" s="18" t="str">
        <f>VLOOKUP(A775,'BASE REGISTRO MAYO'!$A$1:$U$884,11,FALSE)</f>
        <v xml:space="preserve">Presidente: Carlos Eduardo Placencia Zapata             </v>
      </c>
      <c r="L775" s="18" t="str">
        <f>VLOOKUP(A775,'BASE REGISTRO MAYO'!$A$1:$U$884,12,FALSE)</f>
        <v>Ortiz de Rosas N° 395, Oficina N° 23 A, comuna de Quirihue, Provincia de Ñuble, Décimo Sexta Región.</v>
      </c>
      <c r="M775" s="18" t="str">
        <f>VLOOKUP(A775,'BASE REGISTRO MAYO'!$A$1:$U$884,13,FALSE)</f>
        <v>XVI</v>
      </c>
      <c r="N775" s="18" t="str">
        <f>VLOOKUP(A775,'BASE REGISTRO MAYO'!$A$1:$U$884,14,FALSE)</f>
        <v>Ñuble</v>
      </c>
      <c r="O775" s="18" t="str">
        <f>VLOOKUP(A775,'BASE REGISTRO MAYO'!$A$1:$U$884,15,FALSE)</f>
        <v>96456966-7498981</v>
      </c>
      <c r="P775" s="18" t="str">
        <f>VLOOKUP(A775,'BASE REGISTRO MAYO'!$A$1:$U$884,16,FALSE)</f>
        <v xml:space="preserve">corpelconquistador@gmail.com
corpelconquistador@yahoo.es </v>
      </c>
      <c r="Q775" s="18">
        <f>VLOOKUP(A775,'BASE REGISTRO MAYO'!$A$1:$U$884,17,FALSE)</f>
        <v>0</v>
      </c>
      <c r="R775" s="18" t="str">
        <f>VLOOKUP(A775,'BASE REGISTRO MAYO'!$A$1:$U$884,18,FALSE)</f>
        <v xml:space="preserve">93401: Institución de Asistencia Social  </v>
      </c>
      <c r="S775" s="18" t="str">
        <f>VLOOKUP(A775,'BASE REGISTRO MAYO'!$A$1:$U$884,19,FALSE)</f>
        <v>Certificado de Antecedentes Financieros correspondiente al año 2019, aprobados por el Subdepartamento de Supervisión Nacional.</v>
      </c>
      <c r="T775" s="148">
        <f>VLOOKUP(A775,'BASE REGISTRO MAYO'!$A$1:$U$884,20,FALSE)</f>
        <v>39171</v>
      </c>
      <c r="U775" s="125">
        <v>7350</v>
      </c>
      <c r="V775" s="126">
        <v>5837119</v>
      </c>
      <c r="W775" s="126">
        <v>53595366</v>
      </c>
      <c r="X775" s="149">
        <v>44347</v>
      </c>
      <c r="Y775" s="133" t="s">
        <v>7732</v>
      </c>
      <c r="Z775" s="133" t="s">
        <v>7733</v>
      </c>
      <c r="AA775" s="125" t="s">
        <v>7928</v>
      </c>
    </row>
    <row r="776" spans="1:27" s="90" customFormat="1" ht="15.75" customHeight="1" x14ac:dyDescent="0.2">
      <c r="A776" s="125">
        <v>7350</v>
      </c>
      <c r="B776" s="18" t="str">
        <f>VLOOKUP(A776,'BASE REGISTRO MAYO'!$A$1:$U$884,2,FALSE)</f>
        <v>Organización No Gubernamental de Desarrollo Corporación de Desarrollo Social El Conquistador.</v>
      </c>
      <c r="C776" s="18">
        <f>VLOOKUP(A776,'BASE REGISTRO MAYO'!$A$1:$U$884,3,FALSE)</f>
        <v>650086104</v>
      </c>
      <c r="D776" s="18" t="str">
        <f>VLOOKUP(A776,'BASE REGISTRO MAYO'!$A$1:$U$884,4,FALSE)</f>
        <v>Corporación de Derecho Privado.</v>
      </c>
      <c r="E776" s="18" t="str">
        <f>VLOOKUP(A776,'BASE REGISTRO MAYO'!$A$1:$U$884,5,FALSE)</f>
        <v>Otorgado por Decreto Supremo Nº 170, de fecha 19 de febrero de 2001, del Ministerio de Justicia.</v>
      </c>
      <c r="F776" s="18" t="str">
        <f>VLOOKUP(A776,'BASE REGISTRO MAYO'!$A$1:$U$884,6,FALSE)</f>
        <v xml:space="preserve">Certificado de Vigencia de Persona Jurídica sin Fines de Lucro, emitido por el SRCEI, de fecha 2 de septiembre de 2020, folio 500343725819
</v>
      </c>
      <c r="G776" s="18" t="str">
        <f>VLOOKUP(A776,'BASE REGISTRO MAYO'!$A$1:$U$884,7,FALSE)</f>
        <v>Promoción del desarrollo, especialmente de las personas, familias, grupos y comunidades que viven en condiciones de pobreza y/o marginalidad.</v>
      </c>
      <c r="H776" s="18" t="str">
        <f>VLOOKUP(A776,'BASE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6" s="18" t="str">
        <f>VLOOKUP(A776,'BASE REGISTRO MAYO'!$A$1:$U$884,9,FALSE)</f>
        <v>Se renueva cada dos años.</v>
      </c>
      <c r="J776" s="18" t="str">
        <f>VLOOKUP(A776,'BASE REGISTRO MAYO'!$A$1:$U$884,10,FALSE)</f>
        <v>De 12 de abril de 2019 a 12 de abril de 2021.</v>
      </c>
      <c r="K776" s="18" t="str">
        <f>VLOOKUP(A776,'BASE REGISTRO MAYO'!$A$1:$U$884,11,FALSE)</f>
        <v xml:space="preserve">Presidente: Carlos Eduardo Placencia Zapata             </v>
      </c>
      <c r="L776" s="18" t="str">
        <f>VLOOKUP(A776,'BASE REGISTRO MAYO'!$A$1:$U$884,12,FALSE)</f>
        <v>Ortiz de Rosas N° 395, Oficina N° 23 A, comuna de Quirihue, Provincia de Ñuble, Décimo Sexta Región.</v>
      </c>
      <c r="M776" s="18" t="str">
        <f>VLOOKUP(A776,'BASE REGISTRO MAYO'!$A$1:$U$884,13,FALSE)</f>
        <v>XVI</v>
      </c>
      <c r="N776" s="18" t="str">
        <f>VLOOKUP(A776,'BASE REGISTRO MAYO'!$A$1:$U$884,14,FALSE)</f>
        <v>Ñuble</v>
      </c>
      <c r="O776" s="18" t="str">
        <f>VLOOKUP(A776,'BASE REGISTRO MAYO'!$A$1:$U$884,15,FALSE)</f>
        <v>96456966-7498981</v>
      </c>
      <c r="P776" s="18" t="str">
        <f>VLOOKUP(A776,'BASE REGISTRO MAYO'!$A$1:$U$884,16,FALSE)</f>
        <v xml:space="preserve">corpelconquistador@gmail.com
corpelconquistador@yahoo.es </v>
      </c>
      <c r="Q776" s="18">
        <f>VLOOKUP(A776,'BASE REGISTRO MAYO'!$A$1:$U$884,17,FALSE)</f>
        <v>0</v>
      </c>
      <c r="R776" s="18" t="str">
        <f>VLOOKUP(A776,'BASE REGISTRO MAYO'!$A$1:$U$884,18,FALSE)</f>
        <v xml:space="preserve">93401: Institución de Asistencia Social  </v>
      </c>
      <c r="S776" s="18" t="str">
        <f>VLOOKUP(A776,'BASE REGISTRO MAYO'!$A$1:$U$884,19,FALSE)</f>
        <v>Certificado de Antecedentes Financieros correspondiente al año 2019, aprobados por el Subdepartamento de Supervisión Nacional.</v>
      </c>
      <c r="T776" s="148">
        <f>VLOOKUP(A776,'BASE REGISTRO MAYO'!$A$1:$U$884,20,FALSE)</f>
        <v>39171</v>
      </c>
      <c r="U776" s="125">
        <v>7350</v>
      </c>
      <c r="V776" s="126">
        <v>5748678</v>
      </c>
      <c r="W776" s="126">
        <v>37322186</v>
      </c>
      <c r="X776" s="149">
        <v>44347</v>
      </c>
      <c r="Y776" s="133" t="s">
        <v>7732</v>
      </c>
      <c r="Z776" s="133" t="s">
        <v>7733</v>
      </c>
      <c r="AA776" s="125" t="s">
        <v>7940</v>
      </c>
    </row>
    <row r="777" spans="1:27" s="90" customFormat="1" ht="15.75" customHeight="1" x14ac:dyDescent="0.2">
      <c r="A777" s="125">
        <v>7350</v>
      </c>
      <c r="B777" s="18" t="str">
        <f>VLOOKUP(A777,'BASE REGISTRO MAYO'!$A$1:$U$884,2,FALSE)</f>
        <v>Organización No Gubernamental de Desarrollo Corporación de Desarrollo Social El Conquistador.</v>
      </c>
      <c r="C777" s="18">
        <f>VLOOKUP(A777,'BASE REGISTRO MAYO'!$A$1:$U$884,3,FALSE)</f>
        <v>650086104</v>
      </c>
      <c r="D777" s="18" t="str">
        <f>VLOOKUP(A777,'BASE REGISTRO MAYO'!$A$1:$U$884,4,FALSE)</f>
        <v>Corporación de Derecho Privado.</v>
      </c>
      <c r="E777" s="18" t="str">
        <f>VLOOKUP(A777,'BASE REGISTRO MAYO'!$A$1:$U$884,5,FALSE)</f>
        <v>Otorgado por Decreto Supremo Nº 170, de fecha 19 de febrero de 2001, del Ministerio de Justicia.</v>
      </c>
      <c r="F777" s="18" t="str">
        <f>VLOOKUP(A777,'BASE REGISTRO MAYO'!$A$1:$U$884,6,FALSE)</f>
        <v xml:space="preserve">Certificado de Vigencia de Persona Jurídica sin Fines de Lucro, emitido por el SRCEI, de fecha 2 de septiembre de 2020, folio 500343725819
</v>
      </c>
      <c r="G777" s="18" t="str">
        <f>VLOOKUP(A777,'BASE REGISTRO MAYO'!$A$1:$U$884,7,FALSE)</f>
        <v>Promoción del desarrollo, especialmente de las personas, familias, grupos y comunidades que viven en condiciones de pobreza y/o marginalidad.</v>
      </c>
      <c r="H777" s="18" t="str">
        <f>VLOOKUP(A777,'BASE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7" s="18" t="str">
        <f>VLOOKUP(A777,'BASE REGISTRO MAYO'!$A$1:$U$884,9,FALSE)</f>
        <v>Se renueva cada dos años.</v>
      </c>
      <c r="J777" s="18" t="str">
        <f>VLOOKUP(A777,'BASE REGISTRO MAYO'!$A$1:$U$884,10,FALSE)</f>
        <v>De 12 de abril de 2019 a 12 de abril de 2021.</v>
      </c>
      <c r="K777" s="18" t="str">
        <f>VLOOKUP(A777,'BASE REGISTRO MAYO'!$A$1:$U$884,11,FALSE)</f>
        <v xml:space="preserve">Presidente: Carlos Eduardo Placencia Zapata             </v>
      </c>
      <c r="L777" s="18" t="str">
        <f>VLOOKUP(A777,'BASE REGISTRO MAYO'!$A$1:$U$884,12,FALSE)</f>
        <v>Ortiz de Rosas N° 395, Oficina N° 23 A, comuna de Quirihue, Provincia de Ñuble, Décimo Sexta Región.</v>
      </c>
      <c r="M777" s="18" t="str">
        <f>VLOOKUP(A777,'BASE REGISTRO MAYO'!$A$1:$U$884,13,FALSE)</f>
        <v>XVI</v>
      </c>
      <c r="N777" s="18" t="str">
        <f>VLOOKUP(A777,'BASE REGISTRO MAYO'!$A$1:$U$884,14,FALSE)</f>
        <v>Ñuble</v>
      </c>
      <c r="O777" s="18" t="str">
        <f>VLOOKUP(A777,'BASE REGISTRO MAYO'!$A$1:$U$884,15,FALSE)</f>
        <v>96456966-7498981</v>
      </c>
      <c r="P777" s="18" t="str">
        <f>VLOOKUP(A777,'BASE REGISTRO MAYO'!$A$1:$U$884,16,FALSE)</f>
        <v xml:space="preserve">corpelconquistador@gmail.com
corpelconquistador@yahoo.es </v>
      </c>
      <c r="Q777" s="18">
        <f>VLOOKUP(A777,'BASE REGISTRO MAYO'!$A$1:$U$884,17,FALSE)</f>
        <v>0</v>
      </c>
      <c r="R777" s="18" t="str">
        <f>VLOOKUP(A777,'BASE REGISTRO MAYO'!$A$1:$U$884,18,FALSE)</f>
        <v xml:space="preserve">93401: Institución de Asistencia Social  </v>
      </c>
      <c r="S777" s="18" t="str">
        <f>VLOOKUP(A777,'BASE REGISTRO MAYO'!$A$1:$U$884,19,FALSE)</f>
        <v>Certificado de Antecedentes Financieros correspondiente al año 2019, aprobados por el Subdepartamento de Supervisión Nacional.</v>
      </c>
      <c r="T777" s="148">
        <f>VLOOKUP(A777,'BASE REGISTRO MAYO'!$A$1:$U$884,20,FALSE)</f>
        <v>39171</v>
      </c>
      <c r="U777" s="125">
        <v>7350</v>
      </c>
      <c r="V777" s="126">
        <v>12647092</v>
      </c>
      <c r="W777" s="126">
        <v>49084866</v>
      </c>
      <c r="X777" s="149">
        <v>44347</v>
      </c>
      <c r="Y777" s="133" t="s">
        <v>7732</v>
      </c>
      <c r="Z777" s="133" t="s">
        <v>7733</v>
      </c>
      <c r="AA777" s="125" t="s">
        <v>7929</v>
      </c>
    </row>
    <row r="778" spans="1:27" s="90" customFormat="1" ht="15.75" customHeight="1" x14ac:dyDescent="0.2">
      <c r="A778" s="125">
        <v>7350</v>
      </c>
      <c r="B778" s="18" t="str">
        <f>VLOOKUP(A778,'BASE REGISTRO MAYO'!$A$1:$U$884,2,FALSE)</f>
        <v>Organización No Gubernamental de Desarrollo Corporación de Desarrollo Social El Conquistador.</v>
      </c>
      <c r="C778" s="18">
        <f>VLOOKUP(A778,'BASE REGISTRO MAYO'!$A$1:$U$884,3,FALSE)</f>
        <v>650086104</v>
      </c>
      <c r="D778" s="18" t="str">
        <f>VLOOKUP(A778,'BASE REGISTRO MAYO'!$A$1:$U$884,4,FALSE)</f>
        <v>Corporación de Derecho Privado.</v>
      </c>
      <c r="E778" s="18" t="str">
        <f>VLOOKUP(A778,'BASE REGISTRO MAYO'!$A$1:$U$884,5,FALSE)</f>
        <v>Otorgado por Decreto Supremo Nº 170, de fecha 19 de febrero de 2001, del Ministerio de Justicia.</v>
      </c>
      <c r="F778" s="18" t="str">
        <f>VLOOKUP(A778,'BASE REGISTRO MAYO'!$A$1:$U$884,6,FALSE)</f>
        <v xml:space="preserve">Certificado de Vigencia de Persona Jurídica sin Fines de Lucro, emitido por el SRCEI, de fecha 2 de septiembre de 2020, folio 500343725819
</v>
      </c>
      <c r="G778" s="18" t="str">
        <f>VLOOKUP(A778,'BASE REGISTRO MAYO'!$A$1:$U$884,7,FALSE)</f>
        <v>Promoción del desarrollo, especialmente de las personas, familias, grupos y comunidades que viven en condiciones de pobreza y/o marginalidad.</v>
      </c>
      <c r="H778" s="18" t="str">
        <f>VLOOKUP(A778,'BASE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8" s="18" t="str">
        <f>VLOOKUP(A778,'BASE REGISTRO MAYO'!$A$1:$U$884,9,FALSE)</f>
        <v>Se renueva cada dos años.</v>
      </c>
      <c r="J778" s="18" t="str">
        <f>VLOOKUP(A778,'BASE REGISTRO MAYO'!$A$1:$U$884,10,FALSE)</f>
        <v>De 12 de abril de 2019 a 12 de abril de 2021.</v>
      </c>
      <c r="K778" s="18" t="str">
        <f>VLOOKUP(A778,'BASE REGISTRO MAYO'!$A$1:$U$884,11,FALSE)</f>
        <v xml:space="preserve">Presidente: Carlos Eduardo Placencia Zapata             </v>
      </c>
      <c r="L778" s="18" t="str">
        <f>VLOOKUP(A778,'BASE REGISTRO MAYO'!$A$1:$U$884,12,FALSE)</f>
        <v>Ortiz de Rosas N° 395, Oficina N° 23 A, comuna de Quirihue, Provincia de Ñuble, Décimo Sexta Región.</v>
      </c>
      <c r="M778" s="18" t="str">
        <f>VLOOKUP(A778,'BASE REGISTRO MAYO'!$A$1:$U$884,13,FALSE)</f>
        <v>XVI</v>
      </c>
      <c r="N778" s="18" t="str">
        <f>VLOOKUP(A778,'BASE REGISTRO MAYO'!$A$1:$U$884,14,FALSE)</f>
        <v>Ñuble</v>
      </c>
      <c r="O778" s="18" t="str">
        <f>VLOOKUP(A778,'BASE REGISTRO MAYO'!$A$1:$U$884,15,FALSE)</f>
        <v>96456966-7498981</v>
      </c>
      <c r="P778" s="18" t="str">
        <f>VLOOKUP(A778,'BASE REGISTRO MAYO'!$A$1:$U$884,16,FALSE)</f>
        <v xml:space="preserve">corpelconquistador@gmail.com
corpelconquistador@yahoo.es </v>
      </c>
      <c r="Q778" s="18">
        <f>VLOOKUP(A778,'BASE REGISTRO MAYO'!$A$1:$U$884,17,FALSE)</f>
        <v>0</v>
      </c>
      <c r="R778" s="18" t="str">
        <f>VLOOKUP(A778,'BASE REGISTRO MAYO'!$A$1:$U$884,18,FALSE)</f>
        <v xml:space="preserve">93401: Institución de Asistencia Social  </v>
      </c>
      <c r="S778" s="18" t="str">
        <f>VLOOKUP(A778,'BASE REGISTRO MAYO'!$A$1:$U$884,19,FALSE)</f>
        <v>Certificado de Antecedentes Financieros correspondiente al año 2019, aprobados por el Subdepartamento de Supervisión Nacional.</v>
      </c>
      <c r="T778" s="148">
        <f>VLOOKUP(A778,'BASE REGISTRO MAYO'!$A$1:$U$884,20,FALSE)</f>
        <v>39171</v>
      </c>
      <c r="U778" s="125">
        <v>7350</v>
      </c>
      <c r="V778" s="126">
        <v>14987836</v>
      </c>
      <c r="W778" s="126">
        <v>65069139</v>
      </c>
      <c r="X778" s="149">
        <v>44347</v>
      </c>
      <c r="Y778" s="133" t="s">
        <v>7732</v>
      </c>
      <c r="Z778" s="133" t="s">
        <v>7733</v>
      </c>
      <c r="AA778" s="125" t="s">
        <v>7884</v>
      </c>
    </row>
    <row r="779" spans="1:27" s="90" customFormat="1" ht="15.75" customHeight="1" x14ac:dyDescent="0.2">
      <c r="A779" s="125">
        <v>7350</v>
      </c>
      <c r="B779" s="18" t="str">
        <f>VLOOKUP(A779,'BASE REGISTRO MAYO'!$A$1:$U$884,2,FALSE)</f>
        <v>Organización No Gubernamental de Desarrollo Corporación de Desarrollo Social El Conquistador.</v>
      </c>
      <c r="C779" s="18">
        <f>VLOOKUP(A779,'BASE REGISTRO MAYO'!$A$1:$U$884,3,FALSE)</f>
        <v>650086104</v>
      </c>
      <c r="D779" s="18" t="str">
        <f>VLOOKUP(A779,'BASE REGISTRO MAYO'!$A$1:$U$884,4,FALSE)</f>
        <v>Corporación de Derecho Privado.</v>
      </c>
      <c r="E779" s="18" t="str">
        <f>VLOOKUP(A779,'BASE REGISTRO MAYO'!$A$1:$U$884,5,FALSE)</f>
        <v>Otorgado por Decreto Supremo Nº 170, de fecha 19 de febrero de 2001, del Ministerio de Justicia.</v>
      </c>
      <c r="F779" s="18" t="str">
        <f>VLOOKUP(A779,'BASE REGISTRO MAYO'!$A$1:$U$884,6,FALSE)</f>
        <v xml:space="preserve">Certificado de Vigencia de Persona Jurídica sin Fines de Lucro, emitido por el SRCEI, de fecha 2 de septiembre de 2020, folio 500343725819
</v>
      </c>
      <c r="G779" s="18" t="str">
        <f>VLOOKUP(A779,'BASE REGISTRO MAYO'!$A$1:$U$884,7,FALSE)</f>
        <v>Promoción del desarrollo, especialmente de las personas, familias, grupos y comunidades que viven en condiciones de pobreza y/o marginalidad.</v>
      </c>
      <c r="H779" s="18" t="str">
        <f>VLOOKUP(A779,'BASE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9" s="18" t="str">
        <f>VLOOKUP(A779,'BASE REGISTRO MAYO'!$A$1:$U$884,9,FALSE)</f>
        <v>Se renueva cada dos años.</v>
      </c>
      <c r="J779" s="18" t="str">
        <f>VLOOKUP(A779,'BASE REGISTRO MAYO'!$A$1:$U$884,10,FALSE)</f>
        <v>De 12 de abril de 2019 a 12 de abril de 2021.</v>
      </c>
      <c r="K779" s="18" t="str">
        <f>VLOOKUP(A779,'BASE REGISTRO MAYO'!$A$1:$U$884,11,FALSE)</f>
        <v xml:space="preserve">Presidente: Carlos Eduardo Placencia Zapata             </v>
      </c>
      <c r="L779" s="18" t="str">
        <f>VLOOKUP(A779,'BASE REGISTRO MAYO'!$A$1:$U$884,12,FALSE)</f>
        <v>Ortiz de Rosas N° 395, Oficina N° 23 A, comuna de Quirihue, Provincia de Ñuble, Décimo Sexta Región.</v>
      </c>
      <c r="M779" s="18" t="str">
        <f>VLOOKUP(A779,'BASE REGISTRO MAYO'!$A$1:$U$884,13,FALSE)</f>
        <v>XVI</v>
      </c>
      <c r="N779" s="18" t="str">
        <f>VLOOKUP(A779,'BASE REGISTRO MAYO'!$A$1:$U$884,14,FALSE)</f>
        <v>Ñuble</v>
      </c>
      <c r="O779" s="18" t="str">
        <f>VLOOKUP(A779,'BASE REGISTRO MAYO'!$A$1:$U$884,15,FALSE)</f>
        <v>96456966-7498981</v>
      </c>
      <c r="P779" s="18" t="str">
        <f>VLOOKUP(A779,'BASE REGISTRO MAYO'!$A$1:$U$884,16,FALSE)</f>
        <v xml:space="preserve">corpelconquistador@gmail.com
corpelconquistador@yahoo.es </v>
      </c>
      <c r="Q779" s="18">
        <f>VLOOKUP(A779,'BASE REGISTRO MAYO'!$A$1:$U$884,17,FALSE)</f>
        <v>0</v>
      </c>
      <c r="R779" s="18" t="str">
        <f>VLOOKUP(A779,'BASE REGISTRO MAYO'!$A$1:$U$884,18,FALSE)</f>
        <v xml:space="preserve">93401: Institución de Asistencia Social  </v>
      </c>
      <c r="S779" s="18" t="str">
        <f>VLOOKUP(A779,'BASE REGISTRO MAYO'!$A$1:$U$884,19,FALSE)</f>
        <v>Certificado de Antecedentes Financieros correspondiente al año 2019, aprobados por el Subdepartamento de Supervisión Nacional.</v>
      </c>
      <c r="T779" s="148">
        <f>VLOOKUP(A779,'BASE REGISTRO MAYO'!$A$1:$U$884,20,FALSE)</f>
        <v>39171</v>
      </c>
      <c r="U779" s="125">
        <v>7350</v>
      </c>
      <c r="V779" s="126">
        <v>18837976</v>
      </c>
      <c r="W779" s="126">
        <v>72256461</v>
      </c>
      <c r="X779" s="149">
        <v>44347</v>
      </c>
      <c r="Y779" s="133" t="s">
        <v>7732</v>
      </c>
      <c r="Z779" s="133" t="s">
        <v>7733</v>
      </c>
      <c r="AA779" s="125" t="s">
        <v>7793</v>
      </c>
    </row>
    <row r="780" spans="1:27" s="90" customFormat="1" ht="15.75" customHeight="1" x14ac:dyDescent="0.2">
      <c r="A780" s="125">
        <v>7350</v>
      </c>
      <c r="B780" s="18" t="str">
        <f>VLOOKUP(A780,'BASE REGISTRO MAYO'!$A$1:$U$884,2,FALSE)</f>
        <v>Organización No Gubernamental de Desarrollo Corporación de Desarrollo Social El Conquistador.</v>
      </c>
      <c r="C780" s="18">
        <f>VLOOKUP(A780,'BASE REGISTRO MAYO'!$A$1:$U$884,3,FALSE)</f>
        <v>650086104</v>
      </c>
      <c r="D780" s="18" t="str">
        <f>VLOOKUP(A780,'BASE REGISTRO MAYO'!$A$1:$U$884,4,FALSE)</f>
        <v>Corporación de Derecho Privado.</v>
      </c>
      <c r="E780" s="18" t="str">
        <f>VLOOKUP(A780,'BASE REGISTRO MAYO'!$A$1:$U$884,5,FALSE)</f>
        <v>Otorgado por Decreto Supremo Nº 170, de fecha 19 de febrero de 2001, del Ministerio de Justicia.</v>
      </c>
      <c r="F780" s="18" t="str">
        <f>VLOOKUP(A780,'BASE REGISTRO MAYO'!$A$1:$U$884,6,FALSE)</f>
        <v xml:space="preserve">Certificado de Vigencia de Persona Jurídica sin Fines de Lucro, emitido por el SRCEI, de fecha 2 de septiembre de 2020, folio 500343725819
</v>
      </c>
      <c r="G780" s="18" t="str">
        <f>VLOOKUP(A780,'BASE REGISTRO MAYO'!$A$1:$U$884,7,FALSE)</f>
        <v>Promoción del desarrollo, especialmente de las personas, familias, grupos y comunidades que viven en condiciones de pobreza y/o marginalidad.</v>
      </c>
      <c r="H780" s="18" t="str">
        <f>VLOOKUP(A780,'BASE REGISTRO MAYO'!$A$1:$U$884,8,FALSE)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80" s="18" t="str">
        <f>VLOOKUP(A780,'BASE REGISTRO MAYO'!$A$1:$U$884,9,FALSE)</f>
        <v>Se renueva cada dos años.</v>
      </c>
      <c r="J780" s="18" t="str">
        <f>VLOOKUP(A780,'BASE REGISTRO MAYO'!$A$1:$U$884,10,FALSE)</f>
        <v>De 12 de abril de 2019 a 12 de abril de 2021.</v>
      </c>
      <c r="K780" s="18" t="str">
        <f>VLOOKUP(A780,'BASE REGISTRO MAYO'!$A$1:$U$884,11,FALSE)</f>
        <v xml:space="preserve">Presidente: Carlos Eduardo Placencia Zapata             </v>
      </c>
      <c r="L780" s="18" t="str">
        <f>VLOOKUP(A780,'BASE REGISTRO MAYO'!$A$1:$U$884,12,FALSE)</f>
        <v>Ortiz de Rosas N° 395, Oficina N° 23 A, comuna de Quirihue, Provincia de Ñuble, Décimo Sexta Región.</v>
      </c>
      <c r="M780" s="18" t="str">
        <f>VLOOKUP(A780,'BASE REGISTRO MAYO'!$A$1:$U$884,13,FALSE)</f>
        <v>XVI</v>
      </c>
      <c r="N780" s="18" t="str">
        <f>VLOOKUP(A780,'BASE REGISTRO MAYO'!$A$1:$U$884,14,FALSE)</f>
        <v>Ñuble</v>
      </c>
      <c r="O780" s="18" t="str">
        <f>VLOOKUP(A780,'BASE REGISTRO MAYO'!$A$1:$U$884,15,FALSE)</f>
        <v>96456966-7498981</v>
      </c>
      <c r="P780" s="18" t="str">
        <f>VLOOKUP(A780,'BASE REGISTRO MAYO'!$A$1:$U$884,16,FALSE)</f>
        <v xml:space="preserve">corpelconquistador@gmail.com
corpelconquistador@yahoo.es </v>
      </c>
      <c r="Q780" s="18">
        <f>VLOOKUP(A780,'BASE REGISTRO MAYO'!$A$1:$U$884,17,FALSE)</f>
        <v>0</v>
      </c>
      <c r="R780" s="18" t="str">
        <f>VLOOKUP(A780,'BASE REGISTRO MAYO'!$A$1:$U$884,18,FALSE)</f>
        <v xml:space="preserve">93401: Institución de Asistencia Social  </v>
      </c>
      <c r="S780" s="18" t="str">
        <f>VLOOKUP(A780,'BASE REGISTRO MAYO'!$A$1:$U$884,19,FALSE)</f>
        <v>Certificado de Antecedentes Financieros correspondiente al año 2019, aprobados por el Subdepartamento de Supervisión Nacional.</v>
      </c>
      <c r="T780" s="148">
        <f>VLOOKUP(A780,'BASE REGISTRO MAYO'!$A$1:$U$884,20,FALSE)</f>
        <v>39171</v>
      </c>
      <c r="U780" s="125">
        <v>7350</v>
      </c>
      <c r="V780" s="126">
        <v>7959708</v>
      </c>
      <c r="W780" s="126">
        <v>67038429</v>
      </c>
      <c r="X780" s="149">
        <v>44347</v>
      </c>
      <c r="Y780" s="133" t="s">
        <v>7732</v>
      </c>
      <c r="Z780" s="133" t="s">
        <v>7733</v>
      </c>
      <c r="AA780" s="125" t="s">
        <v>7885</v>
      </c>
    </row>
    <row r="781" spans="1:27" s="90" customFormat="1" ht="15.75" customHeight="1" x14ac:dyDescent="0.2">
      <c r="A781" s="125">
        <v>7354</v>
      </c>
      <c r="B781" s="18" t="str">
        <f>VLOOKUP(A781,'BASE REGISTRO MAYO'!$A$1:$U$884,2,FALSE)</f>
        <v xml:space="preserve">
I. Municipalidad de Padre Hurtado
</v>
      </c>
      <c r="C781" s="18">
        <f>VLOOKUP(A781,'BASE REGISTRO MAYO'!$A$1:$U$884,3,FALSE)</f>
        <v>692614003</v>
      </c>
      <c r="D781" s="18" t="str">
        <f>VLOOKUP(A781,'BASE REGISTRO MAYO'!$A$1:$U$884,4,FALSE)</f>
        <v>Municipalidad</v>
      </c>
      <c r="E781" s="18" t="str">
        <f>VLOOKUP(A781,'BASE REGISTRO MAYO'!$A$1:$U$884,5,FALSE)</f>
        <v>Constitución Política de la República, artículo 107</v>
      </c>
      <c r="F781" s="18" t="str">
        <f>VLOOKUP(A781,'BASE REGISTRO MAYO'!$A$1:$U$884,6,FALSE)</f>
        <v>Indefinida</v>
      </c>
      <c r="G781" s="18" t="str">
        <f>VLOOKUP(A781,'BASE REGISTRO MAYO'!$A$1:$U$884,7,FALSE)</f>
        <v>Según Ley Orgánica Nº 18.695, artículos 1º al  4º</v>
      </c>
      <c r="H781" s="18" t="str">
        <f>VLOOKUP(A781,'BASE REGISTRO MAYO'!$A$1:$U$884,8,FALSE)</f>
        <v>no tiene</v>
      </c>
      <c r="I781" s="18">
        <f>VLOOKUP(A781,'BASE REGISTRO MAYO'!$A$1:$U$884,9,FALSE)</f>
        <v>0</v>
      </c>
      <c r="J781" s="18">
        <f>VLOOKUP(A781,'BASE REGISTRO MAYO'!$A$1:$U$884,10,FALSE)</f>
        <v>0</v>
      </c>
      <c r="K781" s="18" t="str">
        <f>VLOOKUP(A781,'BASE REGISTRO MAYO'!$A$1:$U$884,11,FALSE)</f>
        <v xml:space="preserve">José Miguel Arellano Merino
</v>
      </c>
      <c r="L781" s="18" t="str">
        <f>VLOOKUP(A781,'BASE REGISTRO MAYO'!$A$1:$U$884,12,FALSE)</f>
        <v xml:space="preserve">Avenida San Alberto Hurtado Nº3295 (ex camino a Melipilla), comuna de Padre Hurtado, Región Metropolitana.
</v>
      </c>
      <c r="M781" s="18" t="str">
        <f>VLOOKUP(A781,'BASE REGISTRO MAYO'!$A$1:$U$884,13,FALSE)</f>
        <v>XIII</v>
      </c>
      <c r="N781" s="18" t="str">
        <f>VLOOKUP(A781,'BASE REGISTRO MAYO'!$A$1:$U$884,14,FALSE)</f>
        <v>Padre Hurtado</v>
      </c>
      <c r="O781" s="18" t="str">
        <f>VLOOKUP(A781,'BASE REGISTRO MAYO'!$A$1:$U$884,15,FALSE)</f>
        <v>Fono: 430 6000</v>
      </c>
      <c r="P781" s="18" t="str">
        <f>VLOOKUP(A781,'BASE REGISTRO MAYO'!$A$1:$U$884,16,FALSE)</f>
        <v xml:space="preserve"> contacto@mph.cl
</v>
      </c>
      <c r="Q781" s="18">
        <f>VLOOKUP(A781,'BASE REGISTRO MAYO'!$A$1:$U$884,17,FALSE)</f>
        <v>0</v>
      </c>
      <c r="R781" s="18">
        <f>VLOOKUP(A781,'BASE REGISTRO MAYO'!$A$1:$U$884,18,FALSE)</f>
        <v>91001</v>
      </c>
      <c r="S781" s="18" t="str">
        <f>VLOOKUP(A781,'BASE REGISTRO MAYO'!$A$1:$U$884,19,FALSE)</f>
        <v>No se acompañan. Aplica Informe Jurídico Nº 09, de fecha 14 de marzo de 2011 del Departamento Jurídico y Dictamen Nº 070791, de 2009, de la Contraloría General de la República.</v>
      </c>
      <c r="T781" s="148">
        <f>VLOOKUP(A781,'BASE REGISTRO MAYO'!$A$1:$U$884,20,FALSE)</f>
        <v>39212</v>
      </c>
      <c r="U781" s="125">
        <v>7354</v>
      </c>
      <c r="V781" s="126">
        <v>2861840</v>
      </c>
      <c r="W781" s="126">
        <v>11530360</v>
      </c>
      <c r="X781" s="149">
        <v>44347</v>
      </c>
      <c r="Y781" s="133" t="s">
        <v>7732</v>
      </c>
      <c r="Z781" s="133" t="s">
        <v>7733</v>
      </c>
      <c r="AA781" s="125" t="s">
        <v>7941</v>
      </c>
    </row>
    <row r="782" spans="1:27" s="90" customFormat="1" ht="15.75" customHeight="1" x14ac:dyDescent="0.2">
      <c r="A782" s="125">
        <v>7355</v>
      </c>
      <c r="B782" s="18" t="str">
        <f>VLOOKUP(A782,'BASE REGISTRO MAYO'!$A$1:$U$884,2,FALSE)</f>
        <v xml:space="preserve">
I. Municipalidad de La Unión 
</v>
      </c>
      <c r="C782" s="18">
        <f>VLOOKUP(A782,'BASE REGISTRO MAYO'!$A$1:$U$884,3,FALSE)</f>
        <v>692008006</v>
      </c>
      <c r="D782" s="18" t="str">
        <f>VLOOKUP(A782,'BASE REGISTRO MAYO'!$A$1:$U$884,4,FALSE)</f>
        <v>Municipalidad</v>
      </c>
      <c r="E782" s="18" t="str">
        <f>VLOOKUP(A782,'BASE REGISTRO MAYO'!$A$1:$U$884,5,FALSE)</f>
        <v>Constitución Política de la República, art. 107.</v>
      </c>
      <c r="F782" s="18" t="str">
        <f>VLOOKUP(A782,'BASE REGISTRO MAYO'!$A$1:$U$884,6,FALSE)</f>
        <v>Indefinida.</v>
      </c>
      <c r="G782" s="18" t="str">
        <f>VLOOKUP(A782,'BASE REGISTRO MAYO'!$A$1:$U$884,7,FALSE)</f>
        <v>Según Ley Orgánica Nº 18.695, arts. 1º al 4º.</v>
      </c>
      <c r="H782" s="18" t="str">
        <f>VLOOKUP(A782,'BASE REGISTRO MAYO'!$A$1:$U$884,8,FALSE)</f>
        <v>no tiene</v>
      </c>
      <c r="I782" s="18">
        <f>VLOOKUP(A782,'BASE REGISTRO MAYO'!$A$1:$U$884,9,FALSE)</f>
        <v>0</v>
      </c>
      <c r="J782" s="18">
        <f>VLOOKUP(A782,'BASE REGISTRO MAYO'!$A$1:$U$884,10,FALSE)</f>
        <v>0</v>
      </c>
      <c r="K782" s="18" t="str">
        <f>VLOOKUP(A782,'BASE REGISTRO MAYO'!$A$1:$U$884,11,FALSE)</f>
        <v>Aldo Rodrigo Pinuer Solis      Alcaldesa(S): Loreto Cabezas Soto (desde 12-03-2021 al 12-04-2021)</v>
      </c>
      <c r="L782" s="18" t="str">
        <f>VLOOKUP(A782,'BASE REGISTRO MAYO'!$A$1:$U$884,12,FALSE)</f>
        <v xml:space="preserve">Arturo Prat  N° 680, comuna de La Unión, Décima Región.
</v>
      </c>
      <c r="M782" s="18" t="str">
        <f>VLOOKUP(A782,'BASE REGISTRO MAYO'!$A$1:$U$884,13,FALSE)</f>
        <v>X</v>
      </c>
      <c r="N782" s="18" t="str">
        <f>VLOOKUP(A782,'BASE REGISTRO MAYO'!$A$1:$U$884,14,FALSE)</f>
        <v xml:space="preserve"> La Unión</v>
      </c>
      <c r="O782" s="18" t="str">
        <f>VLOOKUP(A782,'BASE REGISTRO MAYO'!$A$1:$U$884,15,FALSE)</f>
        <v>Fonos (64) 322441- 322445</v>
      </c>
      <c r="P782" s="18">
        <f>VLOOKUP(A782,'BASE REGISTRO MAYO'!$A$1:$U$884,16,FALSE)</f>
        <v>0</v>
      </c>
      <c r="Q782" s="18">
        <f>VLOOKUP(A782,'BASE REGISTRO MAYO'!$A$1:$U$884,17,FALSE)</f>
        <v>0</v>
      </c>
      <c r="R782" s="18">
        <f>VLOOKUP(A782,'BASE REGISTRO MAYO'!$A$1:$U$884,18,FALSE)</f>
        <v>91001</v>
      </c>
      <c r="S782" s="18" t="str">
        <f>VLOOKUP(A782,'BASE REGISTRO MAYO'!$A$1:$U$884,19,FALSE)</f>
        <v xml:space="preserve">No se acompañan. Aplica Informe Jurídico Nº 09, de  fecha 14 de marzo de 2011 del Departamento Jurídico y Dictamen Nº 070791, de 2009, de la Contraloría General de la República.  
</v>
      </c>
      <c r="T782" s="148">
        <f>VLOOKUP(A782,'BASE REGISTRO MAYO'!$A$1:$U$884,20,FALSE)</f>
        <v>39212</v>
      </c>
      <c r="U782" s="125">
        <v>7355</v>
      </c>
      <c r="V782" s="126">
        <v>4893746</v>
      </c>
      <c r="W782" s="126">
        <v>24468730</v>
      </c>
      <c r="X782" s="149">
        <v>44347</v>
      </c>
      <c r="Y782" s="133" t="s">
        <v>7732</v>
      </c>
      <c r="Z782" s="133" t="s">
        <v>7733</v>
      </c>
      <c r="AA782" s="125" t="s">
        <v>7771</v>
      </c>
    </row>
    <row r="783" spans="1:27" s="90" customFormat="1" ht="15.75" customHeight="1" x14ac:dyDescent="0.2">
      <c r="A783" s="125">
        <v>7356</v>
      </c>
      <c r="B783" s="18" t="str">
        <f>VLOOKUP(A783,'BASE REGISTRO MAYO'!$A$1:$U$884,2,FALSE)</f>
        <v>I. Municipalidad de San Pablo</v>
      </c>
      <c r="C783" s="18">
        <f>VLOOKUP(A783,'BASE REGISTRO MAYO'!$A$1:$U$884,3,FALSE)</f>
        <v>692102002</v>
      </c>
      <c r="D783" s="18" t="str">
        <f>VLOOKUP(A783,'BASE REGISTRO MAYO'!$A$1:$U$884,4,FALSE)</f>
        <v>Institución eclesiástica</v>
      </c>
      <c r="E783" s="18" t="str">
        <f>VLOOKUP(A783,'BASE REGISTRO MAYO'!$A$1:$U$884,5,FALSE)</f>
        <v>Constitución Política de la República, art. 107.</v>
      </c>
      <c r="F783" s="18" t="str">
        <f>VLOOKUP(A783,'BASE REGISTRO MAYO'!$A$1:$U$884,6,FALSE)</f>
        <v>Indefinida</v>
      </c>
      <c r="G783" s="18" t="str">
        <f>VLOOKUP(A783,'BASE REGISTRO MAYO'!$A$1:$U$884,7,FALSE)</f>
        <v>Según Ley Orgánica Nº 18.695, arts. 1º al 4º.</v>
      </c>
      <c r="H783" s="18" t="str">
        <f>VLOOKUP(A783,'BASE REGISTRO MAYO'!$A$1:$U$884,8,FALSE)</f>
        <v>no tiene</v>
      </c>
      <c r="I783" s="18">
        <f>VLOOKUP(A783,'BASE REGISTRO MAYO'!$A$1:$U$884,9,FALSE)</f>
        <v>0</v>
      </c>
      <c r="J783" s="18">
        <f>VLOOKUP(A783,'BASE REGISTRO MAYO'!$A$1:$U$884,10,FALSE)</f>
        <v>0</v>
      </c>
      <c r="K783" s="18" t="str">
        <f>VLOOKUP(A783,'BASE REGISTRO MAYO'!$A$1:$U$884,11,FALSE)</f>
        <v xml:space="preserve">Omar Alvarado Agüero </v>
      </c>
      <c r="L783" s="18" t="str">
        <f>VLOOKUP(A783,'BASE REGISTRO MAYO'!$A$1:$U$884,12,FALSE)</f>
        <v xml:space="preserve">Calle Bolivia N° 498, comuna de San Pablo,  Décima Región.
</v>
      </c>
      <c r="M783" s="18" t="str">
        <f>VLOOKUP(A783,'BASE REGISTRO MAYO'!$A$1:$U$884,13,FALSE)</f>
        <v>X</v>
      </c>
      <c r="N783" s="18" t="str">
        <f>VLOOKUP(A783,'BASE REGISTRO MAYO'!$A$1:$U$884,14,FALSE)</f>
        <v>San Pablo</v>
      </c>
      <c r="O783" s="18" t="str">
        <f>VLOOKUP(A783,'BASE REGISTRO MAYO'!$A$1:$U$884,15,FALSE)</f>
        <v>Fonos (64) 381425-381429</v>
      </c>
      <c r="P783" s="18">
        <f>VLOOKUP(A783,'BASE REGISTRO MAYO'!$A$1:$U$884,16,FALSE)</f>
        <v>0</v>
      </c>
      <c r="Q783" s="18">
        <f>VLOOKUP(A783,'BASE REGISTRO MAYO'!$A$1:$U$884,17,FALSE)</f>
        <v>0</v>
      </c>
      <c r="R783" s="18">
        <f>VLOOKUP(A783,'BASE REGISTRO MAYO'!$A$1:$U$884,18,FALSE)</f>
        <v>91001</v>
      </c>
      <c r="S783" s="18" t="str">
        <f>VLOOKUP(A783,'BASE REGISTRO MAYO'!$A$1:$U$884,19,FALSE)</f>
        <v xml:space="preserve">No se acompañan. Aplica Informe Jurídico Nº 09, de  fecha 14 de marzo de 2011 del Departamento Jurídico y Dictamen Nº 070791, de 2009, de la Contraloría General de la República.  </v>
      </c>
      <c r="T783" s="148">
        <f>VLOOKUP(A783,'BASE REGISTRO MAYO'!$A$1:$U$884,20,FALSE)</f>
        <v>39212</v>
      </c>
      <c r="U783" s="125">
        <v>7356</v>
      </c>
      <c r="V783" s="126">
        <v>3262498</v>
      </c>
      <c r="W783" s="126">
        <v>13144612</v>
      </c>
      <c r="X783" s="149">
        <v>44347</v>
      </c>
      <c r="Y783" s="133" t="s">
        <v>7732</v>
      </c>
      <c r="Z783" s="133" t="s">
        <v>7733</v>
      </c>
      <c r="AA783" s="125" t="s">
        <v>8481</v>
      </c>
    </row>
    <row r="784" spans="1:27" s="90" customFormat="1" ht="15.75" customHeight="1" x14ac:dyDescent="0.2">
      <c r="A784" s="125">
        <v>7362</v>
      </c>
      <c r="B784" s="18" t="str">
        <f>VLOOKUP(A784,'BASE REGISTRO MAYO'!$A$1:$U$884,2,FALSE)</f>
        <v xml:space="preserve">
Organización no gubernamental de desarrollo La Casona de los Jóvenes.
</v>
      </c>
      <c r="C784" s="18">
        <f>VLOOKUP(A784,'BASE REGISTRO MAYO'!$A$1:$U$884,3,FALSE)</f>
        <v>657798800</v>
      </c>
      <c r="D784" s="18" t="str">
        <f>VLOOKUP(A784,'BASE REGISTRO MAYO'!$A$1:$U$884,4,FALSE)</f>
        <v>Corporación de Derecho Privado.</v>
      </c>
      <c r="E784" s="18" t="str">
        <f>VLOOKUP(A784,'BASE REGISTRO MAYO'!$A$1:$U$884,5,FALSE)</f>
        <v>Decreto Nº 3636, de 9 de noviembre de 2006, del Ministerio de Justicia.</v>
      </c>
      <c r="F784" s="18" t="str">
        <f>VLOOKUP(A784,'BASE REGISTRO MAYO'!$A$1:$U$884,6,FALSE)</f>
        <v>Certificado de Vigencia Nº 500338199991, de 04 de agosto de 2020, del SRCI.</v>
      </c>
      <c r="G784" s="18" t="str">
        <f>VLOOKUP(A784,'BASE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4" s="18" t="str">
        <f>VLOOKUP(A784,'BASE REGISTRO MAYO'!$A$1:$U$884,8,FALSE)</f>
        <v xml:space="preserve">Presidente: Miguel Fonseca Carrillo 
Vicepdte.: Alfredo Jacob Feres Reyes 
Secretaria: Rosa Carrillo Salas 
Tesorero: Washington Lizama Ormazábal 
Director: Alejandro Ignacio Ortiz Quintana 
</v>
      </c>
      <c r="I784" s="18" t="str">
        <f>VLOOKUP(A784,'BASE REGISTRO MAYO'!$A$1:$U$884,9,FALSE)</f>
        <v>Durarán dos años en sus cargos (según sus estatutos).</v>
      </c>
      <c r="J784" s="18" t="str">
        <f>VLOOKUP(A784,'BASE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4" s="18" t="str">
        <f>VLOOKUP(A784,'BASE REGISTRO MAYO'!$A$1:$U$884,11,FALSE)</f>
        <v xml:space="preserve">Miguel Ángel Fonseca Carrillo  Pdte.
Zarelli Fonseca Carrillo, Secretaria Ejecutiva.
Washington Lizama Ormazábal  Tesorero. 
Pueden actuar individualmente.
</v>
      </c>
      <c r="L784" s="18" t="str">
        <f>VLOOKUP(A784,'BASE REGISTRO MAYO'!$A$1:$U$884,12,FALSE)</f>
        <v xml:space="preserve">Dr. Eduardo Cruz-Cocke N° 372, Santiago Región Metropolitana.
</v>
      </c>
      <c r="M784" s="18" t="str">
        <f>VLOOKUP(A784,'BASE REGISTRO MAYO'!$A$1:$U$884,13,FALSE)</f>
        <v>XIII</v>
      </c>
      <c r="N784" s="18" t="str">
        <f>VLOOKUP(A784,'BASE REGISTRO MAYO'!$A$1:$U$884,14,FALSE)</f>
        <v>Santiago</v>
      </c>
      <c r="O784" s="18">
        <f>VLOOKUP(A784,'BASE REGISTRO MAYO'!$A$1:$U$884,15,FALSE)</f>
        <v>56232475099</v>
      </c>
      <c r="P784" s="18" t="str">
        <f>VLOOKUP(A784,'BASE REGISTRO MAYO'!$A$1:$U$884,16,FALSE)</f>
        <v>dirección@onglacasona.cl</v>
      </c>
      <c r="Q784" s="18">
        <f>VLOOKUP(A784,'BASE REGISTRO MAYO'!$A$1:$U$884,17,FALSE)</f>
        <v>0</v>
      </c>
      <c r="R784" s="18" t="str">
        <f>VLOOKUP(A784,'BASE REGISTRO MAYO'!$A$1:$U$884,18,FALSE)</f>
        <v>93401 Institución de Asistencia Social.</v>
      </c>
      <c r="S784" s="18" t="str">
        <f>VLOOKUP(A784,'BASE REGISTRO MAYO'!$A$1:$U$884,19,FALSE)</f>
        <v xml:space="preserve">Se acompañan Certificado de Antecedentes Financieros Institucionales del año 2019, aprobados por el Sub-Departamento de Supervisión Financiera Nacional, del SENAME.
</v>
      </c>
      <c r="T784" s="148">
        <f>VLOOKUP(A784,'BASE REGISTRO MAYO'!$A$1:$U$884,20,FALSE)</f>
        <v>39269</v>
      </c>
      <c r="U784" s="125">
        <v>7362</v>
      </c>
      <c r="V784" s="126">
        <v>10466473</v>
      </c>
      <c r="W784" s="126">
        <v>57455672</v>
      </c>
      <c r="X784" s="149">
        <v>44347</v>
      </c>
      <c r="Y784" s="133" t="s">
        <v>7732</v>
      </c>
      <c r="Z784" s="133" t="s">
        <v>7733</v>
      </c>
      <c r="AA784" s="125" t="s">
        <v>7735</v>
      </c>
    </row>
    <row r="785" spans="1:27" s="90" customFormat="1" ht="15.75" customHeight="1" x14ac:dyDescent="0.2">
      <c r="A785" s="125">
        <v>7362</v>
      </c>
      <c r="B785" s="18" t="str">
        <f>VLOOKUP(A785,'BASE REGISTRO MAYO'!$A$1:$U$884,2,FALSE)</f>
        <v xml:space="preserve">
Organización no gubernamental de desarrollo La Casona de los Jóvenes.
</v>
      </c>
      <c r="C785" s="18">
        <f>VLOOKUP(A785,'BASE REGISTRO MAYO'!$A$1:$U$884,3,FALSE)</f>
        <v>657798800</v>
      </c>
      <c r="D785" s="18" t="str">
        <f>VLOOKUP(A785,'BASE REGISTRO MAYO'!$A$1:$U$884,4,FALSE)</f>
        <v>Corporación de Derecho Privado.</v>
      </c>
      <c r="E785" s="18" t="str">
        <f>VLOOKUP(A785,'BASE REGISTRO MAYO'!$A$1:$U$884,5,FALSE)</f>
        <v>Decreto Nº 3636, de 9 de noviembre de 2006, del Ministerio de Justicia.</v>
      </c>
      <c r="F785" s="18" t="str">
        <f>VLOOKUP(A785,'BASE REGISTRO MAYO'!$A$1:$U$884,6,FALSE)</f>
        <v>Certificado de Vigencia Nº 500338199991, de 04 de agosto de 2020, del SRCI.</v>
      </c>
      <c r="G785" s="18" t="str">
        <f>VLOOKUP(A785,'BASE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5" s="18" t="str">
        <f>VLOOKUP(A785,'BASE REGISTRO MAYO'!$A$1:$U$884,8,FALSE)</f>
        <v xml:space="preserve">Presidente: Miguel Fonseca Carrillo 
Vicepdte.: Alfredo Jacob Feres Reyes 
Secretaria: Rosa Carrillo Salas 
Tesorero: Washington Lizama Ormazábal 
Director: Alejandro Ignacio Ortiz Quintana 
</v>
      </c>
      <c r="I785" s="18" t="str">
        <f>VLOOKUP(A785,'BASE REGISTRO MAYO'!$A$1:$U$884,9,FALSE)</f>
        <v>Durarán dos años en sus cargos (según sus estatutos).</v>
      </c>
      <c r="J785" s="18" t="str">
        <f>VLOOKUP(A785,'BASE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5" s="18" t="str">
        <f>VLOOKUP(A785,'BASE REGISTRO MAYO'!$A$1:$U$884,11,FALSE)</f>
        <v xml:space="preserve">Miguel Ángel Fonseca Carrillo  Pdte.
Zarelli Fonseca Carrillo, Secretaria Ejecutiva.
Washington Lizama Ormazábal  Tesorero. 
Pueden actuar individualmente.
</v>
      </c>
      <c r="L785" s="18" t="str">
        <f>VLOOKUP(A785,'BASE REGISTRO MAYO'!$A$1:$U$884,12,FALSE)</f>
        <v xml:space="preserve">Dr. Eduardo Cruz-Cocke N° 372, Santiago Región Metropolitana.
</v>
      </c>
      <c r="M785" s="18" t="str">
        <f>VLOOKUP(A785,'BASE REGISTRO MAYO'!$A$1:$U$884,13,FALSE)</f>
        <v>XIII</v>
      </c>
      <c r="N785" s="18" t="str">
        <f>VLOOKUP(A785,'BASE REGISTRO MAYO'!$A$1:$U$884,14,FALSE)</f>
        <v>Santiago</v>
      </c>
      <c r="O785" s="18">
        <f>VLOOKUP(A785,'BASE REGISTRO MAYO'!$A$1:$U$884,15,FALSE)</f>
        <v>56232475099</v>
      </c>
      <c r="P785" s="18" t="str">
        <f>VLOOKUP(A785,'BASE REGISTRO MAYO'!$A$1:$U$884,16,FALSE)</f>
        <v>dirección@onglacasona.cl</v>
      </c>
      <c r="Q785" s="18">
        <f>VLOOKUP(A785,'BASE REGISTRO MAYO'!$A$1:$U$884,17,FALSE)</f>
        <v>0</v>
      </c>
      <c r="R785" s="18" t="str">
        <f>VLOOKUP(A785,'BASE REGISTRO MAYO'!$A$1:$U$884,18,FALSE)</f>
        <v>93401 Institución de Asistencia Social.</v>
      </c>
      <c r="S785" s="18" t="str">
        <f>VLOOKUP(A785,'BASE REGISTRO MAYO'!$A$1:$U$884,19,FALSE)</f>
        <v xml:space="preserve">Se acompañan Certificado de Antecedentes Financieros Institucionales del año 2019, aprobados por el Sub-Departamento de Supervisión Financiera Nacional, del SENAME.
</v>
      </c>
      <c r="T785" s="148">
        <f>VLOOKUP(A785,'BASE REGISTRO MAYO'!$A$1:$U$884,20,FALSE)</f>
        <v>39269</v>
      </c>
      <c r="U785" s="125">
        <v>7362</v>
      </c>
      <c r="V785" s="126">
        <v>8003773</v>
      </c>
      <c r="W785" s="126">
        <v>38992741</v>
      </c>
      <c r="X785" s="149">
        <v>44347</v>
      </c>
      <c r="Y785" s="133" t="s">
        <v>7732</v>
      </c>
      <c r="Z785" s="133" t="s">
        <v>7733</v>
      </c>
      <c r="AA785" s="125" t="s">
        <v>184</v>
      </c>
    </row>
    <row r="786" spans="1:27" s="90" customFormat="1" ht="15.75" customHeight="1" x14ac:dyDescent="0.2">
      <c r="A786" s="125">
        <v>7362</v>
      </c>
      <c r="B786" s="18" t="str">
        <f>VLOOKUP(A786,'BASE REGISTRO MAYO'!$A$1:$U$884,2,FALSE)</f>
        <v xml:space="preserve">
Organización no gubernamental de desarrollo La Casona de los Jóvenes.
</v>
      </c>
      <c r="C786" s="18">
        <f>VLOOKUP(A786,'BASE REGISTRO MAYO'!$A$1:$U$884,3,FALSE)</f>
        <v>657798800</v>
      </c>
      <c r="D786" s="18" t="str">
        <f>VLOOKUP(A786,'BASE REGISTRO MAYO'!$A$1:$U$884,4,FALSE)</f>
        <v>Corporación de Derecho Privado.</v>
      </c>
      <c r="E786" s="18" t="str">
        <f>VLOOKUP(A786,'BASE REGISTRO MAYO'!$A$1:$U$884,5,FALSE)</f>
        <v>Decreto Nº 3636, de 9 de noviembre de 2006, del Ministerio de Justicia.</v>
      </c>
      <c r="F786" s="18" t="str">
        <f>VLOOKUP(A786,'BASE REGISTRO MAYO'!$A$1:$U$884,6,FALSE)</f>
        <v>Certificado de Vigencia Nº 500338199991, de 04 de agosto de 2020, del SRCI.</v>
      </c>
      <c r="G786" s="18" t="str">
        <f>VLOOKUP(A786,'BASE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6" s="18" t="str">
        <f>VLOOKUP(A786,'BASE REGISTRO MAYO'!$A$1:$U$884,8,FALSE)</f>
        <v xml:space="preserve">Presidente: Miguel Fonseca Carrillo 
Vicepdte.: Alfredo Jacob Feres Reyes 
Secretaria: Rosa Carrillo Salas 
Tesorero: Washington Lizama Ormazábal 
Director: Alejandro Ignacio Ortiz Quintana 
</v>
      </c>
      <c r="I786" s="18" t="str">
        <f>VLOOKUP(A786,'BASE REGISTRO MAYO'!$A$1:$U$884,9,FALSE)</f>
        <v>Durarán dos años en sus cargos (según sus estatutos).</v>
      </c>
      <c r="J786" s="18" t="str">
        <f>VLOOKUP(A786,'BASE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6" s="18" t="str">
        <f>VLOOKUP(A786,'BASE REGISTRO MAYO'!$A$1:$U$884,11,FALSE)</f>
        <v xml:space="preserve">Miguel Ángel Fonseca Carrillo  Pdte.
Zarelli Fonseca Carrillo, Secretaria Ejecutiva.
Washington Lizama Ormazábal  Tesorero. 
Pueden actuar individualmente.
</v>
      </c>
      <c r="L786" s="18" t="str">
        <f>VLOOKUP(A786,'BASE REGISTRO MAYO'!$A$1:$U$884,12,FALSE)</f>
        <v xml:space="preserve">Dr. Eduardo Cruz-Cocke N° 372, Santiago Región Metropolitana.
</v>
      </c>
      <c r="M786" s="18" t="str">
        <f>VLOOKUP(A786,'BASE REGISTRO MAYO'!$A$1:$U$884,13,FALSE)</f>
        <v>XIII</v>
      </c>
      <c r="N786" s="18" t="str">
        <f>VLOOKUP(A786,'BASE REGISTRO MAYO'!$A$1:$U$884,14,FALSE)</f>
        <v>Santiago</v>
      </c>
      <c r="O786" s="18">
        <f>VLOOKUP(A786,'BASE REGISTRO MAYO'!$A$1:$U$884,15,FALSE)</f>
        <v>56232475099</v>
      </c>
      <c r="P786" s="18" t="str">
        <f>VLOOKUP(A786,'BASE REGISTRO MAYO'!$A$1:$U$884,16,FALSE)</f>
        <v>dirección@onglacasona.cl</v>
      </c>
      <c r="Q786" s="18">
        <f>VLOOKUP(A786,'BASE REGISTRO MAYO'!$A$1:$U$884,17,FALSE)</f>
        <v>0</v>
      </c>
      <c r="R786" s="18" t="str">
        <f>VLOOKUP(A786,'BASE REGISTRO MAYO'!$A$1:$U$884,18,FALSE)</f>
        <v>93401 Institución de Asistencia Social.</v>
      </c>
      <c r="S786" s="18" t="str">
        <f>VLOOKUP(A786,'BASE REGISTRO MAYO'!$A$1:$U$884,19,FALSE)</f>
        <v xml:space="preserve">Se acompañan Certificado de Antecedentes Financieros Institucionales del año 2019, aprobados por el Sub-Departamento de Supervisión Financiera Nacional, del SENAME.
</v>
      </c>
      <c r="T786" s="148">
        <f>VLOOKUP(A786,'BASE REGISTRO MAYO'!$A$1:$U$884,20,FALSE)</f>
        <v>39269</v>
      </c>
      <c r="U786" s="125">
        <v>7362</v>
      </c>
      <c r="V786" s="126">
        <v>18893316</v>
      </c>
      <c r="W786" s="126">
        <v>81702084</v>
      </c>
      <c r="X786" s="149">
        <v>44347</v>
      </c>
      <c r="Y786" s="133" t="s">
        <v>7732</v>
      </c>
      <c r="Z786" s="133" t="s">
        <v>7733</v>
      </c>
      <c r="AA786" s="125" t="s">
        <v>7813</v>
      </c>
    </row>
    <row r="787" spans="1:27" s="90" customFormat="1" ht="15.75" customHeight="1" x14ac:dyDescent="0.2">
      <c r="A787" s="125">
        <v>7362</v>
      </c>
      <c r="B787" s="18" t="str">
        <f>VLOOKUP(A787,'BASE REGISTRO MAYO'!$A$1:$U$884,2,FALSE)</f>
        <v xml:space="preserve">
Organización no gubernamental de desarrollo La Casona de los Jóvenes.
</v>
      </c>
      <c r="C787" s="18">
        <f>VLOOKUP(A787,'BASE REGISTRO MAYO'!$A$1:$U$884,3,FALSE)</f>
        <v>657798800</v>
      </c>
      <c r="D787" s="18" t="str">
        <f>VLOOKUP(A787,'BASE REGISTRO MAYO'!$A$1:$U$884,4,FALSE)</f>
        <v>Corporación de Derecho Privado.</v>
      </c>
      <c r="E787" s="18" t="str">
        <f>VLOOKUP(A787,'BASE REGISTRO MAYO'!$A$1:$U$884,5,FALSE)</f>
        <v>Decreto Nº 3636, de 9 de noviembre de 2006, del Ministerio de Justicia.</v>
      </c>
      <c r="F787" s="18" t="str">
        <f>VLOOKUP(A787,'BASE REGISTRO MAYO'!$A$1:$U$884,6,FALSE)</f>
        <v>Certificado de Vigencia Nº 500338199991, de 04 de agosto de 2020, del SRCI.</v>
      </c>
      <c r="G787" s="18" t="str">
        <f>VLOOKUP(A787,'BASE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7" s="18" t="str">
        <f>VLOOKUP(A787,'BASE REGISTRO MAYO'!$A$1:$U$884,8,FALSE)</f>
        <v xml:space="preserve">Presidente: Miguel Fonseca Carrillo 
Vicepdte.: Alfredo Jacob Feres Reyes 
Secretaria: Rosa Carrillo Salas 
Tesorero: Washington Lizama Ormazábal 
Director: Alejandro Ignacio Ortiz Quintana 
</v>
      </c>
      <c r="I787" s="18" t="str">
        <f>VLOOKUP(A787,'BASE REGISTRO MAYO'!$A$1:$U$884,9,FALSE)</f>
        <v>Durarán dos años en sus cargos (según sus estatutos).</v>
      </c>
      <c r="J787" s="18" t="str">
        <f>VLOOKUP(A787,'BASE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7" s="18" t="str">
        <f>VLOOKUP(A787,'BASE REGISTRO MAYO'!$A$1:$U$884,11,FALSE)</f>
        <v xml:space="preserve">Miguel Ángel Fonseca Carrillo  Pdte.
Zarelli Fonseca Carrillo, Secretaria Ejecutiva.
Washington Lizama Ormazábal  Tesorero. 
Pueden actuar individualmente.
</v>
      </c>
      <c r="L787" s="18" t="str">
        <f>VLOOKUP(A787,'BASE REGISTRO MAYO'!$A$1:$U$884,12,FALSE)</f>
        <v xml:space="preserve">Dr. Eduardo Cruz-Cocke N° 372, Santiago Región Metropolitana.
</v>
      </c>
      <c r="M787" s="18" t="str">
        <f>VLOOKUP(A787,'BASE REGISTRO MAYO'!$A$1:$U$884,13,FALSE)</f>
        <v>XIII</v>
      </c>
      <c r="N787" s="18" t="str">
        <f>VLOOKUP(A787,'BASE REGISTRO MAYO'!$A$1:$U$884,14,FALSE)</f>
        <v>Santiago</v>
      </c>
      <c r="O787" s="18">
        <f>VLOOKUP(A787,'BASE REGISTRO MAYO'!$A$1:$U$884,15,FALSE)</f>
        <v>56232475099</v>
      </c>
      <c r="P787" s="18" t="str">
        <f>VLOOKUP(A787,'BASE REGISTRO MAYO'!$A$1:$U$884,16,FALSE)</f>
        <v>dirección@onglacasona.cl</v>
      </c>
      <c r="Q787" s="18">
        <f>VLOOKUP(A787,'BASE REGISTRO MAYO'!$A$1:$U$884,17,FALSE)</f>
        <v>0</v>
      </c>
      <c r="R787" s="18" t="str">
        <f>VLOOKUP(A787,'BASE REGISTRO MAYO'!$A$1:$U$884,18,FALSE)</f>
        <v>93401 Institución de Asistencia Social.</v>
      </c>
      <c r="S787" s="18" t="str">
        <f>VLOOKUP(A787,'BASE REGISTRO MAYO'!$A$1:$U$884,19,FALSE)</f>
        <v xml:space="preserve">Se acompañan Certificado de Antecedentes Financieros Institucionales del año 2019, aprobados por el Sub-Departamento de Supervisión Financiera Nacional, del SENAME.
</v>
      </c>
      <c r="T787" s="148">
        <f>VLOOKUP(A787,'BASE REGISTRO MAYO'!$A$1:$U$884,20,FALSE)</f>
        <v>39269</v>
      </c>
      <c r="U787" s="125">
        <v>7362</v>
      </c>
      <c r="V787" s="126">
        <v>7214940</v>
      </c>
      <c r="W787" s="126">
        <v>29821752</v>
      </c>
      <c r="X787" s="149">
        <v>44347</v>
      </c>
      <c r="Y787" s="133" t="s">
        <v>7732</v>
      </c>
      <c r="Z787" s="133" t="s">
        <v>7733</v>
      </c>
      <c r="AA787" s="125" t="s">
        <v>7830</v>
      </c>
    </row>
    <row r="788" spans="1:27" s="90" customFormat="1" ht="15.75" customHeight="1" x14ac:dyDescent="0.2">
      <c r="A788" s="125">
        <v>7362</v>
      </c>
      <c r="B788" s="18" t="str">
        <f>VLOOKUP(A788,'BASE REGISTRO MAYO'!$A$1:$U$884,2,FALSE)</f>
        <v xml:space="preserve">
Organización no gubernamental de desarrollo La Casona de los Jóvenes.
</v>
      </c>
      <c r="C788" s="18">
        <f>VLOOKUP(A788,'BASE REGISTRO MAYO'!$A$1:$U$884,3,FALSE)</f>
        <v>657798800</v>
      </c>
      <c r="D788" s="18" t="str">
        <f>VLOOKUP(A788,'BASE REGISTRO MAYO'!$A$1:$U$884,4,FALSE)</f>
        <v>Corporación de Derecho Privado.</v>
      </c>
      <c r="E788" s="18" t="str">
        <f>VLOOKUP(A788,'BASE REGISTRO MAYO'!$A$1:$U$884,5,FALSE)</f>
        <v>Decreto Nº 3636, de 9 de noviembre de 2006, del Ministerio de Justicia.</v>
      </c>
      <c r="F788" s="18" t="str">
        <f>VLOOKUP(A788,'BASE REGISTRO MAYO'!$A$1:$U$884,6,FALSE)</f>
        <v>Certificado de Vigencia Nº 500338199991, de 04 de agosto de 2020, del SRCI.</v>
      </c>
      <c r="G788" s="18" t="str">
        <f>VLOOKUP(A788,'BASE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8" s="18" t="str">
        <f>VLOOKUP(A788,'BASE REGISTRO MAYO'!$A$1:$U$884,8,FALSE)</f>
        <v xml:space="preserve">Presidente: Miguel Fonseca Carrillo 
Vicepdte.: Alfredo Jacob Feres Reyes 
Secretaria: Rosa Carrillo Salas 
Tesorero: Washington Lizama Ormazábal 
Director: Alejandro Ignacio Ortiz Quintana 
</v>
      </c>
      <c r="I788" s="18" t="str">
        <f>VLOOKUP(A788,'BASE REGISTRO MAYO'!$A$1:$U$884,9,FALSE)</f>
        <v>Durarán dos años en sus cargos (según sus estatutos).</v>
      </c>
      <c r="J788" s="18" t="str">
        <f>VLOOKUP(A788,'BASE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8" s="18" t="str">
        <f>VLOOKUP(A788,'BASE REGISTRO MAYO'!$A$1:$U$884,11,FALSE)</f>
        <v xml:space="preserve">Miguel Ángel Fonseca Carrillo  Pdte.
Zarelli Fonseca Carrillo, Secretaria Ejecutiva.
Washington Lizama Ormazábal  Tesorero. 
Pueden actuar individualmente.
</v>
      </c>
      <c r="L788" s="18" t="str">
        <f>VLOOKUP(A788,'BASE REGISTRO MAYO'!$A$1:$U$884,12,FALSE)</f>
        <v xml:space="preserve">Dr. Eduardo Cruz-Cocke N° 372, Santiago Región Metropolitana.
</v>
      </c>
      <c r="M788" s="18" t="str">
        <f>VLOOKUP(A788,'BASE REGISTRO MAYO'!$A$1:$U$884,13,FALSE)</f>
        <v>XIII</v>
      </c>
      <c r="N788" s="18" t="str">
        <f>VLOOKUP(A788,'BASE REGISTRO MAYO'!$A$1:$U$884,14,FALSE)</f>
        <v>Santiago</v>
      </c>
      <c r="O788" s="18">
        <f>VLOOKUP(A788,'BASE REGISTRO MAYO'!$A$1:$U$884,15,FALSE)</f>
        <v>56232475099</v>
      </c>
      <c r="P788" s="18" t="str">
        <f>VLOOKUP(A788,'BASE REGISTRO MAYO'!$A$1:$U$884,16,FALSE)</f>
        <v>dirección@onglacasona.cl</v>
      </c>
      <c r="Q788" s="18">
        <f>VLOOKUP(A788,'BASE REGISTRO MAYO'!$A$1:$U$884,17,FALSE)</f>
        <v>0</v>
      </c>
      <c r="R788" s="18" t="str">
        <f>VLOOKUP(A788,'BASE REGISTRO MAYO'!$A$1:$U$884,18,FALSE)</f>
        <v>93401 Institución de Asistencia Social.</v>
      </c>
      <c r="S788" s="18" t="str">
        <f>VLOOKUP(A788,'BASE REGISTRO MAYO'!$A$1:$U$884,19,FALSE)</f>
        <v xml:space="preserve">Se acompañan Certificado de Antecedentes Financieros Institucionales del año 2019, aprobados por el Sub-Departamento de Supervisión Financiera Nacional, del SENAME.
</v>
      </c>
      <c r="T788" s="148">
        <f>VLOOKUP(A788,'BASE REGISTRO MAYO'!$A$1:$U$884,20,FALSE)</f>
        <v>39269</v>
      </c>
      <c r="U788" s="125">
        <v>7362</v>
      </c>
      <c r="V788" s="126">
        <v>6413280</v>
      </c>
      <c r="W788" s="126">
        <v>31585404</v>
      </c>
      <c r="X788" s="149">
        <v>44347</v>
      </c>
      <c r="Y788" s="133" t="s">
        <v>7732</v>
      </c>
      <c r="Z788" s="133" t="s">
        <v>7733</v>
      </c>
      <c r="AA788" s="125" t="s">
        <v>7831</v>
      </c>
    </row>
    <row r="789" spans="1:27" s="90" customFormat="1" ht="15.75" customHeight="1" x14ac:dyDescent="0.2">
      <c r="A789" s="125">
        <v>7362</v>
      </c>
      <c r="B789" s="18" t="str">
        <f>VLOOKUP(A789,'BASE REGISTRO MAYO'!$A$1:$U$884,2,FALSE)</f>
        <v xml:space="preserve">
Organización no gubernamental de desarrollo La Casona de los Jóvenes.
</v>
      </c>
      <c r="C789" s="18">
        <f>VLOOKUP(A789,'BASE REGISTRO MAYO'!$A$1:$U$884,3,FALSE)</f>
        <v>657798800</v>
      </c>
      <c r="D789" s="18" t="str">
        <f>VLOOKUP(A789,'BASE REGISTRO MAYO'!$A$1:$U$884,4,FALSE)</f>
        <v>Corporación de Derecho Privado.</v>
      </c>
      <c r="E789" s="18" t="str">
        <f>VLOOKUP(A789,'BASE REGISTRO MAYO'!$A$1:$U$884,5,FALSE)</f>
        <v>Decreto Nº 3636, de 9 de noviembre de 2006, del Ministerio de Justicia.</v>
      </c>
      <c r="F789" s="18" t="str">
        <f>VLOOKUP(A789,'BASE REGISTRO MAYO'!$A$1:$U$884,6,FALSE)</f>
        <v>Certificado de Vigencia Nº 500338199991, de 04 de agosto de 2020, del SRCI.</v>
      </c>
      <c r="G789" s="18" t="str">
        <f>VLOOKUP(A789,'BASE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9" s="18" t="str">
        <f>VLOOKUP(A789,'BASE REGISTRO MAYO'!$A$1:$U$884,8,FALSE)</f>
        <v xml:space="preserve">Presidente: Miguel Fonseca Carrillo 
Vicepdte.: Alfredo Jacob Feres Reyes 
Secretaria: Rosa Carrillo Salas 
Tesorero: Washington Lizama Ormazábal 
Director: Alejandro Ignacio Ortiz Quintana 
</v>
      </c>
      <c r="I789" s="18" t="str">
        <f>VLOOKUP(A789,'BASE REGISTRO MAYO'!$A$1:$U$884,9,FALSE)</f>
        <v>Durarán dos años en sus cargos (según sus estatutos).</v>
      </c>
      <c r="J789" s="18" t="str">
        <f>VLOOKUP(A789,'BASE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9" s="18" t="str">
        <f>VLOOKUP(A789,'BASE REGISTRO MAYO'!$A$1:$U$884,11,FALSE)</f>
        <v xml:space="preserve">Miguel Ángel Fonseca Carrillo  Pdte.
Zarelli Fonseca Carrillo, Secretaria Ejecutiva.
Washington Lizama Ormazábal  Tesorero. 
Pueden actuar individualmente.
</v>
      </c>
      <c r="L789" s="18" t="str">
        <f>VLOOKUP(A789,'BASE REGISTRO MAYO'!$A$1:$U$884,12,FALSE)</f>
        <v xml:space="preserve">Dr. Eduardo Cruz-Cocke N° 372, Santiago Región Metropolitana.
</v>
      </c>
      <c r="M789" s="18" t="str">
        <f>VLOOKUP(A789,'BASE REGISTRO MAYO'!$A$1:$U$884,13,FALSE)</f>
        <v>XIII</v>
      </c>
      <c r="N789" s="18" t="str">
        <f>VLOOKUP(A789,'BASE REGISTRO MAYO'!$A$1:$U$884,14,FALSE)</f>
        <v>Santiago</v>
      </c>
      <c r="O789" s="18">
        <f>VLOOKUP(A789,'BASE REGISTRO MAYO'!$A$1:$U$884,15,FALSE)</f>
        <v>56232475099</v>
      </c>
      <c r="P789" s="18" t="str">
        <f>VLOOKUP(A789,'BASE REGISTRO MAYO'!$A$1:$U$884,16,FALSE)</f>
        <v>dirección@onglacasona.cl</v>
      </c>
      <c r="Q789" s="18">
        <f>VLOOKUP(A789,'BASE REGISTRO MAYO'!$A$1:$U$884,17,FALSE)</f>
        <v>0</v>
      </c>
      <c r="R789" s="18" t="str">
        <f>VLOOKUP(A789,'BASE REGISTRO MAYO'!$A$1:$U$884,18,FALSE)</f>
        <v>93401 Institución de Asistencia Social.</v>
      </c>
      <c r="S789" s="18" t="str">
        <f>VLOOKUP(A789,'BASE REGISTRO MAYO'!$A$1:$U$884,19,FALSE)</f>
        <v xml:space="preserve">Se acompañan Certificado de Antecedentes Financieros Institucionales del año 2019, aprobados por el Sub-Departamento de Supervisión Financiera Nacional, del SENAME.
</v>
      </c>
      <c r="T789" s="148">
        <f>VLOOKUP(A789,'BASE REGISTRO MAYO'!$A$1:$U$884,20,FALSE)</f>
        <v>39269</v>
      </c>
      <c r="U789" s="125">
        <v>7362</v>
      </c>
      <c r="V789" s="126">
        <v>6413280</v>
      </c>
      <c r="W789" s="126">
        <v>32066400</v>
      </c>
      <c r="X789" s="149">
        <v>44347</v>
      </c>
      <c r="Y789" s="133" t="s">
        <v>7732</v>
      </c>
      <c r="Z789" s="133" t="s">
        <v>7733</v>
      </c>
      <c r="AA789" s="125" t="s">
        <v>7832</v>
      </c>
    </row>
    <row r="790" spans="1:27" s="90" customFormat="1" ht="15.75" customHeight="1" x14ac:dyDescent="0.2">
      <c r="A790" s="125">
        <v>7362</v>
      </c>
      <c r="B790" s="18" t="str">
        <f>VLOOKUP(A790,'BASE REGISTRO MAYO'!$A$1:$U$884,2,FALSE)</f>
        <v xml:space="preserve">
Organización no gubernamental de desarrollo La Casona de los Jóvenes.
</v>
      </c>
      <c r="C790" s="18">
        <f>VLOOKUP(A790,'BASE REGISTRO MAYO'!$A$1:$U$884,3,FALSE)</f>
        <v>657798800</v>
      </c>
      <c r="D790" s="18" t="str">
        <f>VLOOKUP(A790,'BASE REGISTRO MAYO'!$A$1:$U$884,4,FALSE)</f>
        <v>Corporación de Derecho Privado.</v>
      </c>
      <c r="E790" s="18" t="str">
        <f>VLOOKUP(A790,'BASE REGISTRO MAYO'!$A$1:$U$884,5,FALSE)</f>
        <v>Decreto Nº 3636, de 9 de noviembre de 2006, del Ministerio de Justicia.</v>
      </c>
      <c r="F790" s="18" t="str">
        <f>VLOOKUP(A790,'BASE REGISTRO MAYO'!$A$1:$U$884,6,FALSE)</f>
        <v>Certificado de Vigencia Nº 500338199991, de 04 de agosto de 2020, del SRCI.</v>
      </c>
      <c r="G790" s="18" t="str">
        <f>VLOOKUP(A790,'BASE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0" s="18" t="str">
        <f>VLOOKUP(A790,'BASE REGISTRO MAYO'!$A$1:$U$884,8,FALSE)</f>
        <v xml:space="preserve">Presidente: Miguel Fonseca Carrillo 
Vicepdte.: Alfredo Jacob Feres Reyes 
Secretaria: Rosa Carrillo Salas 
Tesorero: Washington Lizama Ormazábal 
Director: Alejandro Ignacio Ortiz Quintana 
</v>
      </c>
      <c r="I790" s="18" t="str">
        <f>VLOOKUP(A790,'BASE REGISTRO MAYO'!$A$1:$U$884,9,FALSE)</f>
        <v>Durarán dos años en sus cargos (según sus estatutos).</v>
      </c>
      <c r="J790" s="18" t="str">
        <f>VLOOKUP(A790,'BASE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0" s="18" t="str">
        <f>VLOOKUP(A790,'BASE REGISTRO MAYO'!$A$1:$U$884,11,FALSE)</f>
        <v xml:space="preserve">Miguel Ángel Fonseca Carrillo  Pdte.
Zarelli Fonseca Carrillo, Secretaria Ejecutiva.
Washington Lizama Ormazábal  Tesorero. 
Pueden actuar individualmente.
</v>
      </c>
      <c r="L790" s="18" t="str">
        <f>VLOOKUP(A790,'BASE REGISTRO MAYO'!$A$1:$U$884,12,FALSE)</f>
        <v xml:space="preserve">Dr. Eduardo Cruz-Cocke N° 372, Santiago Región Metropolitana.
</v>
      </c>
      <c r="M790" s="18" t="str">
        <f>VLOOKUP(A790,'BASE REGISTRO MAYO'!$A$1:$U$884,13,FALSE)</f>
        <v>XIII</v>
      </c>
      <c r="N790" s="18" t="str">
        <f>VLOOKUP(A790,'BASE REGISTRO MAYO'!$A$1:$U$884,14,FALSE)</f>
        <v>Santiago</v>
      </c>
      <c r="O790" s="18">
        <f>VLOOKUP(A790,'BASE REGISTRO MAYO'!$A$1:$U$884,15,FALSE)</f>
        <v>56232475099</v>
      </c>
      <c r="P790" s="18" t="str">
        <f>VLOOKUP(A790,'BASE REGISTRO MAYO'!$A$1:$U$884,16,FALSE)</f>
        <v>dirección@onglacasona.cl</v>
      </c>
      <c r="Q790" s="18">
        <f>VLOOKUP(A790,'BASE REGISTRO MAYO'!$A$1:$U$884,17,FALSE)</f>
        <v>0</v>
      </c>
      <c r="R790" s="18" t="str">
        <f>VLOOKUP(A790,'BASE REGISTRO MAYO'!$A$1:$U$884,18,FALSE)</f>
        <v>93401 Institución de Asistencia Social.</v>
      </c>
      <c r="S790" s="18" t="str">
        <f>VLOOKUP(A790,'BASE REGISTRO MAYO'!$A$1:$U$884,19,FALSE)</f>
        <v xml:space="preserve">Se acompañan Certificado de Antecedentes Financieros Institucionales del año 2019, aprobados por el Sub-Departamento de Supervisión Financiera Nacional, del SENAME.
</v>
      </c>
      <c r="T790" s="148">
        <f>VLOOKUP(A790,'BASE REGISTRO MAYO'!$A$1:$U$884,20,FALSE)</f>
        <v>39269</v>
      </c>
      <c r="U790" s="125">
        <v>7362</v>
      </c>
      <c r="V790" s="126">
        <v>33830052</v>
      </c>
      <c r="W790" s="126">
        <v>168989928</v>
      </c>
      <c r="X790" s="149">
        <v>44347</v>
      </c>
      <c r="Y790" s="133" t="s">
        <v>7732</v>
      </c>
      <c r="Z790" s="133" t="s">
        <v>7733</v>
      </c>
      <c r="AA790" s="125" t="s">
        <v>7774</v>
      </c>
    </row>
    <row r="791" spans="1:27" s="90" customFormat="1" ht="15.75" customHeight="1" x14ac:dyDescent="0.2">
      <c r="A791" s="125">
        <v>7362</v>
      </c>
      <c r="B791" s="18" t="str">
        <f>VLOOKUP(A791,'BASE REGISTRO MAYO'!$A$1:$U$884,2,FALSE)</f>
        <v xml:space="preserve">
Organización no gubernamental de desarrollo La Casona de los Jóvenes.
</v>
      </c>
      <c r="C791" s="18">
        <f>VLOOKUP(A791,'BASE REGISTRO MAYO'!$A$1:$U$884,3,FALSE)</f>
        <v>657798800</v>
      </c>
      <c r="D791" s="18" t="str">
        <f>VLOOKUP(A791,'BASE REGISTRO MAYO'!$A$1:$U$884,4,FALSE)</f>
        <v>Corporación de Derecho Privado.</v>
      </c>
      <c r="E791" s="18" t="str">
        <f>VLOOKUP(A791,'BASE REGISTRO MAYO'!$A$1:$U$884,5,FALSE)</f>
        <v>Decreto Nº 3636, de 9 de noviembre de 2006, del Ministerio de Justicia.</v>
      </c>
      <c r="F791" s="18" t="str">
        <f>VLOOKUP(A791,'BASE REGISTRO MAYO'!$A$1:$U$884,6,FALSE)</f>
        <v>Certificado de Vigencia Nº 500338199991, de 04 de agosto de 2020, del SRCI.</v>
      </c>
      <c r="G791" s="18" t="str">
        <f>VLOOKUP(A791,'BASE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1" s="18" t="str">
        <f>VLOOKUP(A791,'BASE REGISTRO MAYO'!$A$1:$U$884,8,FALSE)</f>
        <v xml:space="preserve">Presidente: Miguel Fonseca Carrillo 
Vicepdte.: Alfredo Jacob Feres Reyes 
Secretaria: Rosa Carrillo Salas 
Tesorero: Washington Lizama Ormazábal 
Director: Alejandro Ignacio Ortiz Quintana 
</v>
      </c>
      <c r="I791" s="18" t="str">
        <f>VLOOKUP(A791,'BASE REGISTRO MAYO'!$A$1:$U$884,9,FALSE)</f>
        <v>Durarán dos años en sus cargos (según sus estatutos).</v>
      </c>
      <c r="J791" s="18" t="str">
        <f>VLOOKUP(A791,'BASE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1" s="18" t="str">
        <f>VLOOKUP(A791,'BASE REGISTRO MAYO'!$A$1:$U$884,11,FALSE)</f>
        <v xml:space="preserve">Miguel Ángel Fonseca Carrillo  Pdte.
Zarelli Fonseca Carrillo, Secretaria Ejecutiva.
Washington Lizama Ormazábal  Tesorero. 
Pueden actuar individualmente.
</v>
      </c>
      <c r="L791" s="18" t="str">
        <f>VLOOKUP(A791,'BASE REGISTRO MAYO'!$A$1:$U$884,12,FALSE)</f>
        <v xml:space="preserve">Dr. Eduardo Cruz-Cocke N° 372, Santiago Región Metropolitana.
</v>
      </c>
      <c r="M791" s="18" t="str">
        <f>VLOOKUP(A791,'BASE REGISTRO MAYO'!$A$1:$U$884,13,FALSE)</f>
        <v>XIII</v>
      </c>
      <c r="N791" s="18" t="str">
        <f>VLOOKUP(A791,'BASE REGISTRO MAYO'!$A$1:$U$884,14,FALSE)</f>
        <v>Santiago</v>
      </c>
      <c r="O791" s="18">
        <f>VLOOKUP(A791,'BASE REGISTRO MAYO'!$A$1:$U$884,15,FALSE)</f>
        <v>56232475099</v>
      </c>
      <c r="P791" s="18" t="str">
        <f>VLOOKUP(A791,'BASE REGISTRO MAYO'!$A$1:$U$884,16,FALSE)</f>
        <v>dirección@onglacasona.cl</v>
      </c>
      <c r="Q791" s="18">
        <f>VLOOKUP(A791,'BASE REGISTRO MAYO'!$A$1:$U$884,17,FALSE)</f>
        <v>0</v>
      </c>
      <c r="R791" s="18" t="str">
        <f>VLOOKUP(A791,'BASE REGISTRO MAYO'!$A$1:$U$884,18,FALSE)</f>
        <v>93401 Institución de Asistencia Social.</v>
      </c>
      <c r="S791" s="18" t="str">
        <f>VLOOKUP(A791,'BASE REGISTRO MAYO'!$A$1:$U$884,19,FALSE)</f>
        <v xml:space="preserve">Se acompañan Certificado de Antecedentes Financieros Institucionales del año 2019, aprobados por el Sub-Departamento de Supervisión Financiera Nacional, del SENAME.
</v>
      </c>
      <c r="T791" s="148">
        <f>VLOOKUP(A791,'BASE REGISTRO MAYO'!$A$1:$U$884,20,FALSE)</f>
        <v>39269</v>
      </c>
      <c r="U791" s="125">
        <v>7362</v>
      </c>
      <c r="V791" s="126">
        <v>9299256</v>
      </c>
      <c r="W791" s="126">
        <v>46335948</v>
      </c>
      <c r="X791" s="149">
        <v>44347</v>
      </c>
      <c r="Y791" s="133" t="s">
        <v>7732</v>
      </c>
      <c r="Z791" s="133" t="s">
        <v>7733</v>
      </c>
      <c r="AA791" s="125" t="s">
        <v>7804</v>
      </c>
    </row>
    <row r="792" spans="1:27" s="90" customFormat="1" ht="15.75" customHeight="1" x14ac:dyDescent="0.2">
      <c r="A792" s="125">
        <v>7362</v>
      </c>
      <c r="B792" s="18" t="str">
        <f>VLOOKUP(A792,'BASE REGISTRO MAYO'!$A$1:$U$884,2,FALSE)</f>
        <v xml:space="preserve">
Organización no gubernamental de desarrollo La Casona de los Jóvenes.
</v>
      </c>
      <c r="C792" s="18">
        <f>VLOOKUP(A792,'BASE REGISTRO MAYO'!$A$1:$U$884,3,FALSE)</f>
        <v>657798800</v>
      </c>
      <c r="D792" s="18" t="str">
        <f>VLOOKUP(A792,'BASE REGISTRO MAYO'!$A$1:$U$884,4,FALSE)</f>
        <v>Corporación de Derecho Privado.</v>
      </c>
      <c r="E792" s="18" t="str">
        <f>VLOOKUP(A792,'BASE REGISTRO MAYO'!$A$1:$U$884,5,FALSE)</f>
        <v>Decreto Nº 3636, de 9 de noviembre de 2006, del Ministerio de Justicia.</v>
      </c>
      <c r="F792" s="18" t="str">
        <f>VLOOKUP(A792,'BASE REGISTRO MAYO'!$A$1:$U$884,6,FALSE)</f>
        <v>Certificado de Vigencia Nº 500338199991, de 04 de agosto de 2020, del SRCI.</v>
      </c>
      <c r="G792" s="18" t="str">
        <f>VLOOKUP(A792,'BASE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2" s="18" t="str">
        <f>VLOOKUP(A792,'BASE REGISTRO MAYO'!$A$1:$U$884,8,FALSE)</f>
        <v xml:space="preserve">Presidente: Miguel Fonseca Carrillo 
Vicepdte.: Alfredo Jacob Feres Reyes 
Secretaria: Rosa Carrillo Salas 
Tesorero: Washington Lizama Ormazábal 
Director: Alejandro Ignacio Ortiz Quintana 
</v>
      </c>
      <c r="I792" s="18" t="str">
        <f>VLOOKUP(A792,'BASE REGISTRO MAYO'!$A$1:$U$884,9,FALSE)</f>
        <v>Durarán dos años en sus cargos (según sus estatutos).</v>
      </c>
      <c r="J792" s="18" t="str">
        <f>VLOOKUP(A792,'BASE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2" s="18" t="str">
        <f>VLOOKUP(A792,'BASE REGISTRO MAYO'!$A$1:$U$884,11,FALSE)</f>
        <v xml:space="preserve">Miguel Ángel Fonseca Carrillo  Pdte.
Zarelli Fonseca Carrillo, Secretaria Ejecutiva.
Washington Lizama Ormazábal  Tesorero. 
Pueden actuar individualmente.
</v>
      </c>
      <c r="L792" s="18" t="str">
        <f>VLOOKUP(A792,'BASE REGISTRO MAYO'!$A$1:$U$884,12,FALSE)</f>
        <v xml:space="preserve">Dr. Eduardo Cruz-Cocke N° 372, Santiago Región Metropolitana.
</v>
      </c>
      <c r="M792" s="18" t="str">
        <f>VLOOKUP(A792,'BASE REGISTRO MAYO'!$A$1:$U$884,13,FALSE)</f>
        <v>XIII</v>
      </c>
      <c r="N792" s="18" t="str">
        <f>VLOOKUP(A792,'BASE REGISTRO MAYO'!$A$1:$U$884,14,FALSE)</f>
        <v>Santiago</v>
      </c>
      <c r="O792" s="18">
        <f>VLOOKUP(A792,'BASE REGISTRO MAYO'!$A$1:$U$884,15,FALSE)</f>
        <v>56232475099</v>
      </c>
      <c r="P792" s="18" t="str">
        <f>VLOOKUP(A792,'BASE REGISTRO MAYO'!$A$1:$U$884,16,FALSE)</f>
        <v>dirección@onglacasona.cl</v>
      </c>
      <c r="Q792" s="18">
        <f>VLOOKUP(A792,'BASE REGISTRO MAYO'!$A$1:$U$884,17,FALSE)</f>
        <v>0</v>
      </c>
      <c r="R792" s="18" t="str">
        <f>VLOOKUP(A792,'BASE REGISTRO MAYO'!$A$1:$U$884,18,FALSE)</f>
        <v>93401 Institución de Asistencia Social.</v>
      </c>
      <c r="S792" s="18" t="str">
        <f>VLOOKUP(A792,'BASE REGISTRO MAYO'!$A$1:$U$884,19,FALSE)</f>
        <v xml:space="preserve">Se acompañan Certificado de Antecedentes Financieros Institucionales del año 2019, aprobados por el Sub-Departamento de Supervisión Financiera Nacional, del SENAME.
</v>
      </c>
      <c r="T792" s="148">
        <f>VLOOKUP(A792,'BASE REGISTRO MAYO'!$A$1:$U$884,20,FALSE)</f>
        <v>39269</v>
      </c>
      <c r="U792" s="125">
        <v>7362</v>
      </c>
      <c r="V792" s="126">
        <v>6413280</v>
      </c>
      <c r="W792" s="126">
        <v>31745736</v>
      </c>
      <c r="X792" s="149">
        <v>44347</v>
      </c>
      <c r="Y792" s="133" t="s">
        <v>7732</v>
      </c>
      <c r="Z792" s="133" t="s">
        <v>7733</v>
      </c>
      <c r="AA792" s="125" t="s">
        <v>7779</v>
      </c>
    </row>
    <row r="793" spans="1:27" s="90" customFormat="1" ht="15.75" customHeight="1" x14ac:dyDescent="0.2">
      <c r="A793" s="125">
        <v>7362</v>
      </c>
      <c r="B793" s="18" t="str">
        <f>VLOOKUP(A793,'BASE REGISTRO MAYO'!$A$1:$U$884,2,FALSE)</f>
        <v xml:space="preserve">
Organización no gubernamental de desarrollo La Casona de los Jóvenes.
</v>
      </c>
      <c r="C793" s="18">
        <f>VLOOKUP(A793,'BASE REGISTRO MAYO'!$A$1:$U$884,3,FALSE)</f>
        <v>657798800</v>
      </c>
      <c r="D793" s="18" t="str">
        <f>VLOOKUP(A793,'BASE REGISTRO MAYO'!$A$1:$U$884,4,FALSE)</f>
        <v>Corporación de Derecho Privado.</v>
      </c>
      <c r="E793" s="18" t="str">
        <f>VLOOKUP(A793,'BASE REGISTRO MAYO'!$A$1:$U$884,5,FALSE)</f>
        <v>Decreto Nº 3636, de 9 de noviembre de 2006, del Ministerio de Justicia.</v>
      </c>
      <c r="F793" s="18" t="str">
        <f>VLOOKUP(A793,'BASE REGISTRO MAYO'!$A$1:$U$884,6,FALSE)</f>
        <v>Certificado de Vigencia Nº 500338199991, de 04 de agosto de 2020, del SRCI.</v>
      </c>
      <c r="G793" s="18" t="str">
        <f>VLOOKUP(A793,'BASE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3" s="18" t="str">
        <f>VLOOKUP(A793,'BASE REGISTRO MAYO'!$A$1:$U$884,8,FALSE)</f>
        <v xml:space="preserve">Presidente: Miguel Fonseca Carrillo 
Vicepdte.: Alfredo Jacob Feres Reyes 
Secretaria: Rosa Carrillo Salas 
Tesorero: Washington Lizama Ormazábal 
Director: Alejandro Ignacio Ortiz Quintana 
</v>
      </c>
      <c r="I793" s="18" t="str">
        <f>VLOOKUP(A793,'BASE REGISTRO MAYO'!$A$1:$U$884,9,FALSE)</f>
        <v>Durarán dos años en sus cargos (según sus estatutos).</v>
      </c>
      <c r="J793" s="18" t="str">
        <f>VLOOKUP(A793,'BASE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3" s="18" t="str">
        <f>VLOOKUP(A793,'BASE REGISTRO MAYO'!$A$1:$U$884,11,FALSE)</f>
        <v xml:space="preserve">Miguel Ángel Fonseca Carrillo  Pdte.
Zarelli Fonseca Carrillo, Secretaria Ejecutiva.
Washington Lizama Ormazábal  Tesorero. 
Pueden actuar individualmente.
</v>
      </c>
      <c r="L793" s="18" t="str">
        <f>VLOOKUP(A793,'BASE REGISTRO MAYO'!$A$1:$U$884,12,FALSE)</f>
        <v xml:space="preserve">Dr. Eduardo Cruz-Cocke N° 372, Santiago Región Metropolitana.
</v>
      </c>
      <c r="M793" s="18" t="str">
        <f>VLOOKUP(A793,'BASE REGISTRO MAYO'!$A$1:$U$884,13,FALSE)</f>
        <v>XIII</v>
      </c>
      <c r="N793" s="18" t="str">
        <f>VLOOKUP(A793,'BASE REGISTRO MAYO'!$A$1:$U$884,14,FALSE)</f>
        <v>Santiago</v>
      </c>
      <c r="O793" s="18">
        <f>VLOOKUP(A793,'BASE REGISTRO MAYO'!$A$1:$U$884,15,FALSE)</f>
        <v>56232475099</v>
      </c>
      <c r="P793" s="18" t="str">
        <f>VLOOKUP(A793,'BASE REGISTRO MAYO'!$A$1:$U$884,16,FALSE)</f>
        <v>dirección@onglacasona.cl</v>
      </c>
      <c r="Q793" s="18">
        <f>VLOOKUP(A793,'BASE REGISTRO MAYO'!$A$1:$U$884,17,FALSE)</f>
        <v>0</v>
      </c>
      <c r="R793" s="18" t="str">
        <f>VLOOKUP(A793,'BASE REGISTRO MAYO'!$A$1:$U$884,18,FALSE)</f>
        <v>93401 Institución de Asistencia Social.</v>
      </c>
      <c r="S793" s="18" t="str">
        <f>VLOOKUP(A793,'BASE REGISTRO MAYO'!$A$1:$U$884,19,FALSE)</f>
        <v xml:space="preserve">Se acompañan Certificado de Antecedentes Financieros Institucionales del año 2019, aprobados por el Sub-Departamento de Supervisión Financiera Nacional, del SENAME.
</v>
      </c>
      <c r="T793" s="148">
        <f>VLOOKUP(A793,'BASE REGISTRO MAYO'!$A$1:$U$884,20,FALSE)</f>
        <v>39269</v>
      </c>
      <c r="U793" s="125">
        <v>7362</v>
      </c>
      <c r="V793" s="126">
        <v>22767144</v>
      </c>
      <c r="W793" s="126">
        <v>113675388</v>
      </c>
      <c r="X793" s="149">
        <v>44347</v>
      </c>
      <c r="Y793" s="133" t="s">
        <v>7732</v>
      </c>
      <c r="Z793" s="133" t="s">
        <v>7733</v>
      </c>
      <c r="AA793" s="125" t="s">
        <v>7783</v>
      </c>
    </row>
    <row r="794" spans="1:27" s="90" customFormat="1" ht="15.75" customHeight="1" x14ac:dyDescent="0.2">
      <c r="A794" s="125">
        <v>7362</v>
      </c>
      <c r="B794" s="18" t="str">
        <f>VLOOKUP(A794,'BASE REGISTRO MAYO'!$A$1:$U$884,2,FALSE)</f>
        <v xml:space="preserve">
Organización no gubernamental de desarrollo La Casona de los Jóvenes.
</v>
      </c>
      <c r="C794" s="18">
        <f>VLOOKUP(A794,'BASE REGISTRO MAYO'!$A$1:$U$884,3,FALSE)</f>
        <v>657798800</v>
      </c>
      <c r="D794" s="18" t="str">
        <f>VLOOKUP(A794,'BASE REGISTRO MAYO'!$A$1:$U$884,4,FALSE)</f>
        <v>Corporación de Derecho Privado.</v>
      </c>
      <c r="E794" s="18" t="str">
        <f>VLOOKUP(A794,'BASE REGISTRO MAYO'!$A$1:$U$884,5,FALSE)</f>
        <v>Decreto Nº 3636, de 9 de noviembre de 2006, del Ministerio de Justicia.</v>
      </c>
      <c r="F794" s="18" t="str">
        <f>VLOOKUP(A794,'BASE REGISTRO MAYO'!$A$1:$U$884,6,FALSE)</f>
        <v>Certificado de Vigencia Nº 500338199991, de 04 de agosto de 2020, del SRCI.</v>
      </c>
      <c r="G794" s="18" t="str">
        <f>VLOOKUP(A794,'BASE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4" s="18" t="str">
        <f>VLOOKUP(A794,'BASE REGISTRO MAYO'!$A$1:$U$884,8,FALSE)</f>
        <v xml:space="preserve">Presidente: Miguel Fonseca Carrillo 
Vicepdte.: Alfredo Jacob Feres Reyes 
Secretaria: Rosa Carrillo Salas 
Tesorero: Washington Lizama Ormazábal 
Director: Alejandro Ignacio Ortiz Quintana 
</v>
      </c>
      <c r="I794" s="18" t="str">
        <f>VLOOKUP(A794,'BASE REGISTRO MAYO'!$A$1:$U$884,9,FALSE)</f>
        <v>Durarán dos años en sus cargos (según sus estatutos).</v>
      </c>
      <c r="J794" s="18" t="str">
        <f>VLOOKUP(A794,'BASE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4" s="18" t="str">
        <f>VLOOKUP(A794,'BASE REGISTRO MAYO'!$A$1:$U$884,11,FALSE)</f>
        <v xml:space="preserve">Miguel Ángel Fonseca Carrillo  Pdte.
Zarelli Fonseca Carrillo, Secretaria Ejecutiva.
Washington Lizama Ormazábal  Tesorero. 
Pueden actuar individualmente.
</v>
      </c>
      <c r="L794" s="18" t="str">
        <f>VLOOKUP(A794,'BASE REGISTRO MAYO'!$A$1:$U$884,12,FALSE)</f>
        <v xml:space="preserve">Dr. Eduardo Cruz-Cocke N° 372, Santiago Región Metropolitana.
</v>
      </c>
      <c r="M794" s="18" t="str">
        <f>VLOOKUP(A794,'BASE REGISTRO MAYO'!$A$1:$U$884,13,FALSE)</f>
        <v>XIII</v>
      </c>
      <c r="N794" s="18" t="str">
        <f>VLOOKUP(A794,'BASE REGISTRO MAYO'!$A$1:$U$884,14,FALSE)</f>
        <v>Santiago</v>
      </c>
      <c r="O794" s="18">
        <f>VLOOKUP(A794,'BASE REGISTRO MAYO'!$A$1:$U$884,15,FALSE)</f>
        <v>56232475099</v>
      </c>
      <c r="P794" s="18" t="str">
        <f>VLOOKUP(A794,'BASE REGISTRO MAYO'!$A$1:$U$884,16,FALSE)</f>
        <v>dirección@onglacasona.cl</v>
      </c>
      <c r="Q794" s="18">
        <f>VLOOKUP(A794,'BASE REGISTRO MAYO'!$A$1:$U$884,17,FALSE)</f>
        <v>0</v>
      </c>
      <c r="R794" s="18" t="str">
        <f>VLOOKUP(A794,'BASE REGISTRO MAYO'!$A$1:$U$884,18,FALSE)</f>
        <v>93401 Institución de Asistencia Social.</v>
      </c>
      <c r="S794" s="18" t="str">
        <f>VLOOKUP(A794,'BASE REGISTRO MAYO'!$A$1:$U$884,19,FALSE)</f>
        <v xml:space="preserve">Se acompañan Certificado de Antecedentes Financieros Institucionales del año 2019, aprobados por el Sub-Departamento de Supervisión Financiera Nacional, del SENAME.
</v>
      </c>
      <c r="T794" s="148">
        <f>VLOOKUP(A794,'BASE REGISTRO MAYO'!$A$1:$U$884,20,FALSE)</f>
        <v>39269</v>
      </c>
      <c r="U794" s="125">
        <v>7362</v>
      </c>
      <c r="V794" s="126">
        <v>6413280</v>
      </c>
      <c r="W794" s="126">
        <v>29501088</v>
      </c>
      <c r="X794" s="149">
        <v>44347</v>
      </c>
      <c r="Y794" s="133" t="s">
        <v>7732</v>
      </c>
      <c r="Z794" s="133" t="s">
        <v>7733</v>
      </c>
      <c r="AA794" s="125" t="s">
        <v>7784</v>
      </c>
    </row>
    <row r="795" spans="1:27" s="90" customFormat="1" ht="15.75" customHeight="1" x14ac:dyDescent="0.2">
      <c r="A795" s="125">
        <v>7362</v>
      </c>
      <c r="B795" s="18" t="str">
        <f>VLOOKUP(A795,'BASE REGISTRO MAYO'!$A$1:$U$884,2,FALSE)</f>
        <v xml:space="preserve">
Organización no gubernamental de desarrollo La Casona de los Jóvenes.
</v>
      </c>
      <c r="C795" s="18">
        <f>VLOOKUP(A795,'BASE REGISTRO MAYO'!$A$1:$U$884,3,FALSE)</f>
        <v>657798800</v>
      </c>
      <c r="D795" s="18" t="str">
        <f>VLOOKUP(A795,'BASE REGISTRO MAYO'!$A$1:$U$884,4,FALSE)</f>
        <v>Corporación de Derecho Privado.</v>
      </c>
      <c r="E795" s="18" t="str">
        <f>VLOOKUP(A795,'BASE REGISTRO MAYO'!$A$1:$U$884,5,FALSE)</f>
        <v>Decreto Nº 3636, de 9 de noviembre de 2006, del Ministerio de Justicia.</v>
      </c>
      <c r="F795" s="18" t="str">
        <f>VLOOKUP(A795,'BASE REGISTRO MAYO'!$A$1:$U$884,6,FALSE)</f>
        <v>Certificado de Vigencia Nº 500338199991, de 04 de agosto de 2020, del SRCI.</v>
      </c>
      <c r="G795" s="18" t="str">
        <f>VLOOKUP(A795,'BASE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5" s="18" t="str">
        <f>VLOOKUP(A795,'BASE REGISTRO MAYO'!$A$1:$U$884,8,FALSE)</f>
        <v xml:space="preserve">Presidente: Miguel Fonseca Carrillo 
Vicepdte.: Alfredo Jacob Feres Reyes 
Secretaria: Rosa Carrillo Salas 
Tesorero: Washington Lizama Ormazábal 
Director: Alejandro Ignacio Ortiz Quintana 
</v>
      </c>
      <c r="I795" s="18" t="str">
        <f>VLOOKUP(A795,'BASE REGISTRO MAYO'!$A$1:$U$884,9,FALSE)</f>
        <v>Durarán dos años en sus cargos (según sus estatutos).</v>
      </c>
      <c r="J795" s="18" t="str">
        <f>VLOOKUP(A795,'BASE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5" s="18" t="str">
        <f>VLOOKUP(A795,'BASE REGISTRO MAYO'!$A$1:$U$884,11,FALSE)</f>
        <v xml:space="preserve">Miguel Ángel Fonseca Carrillo  Pdte.
Zarelli Fonseca Carrillo, Secretaria Ejecutiva.
Washington Lizama Ormazábal  Tesorero. 
Pueden actuar individualmente.
</v>
      </c>
      <c r="L795" s="18" t="str">
        <f>VLOOKUP(A795,'BASE REGISTRO MAYO'!$A$1:$U$884,12,FALSE)</f>
        <v xml:space="preserve">Dr. Eduardo Cruz-Cocke N° 372, Santiago Región Metropolitana.
</v>
      </c>
      <c r="M795" s="18" t="str">
        <f>VLOOKUP(A795,'BASE REGISTRO MAYO'!$A$1:$U$884,13,FALSE)</f>
        <v>XIII</v>
      </c>
      <c r="N795" s="18" t="str">
        <f>VLOOKUP(A795,'BASE REGISTRO MAYO'!$A$1:$U$884,14,FALSE)</f>
        <v>Santiago</v>
      </c>
      <c r="O795" s="18">
        <f>VLOOKUP(A795,'BASE REGISTRO MAYO'!$A$1:$U$884,15,FALSE)</f>
        <v>56232475099</v>
      </c>
      <c r="P795" s="18" t="str">
        <f>VLOOKUP(A795,'BASE REGISTRO MAYO'!$A$1:$U$884,16,FALSE)</f>
        <v>dirección@onglacasona.cl</v>
      </c>
      <c r="Q795" s="18">
        <f>VLOOKUP(A795,'BASE REGISTRO MAYO'!$A$1:$U$884,17,FALSE)</f>
        <v>0</v>
      </c>
      <c r="R795" s="18" t="str">
        <f>VLOOKUP(A795,'BASE REGISTRO MAYO'!$A$1:$U$884,18,FALSE)</f>
        <v>93401 Institución de Asistencia Social.</v>
      </c>
      <c r="S795" s="18" t="str">
        <f>VLOOKUP(A795,'BASE REGISTRO MAYO'!$A$1:$U$884,19,FALSE)</f>
        <v xml:space="preserve">Se acompañan Certificado de Antecedentes Financieros Institucionales del año 2019, aprobados por el Sub-Departamento de Supervisión Financiera Nacional, del SENAME.
</v>
      </c>
      <c r="T795" s="148">
        <f>VLOOKUP(A795,'BASE REGISTRO MAYO'!$A$1:$U$884,20,FALSE)</f>
        <v>39269</v>
      </c>
      <c r="U795" s="125">
        <v>7362</v>
      </c>
      <c r="V795" s="126">
        <v>8657928</v>
      </c>
      <c r="W795" s="126">
        <v>41365656</v>
      </c>
      <c r="X795" s="149">
        <v>44347</v>
      </c>
      <c r="Y795" s="133" t="s">
        <v>7732</v>
      </c>
      <c r="Z795" s="133" t="s">
        <v>7733</v>
      </c>
      <c r="AA795" s="125" t="s">
        <v>7822</v>
      </c>
    </row>
    <row r="796" spans="1:27" s="90" customFormat="1" ht="15.75" customHeight="1" x14ac:dyDescent="0.2">
      <c r="A796" s="125">
        <v>7362</v>
      </c>
      <c r="B796" s="18" t="str">
        <f>VLOOKUP(A796,'BASE REGISTRO MAYO'!$A$1:$U$884,2,FALSE)</f>
        <v xml:space="preserve">
Organización no gubernamental de desarrollo La Casona de los Jóvenes.
</v>
      </c>
      <c r="C796" s="18">
        <f>VLOOKUP(A796,'BASE REGISTRO MAYO'!$A$1:$U$884,3,FALSE)</f>
        <v>657798800</v>
      </c>
      <c r="D796" s="18" t="str">
        <f>VLOOKUP(A796,'BASE REGISTRO MAYO'!$A$1:$U$884,4,FALSE)</f>
        <v>Corporación de Derecho Privado.</v>
      </c>
      <c r="E796" s="18" t="str">
        <f>VLOOKUP(A796,'BASE REGISTRO MAYO'!$A$1:$U$884,5,FALSE)</f>
        <v>Decreto Nº 3636, de 9 de noviembre de 2006, del Ministerio de Justicia.</v>
      </c>
      <c r="F796" s="18" t="str">
        <f>VLOOKUP(A796,'BASE REGISTRO MAYO'!$A$1:$U$884,6,FALSE)</f>
        <v>Certificado de Vigencia Nº 500338199991, de 04 de agosto de 2020, del SRCI.</v>
      </c>
      <c r="G796" s="18" t="str">
        <f>VLOOKUP(A796,'BASE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6" s="18" t="str">
        <f>VLOOKUP(A796,'BASE REGISTRO MAYO'!$A$1:$U$884,8,FALSE)</f>
        <v xml:space="preserve">Presidente: Miguel Fonseca Carrillo 
Vicepdte.: Alfredo Jacob Feres Reyes 
Secretaria: Rosa Carrillo Salas 
Tesorero: Washington Lizama Ormazábal 
Director: Alejandro Ignacio Ortiz Quintana 
</v>
      </c>
      <c r="I796" s="18" t="str">
        <f>VLOOKUP(A796,'BASE REGISTRO MAYO'!$A$1:$U$884,9,FALSE)</f>
        <v>Durarán dos años en sus cargos (según sus estatutos).</v>
      </c>
      <c r="J796" s="18" t="str">
        <f>VLOOKUP(A796,'BASE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6" s="18" t="str">
        <f>VLOOKUP(A796,'BASE REGISTRO MAYO'!$A$1:$U$884,11,FALSE)</f>
        <v xml:space="preserve">Miguel Ángel Fonseca Carrillo  Pdte.
Zarelli Fonseca Carrillo, Secretaria Ejecutiva.
Washington Lizama Ormazábal  Tesorero. 
Pueden actuar individualmente.
</v>
      </c>
      <c r="L796" s="18" t="str">
        <f>VLOOKUP(A796,'BASE REGISTRO MAYO'!$A$1:$U$884,12,FALSE)</f>
        <v xml:space="preserve">Dr. Eduardo Cruz-Cocke N° 372, Santiago Región Metropolitana.
</v>
      </c>
      <c r="M796" s="18" t="str">
        <f>VLOOKUP(A796,'BASE REGISTRO MAYO'!$A$1:$U$884,13,FALSE)</f>
        <v>XIII</v>
      </c>
      <c r="N796" s="18" t="str">
        <f>VLOOKUP(A796,'BASE REGISTRO MAYO'!$A$1:$U$884,14,FALSE)</f>
        <v>Santiago</v>
      </c>
      <c r="O796" s="18">
        <f>VLOOKUP(A796,'BASE REGISTRO MAYO'!$A$1:$U$884,15,FALSE)</f>
        <v>56232475099</v>
      </c>
      <c r="P796" s="18" t="str">
        <f>VLOOKUP(A796,'BASE REGISTRO MAYO'!$A$1:$U$884,16,FALSE)</f>
        <v>dirección@onglacasona.cl</v>
      </c>
      <c r="Q796" s="18">
        <f>VLOOKUP(A796,'BASE REGISTRO MAYO'!$A$1:$U$884,17,FALSE)</f>
        <v>0</v>
      </c>
      <c r="R796" s="18" t="str">
        <f>VLOOKUP(A796,'BASE REGISTRO MAYO'!$A$1:$U$884,18,FALSE)</f>
        <v>93401 Institución de Asistencia Social.</v>
      </c>
      <c r="S796" s="18" t="str">
        <f>VLOOKUP(A796,'BASE REGISTRO MAYO'!$A$1:$U$884,19,FALSE)</f>
        <v xml:space="preserve">Se acompañan Certificado de Antecedentes Financieros Institucionales del año 2019, aprobados por el Sub-Departamento de Supervisión Financiera Nacional, del SENAME.
</v>
      </c>
      <c r="T796" s="148">
        <f>VLOOKUP(A796,'BASE REGISTRO MAYO'!$A$1:$U$884,20,FALSE)</f>
        <v>39269</v>
      </c>
      <c r="U796" s="125">
        <v>7362</v>
      </c>
      <c r="V796" s="126">
        <v>17363956</v>
      </c>
      <c r="W796" s="126">
        <v>87002557</v>
      </c>
      <c r="X796" s="149">
        <v>44347</v>
      </c>
      <c r="Y796" s="133" t="s">
        <v>7732</v>
      </c>
      <c r="Z796" s="133" t="s">
        <v>7733</v>
      </c>
      <c r="AA796" s="125" t="s">
        <v>195</v>
      </c>
    </row>
    <row r="797" spans="1:27" s="90" customFormat="1" ht="15.75" customHeight="1" x14ac:dyDescent="0.2">
      <c r="A797" s="125">
        <v>7362</v>
      </c>
      <c r="B797" s="18" t="str">
        <f>VLOOKUP(A797,'BASE REGISTRO MAYO'!$A$1:$U$884,2,FALSE)</f>
        <v xml:space="preserve">
Organización no gubernamental de desarrollo La Casona de los Jóvenes.
</v>
      </c>
      <c r="C797" s="18">
        <f>VLOOKUP(A797,'BASE REGISTRO MAYO'!$A$1:$U$884,3,FALSE)</f>
        <v>657798800</v>
      </c>
      <c r="D797" s="18" t="str">
        <f>VLOOKUP(A797,'BASE REGISTRO MAYO'!$A$1:$U$884,4,FALSE)</f>
        <v>Corporación de Derecho Privado.</v>
      </c>
      <c r="E797" s="18" t="str">
        <f>VLOOKUP(A797,'BASE REGISTRO MAYO'!$A$1:$U$884,5,FALSE)</f>
        <v>Decreto Nº 3636, de 9 de noviembre de 2006, del Ministerio de Justicia.</v>
      </c>
      <c r="F797" s="18" t="str">
        <f>VLOOKUP(A797,'BASE REGISTRO MAYO'!$A$1:$U$884,6,FALSE)</f>
        <v>Certificado de Vigencia Nº 500338199991, de 04 de agosto de 2020, del SRCI.</v>
      </c>
      <c r="G797" s="18" t="str">
        <f>VLOOKUP(A797,'BASE REGISTRO MAYO'!$A$1:$U$884,7,FALSE)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7" s="18" t="str">
        <f>VLOOKUP(A797,'BASE REGISTRO MAYO'!$A$1:$U$884,8,FALSE)</f>
        <v xml:space="preserve">Presidente: Miguel Fonseca Carrillo 
Vicepdte.: Alfredo Jacob Feres Reyes 
Secretaria: Rosa Carrillo Salas 
Tesorero: Washington Lizama Ormazábal 
Director: Alejandro Ignacio Ortiz Quintana 
</v>
      </c>
      <c r="I797" s="18" t="str">
        <f>VLOOKUP(A797,'BASE REGISTRO MAYO'!$A$1:$U$884,9,FALSE)</f>
        <v>Durarán dos años en sus cargos (según sus estatutos).</v>
      </c>
      <c r="J797" s="18" t="str">
        <f>VLOOKUP(A797,'BASE REGISTRO MAYO'!$A$1:$U$884,10,FALSE)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7" s="18" t="str">
        <f>VLOOKUP(A797,'BASE REGISTRO MAYO'!$A$1:$U$884,11,FALSE)</f>
        <v xml:space="preserve">Miguel Ángel Fonseca Carrillo  Pdte.
Zarelli Fonseca Carrillo, Secretaria Ejecutiva.
Washington Lizama Ormazábal  Tesorero. 
Pueden actuar individualmente.
</v>
      </c>
      <c r="L797" s="18" t="str">
        <f>VLOOKUP(A797,'BASE REGISTRO MAYO'!$A$1:$U$884,12,FALSE)</f>
        <v xml:space="preserve">Dr. Eduardo Cruz-Cocke N° 372, Santiago Región Metropolitana.
</v>
      </c>
      <c r="M797" s="18" t="str">
        <f>VLOOKUP(A797,'BASE REGISTRO MAYO'!$A$1:$U$884,13,FALSE)</f>
        <v>XIII</v>
      </c>
      <c r="N797" s="18" t="str">
        <f>VLOOKUP(A797,'BASE REGISTRO MAYO'!$A$1:$U$884,14,FALSE)</f>
        <v>Santiago</v>
      </c>
      <c r="O797" s="18">
        <f>VLOOKUP(A797,'BASE REGISTRO MAYO'!$A$1:$U$884,15,FALSE)</f>
        <v>56232475099</v>
      </c>
      <c r="P797" s="18" t="str">
        <f>VLOOKUP(A797,'BASE REGISTRO MAYO'!$A$1:$U$884,16,FALSE)</f>
        <v>dirección@onglacasona.cl</v>
      </c>
      <c r="Q797" s="18">
        <f>VLOOKUP(A797,'BASE REGISTRO MAYO'!$A$1:$U$884,17,FALSE)</f>
        <v>0</v>
      </c>
      <c r="R797" s="18" t="str">
        <f>VLOOKUP(A797,'BASE REGISTRO MAYO'!$A$1:$U$884,18,FALSE)</f>
        <v>93401 Institución de Asistencia Social.</v>
      </c>
      <c r="S797" s="18" t="str">
        <f>VLOOKUP(A797,'BASE REGISTRO MAYO'!$A$1:$U$884,19,FALSE)</f>
        <v xml:space="preserve">Se acompañan Certificado de Antecedentes Financieros Institucionales del año 2019, aprobados por el Sub-Departamento de Supervisión Financiera Nacional, del SENAME.
</v>
      </c>
      <c r="T797" s="148">
        <f>VLOOKUP(A797,'BASE REGISTRO MAYO'!$A$1:$U$884,20,FALSE)</f>
        <v>39269</v>
      </c>
      <c r="U797" s="125">
        <v>7362</v>
      </c>
      <c r="V797" s="126">
        <v>6092616</v>
      </c>
      <c r="W797" s="126">
        <v>32066400</v>
      </c>
      <c r="X797" s="149">
        <v>44347</v>
      </c>
      <c r="Y797" s="133" t="s">
        <v>7732</v>
      </c>
      <c r="Z797" s="133" t="s">
        <v>7733</v>
      </c>
      <c r="AA797" s="125" t="s">
        <v>7742</v>
      </c>
    </row>
    <row r="798" spans="1:27" s="90" customFormat="1" ht="15.75" customHeight="1" x14ac:dyDescent="0.2">
      <c r="A798" s="125">
        <v>7367</v>
      </c>
      <c r="B798" s="18" t="str">
        <f>VLOOKUP(A798,'BASE REGISTRO MAYO'!$A$1:$U$884,2,FALSE)</f>
        <v xml:space="preserve">Organización No Gubernamental de Desarrollo, Acción Cultural y Comunitaria de Reivindicación de Derechos – 
O.N.G. ACCORDES. 
</v>
      </c>
      <c r="C798" s="18">
        <f>VLOOKUP(A798,'BASE REGISTRO MAYO'!$A$1:$U$884,3,FALSE)</f>
        <v>655778705</v>
      </c>
      <c r="D798" s="18" t="str">
        <f>VLOOKUP(A798,'BASE REGISTRO MAYO'!$A$1:$U$884,4,FALSE)</f>
        <v>Organización No Gubernamental.</v>
      </c>
      <c r="E798" s="18" t="str">
        <f>VLOOKUP(A798,'BASE REGISTRO MAYO'!$A$1:$U$884,5,FALSE)</f>
        <v>Otorgado por Decreto Supremo Nº 3084, de fecha 21 de Septiembre de 2004,  por el Ministerio de Justicia.</v>
      </c>
      <c r="F798" s="18" t="str">
        <f>VLOOKUP(A798,'BASE REGISTRO MAYO'!$A$1:$U$884,6,FALSE)</f>
        <v xml:space="preserve">Certificado de Vigencia Folio Nº 500340494180, de fecha 13 de agosto de 2020, del Servicio de Registro Civil. </v>
      </c>
      <c r="G798" s="18" t="str">
        <f>VLOOKUP(A798,'BASE REGISTRO MAYO'!$A$1:$U$884,7,FALSE)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798" s="18" t="str">
        <f>VLOOKUP(A798,'BASE REGISTRO MAYO'!$A$1:$U$884,8,FALSE)</f>
        <v xml:space="preserve">Presidente: 
Delfina Amalia Ibacache Estay                                       
Vicepresidente: 
Bárbara Angélica Vásquez Elos                  
Secretario: 
Eva Barcelisa Gamboa Castillo,                                         
Tesorera:
Janela Viviana Vicencio Cepeda,                         
Director:
José Saavedra Ibacache,                            
</v>
      </c>
      <c r="I798" s="18" t="str">
        <f>VLOOKUP(A798,'BASE REGISTRO MAYO'!$A$1:$U$884,9,FALSE)</f>
        <v>Durarán dos años en sus cargos.</v>
      </c>
      <c r="J798" s="18" t="str">
        <f>VLOOKUP(A798,'BASE REGISTRO MAYO'!$A$1:$U$884,10,FALSE)</f>
        <v>Hasta 22-10-2020.</v>
      </c>
      <c r="K798" s="18" t="str">
        <f>VLOOKUP(A798,'BASE REGISTRO MAYO'!$A$1:$U$884,11,FALSE)</f>
        <v xml:space="preserve">Presidente: 
Delfina Amalia Ibacache Estay                
</v>
      </c>
      <c r="L798" s="18" t="str">
        <f>VLOOKUP(A798,'BASE REGISTRO MAYO'!$A$1:$U$884,12,FALSE)</f>
        <v xml:space="preserve">Calle Cuartel Nº 65, Hijuelas, Provincia de Quillota, Quinta Región.
</v>
      </c>
      <c r="M798" s="18" t="str">
        <f>VLOOKUP(A798,'BASE REGISTRO MAYO'!$A$1:$U$884,13,FALSE)</f>
        <v>V</v>
      </c>
      <c r="N798" s="18" t="str">
        <f>VLOOKUP(A798,'BASE REGISTRO MAYO'!$A$1:$U$884,14,FALSE)</f>
        <v>Quillota</v>
      </c>
      <c r="O798" s="18" t="str">
        <f>VLOOKUP(A798,'BASE REGISTRO MAYO'!$A$1:$U$884,15,FALSE)</f>
        <v>Teléfono: (56-33) 271219</v>
      </c>
      <c r="P798" s="18" t="str">
        <f>VLOOKUP(A798,'BASE REGISTRO MAYO'!$A$1:$U$884,16,FALSE)</f>
        <v xml:space="preserve"> ongaccordes@gmail.com</v>
      </c>
      <c r="Q798" s="18">
        <f>VLOOKUP(A798,'BASE REGISTRO MAYO'!$A$1:$U$884,17,FALSE)</f>
        <v>0</v>
      </c>
      <c r="R798" s="18" t="str">
        <f>VLOOKUP(A798,'BASE REGISTRO MAYO'!$A$1:$U$884,18,FALSE)</f>
        <v>93401: Instituciones de Asistencia Social.</v>
      </c>
      <c r="S798" s="18" t="str">
        <f>VLOOKUP(A798,'BASE REGISTRO MAYO'!$A$1:$U$884,19,FALSE)</f>
        <v>Certificado de antecedente financiero año 2019, aprobado por parte del Sub Departamento de Supervisión Financiera Nacional.</v>
      </c>
      <c r="T798" s="148">
        <f>VLOOKUP(A798,'BASE REGISTRO MAYO'!$A$1:$U$884,20,FALSE)</f>
        <v>39308</v>
      </c>
      <c r="U798" s="125">
        <v>7367</v>
      </c>
      <c r="V798" s="126">
        <v>8921700</v>
      </c>
      <c r="W798" s="126">
        <v>41117400</v>
      </c>
      <c r="X798" s="149">
        <v>44347</v>
      </c>
      <c r="Y798" s="133" t="s">
        <v>7732</v>
      </c>
      <c r="Z798" s="133" t="s">
        <v>7733</v>
      </c>
      <c r="AA798" s="125" t="s">
        <v>7942</v>
      </c>
    </row>
    <row r="799" spans="1:27" s="90" customFormat="1" ht="15.75" customHeight="1" x14ac:dyDescent="0.2">
      <c r="A799" s="125">
        <v>7369</v>
      </c>
      <c r="B799" s="18" t="str">
        <f>VLOOKUP(A799,'BASE REGISTRO MAYO'!$A$1:$U$884,2,FALSE)</f>
        <v>Fundación Vida Compartida.</v>
      </c>
      <c r="C799" s="18">
        <f>VLOOKUP(A799,'BASE REGISTRO MAYO'!$A$1:$U$884,3,FALSE)</f>
        <v>653823304</v>
      </c>
      <c r="D799" s="18" t="str">
        <f>VLOOKUP(A799,'BASE REGISTRO MAYO'!$A$1:$U$884,4,FALSE)</f>
        <v>Fundación.</v>
      </c>
      <c r="E799" s="18" t="str">
        <f>VLOOKUP(A799,'BASE REGISTRO MAYO'!$A$1:$U$884,5,FALSE)</f>
        <v>Otorgado por Decreto Supremo Nº 1293, de fecha 20 de Abril de 2004,  por el Ministerio de Justicia.</v>
      </c>
      <c r="F799" s="18" t="str">
        <f>VLOOKUP(A799,'BASE REGISTRO MAYO'!$A$1:$U$884,6,FALSE)</f>
        <v>Certificado de Vigencia Folio Nº 500354092124, de fecha 04 de noviembre de 2020, del Servicio de Registro Civil e Identificación.</v>
      </c>
      <c r="G799" s="18" t="str">
        <f>VLOOKUP(A799,'BASE REGISTRO MAYO'!$A$1:$U$884,7,FALSE)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9" s="18" t="str">
        <f>VLOOKUP(A799,'BASE REGISTRO MAYO'!$A$1:$U$884,8,FALSE)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9" s="18" t="str">
        <f>VLOOKUP(A799,'BASE REGISTRO MAYO'!$A$1:$U$884,9,FALSE)</f>
        <v>Durarán tres años en sus cargos. (aun no es actualizado en el certificado de directorio) si en la escritura publica de año 2019</v>
      </c>
      <c r="J799" s="18" t="str">
        <f>VLOOKUP(A799,'BASE REGISTRO MAYO'!$A$1:$U$884,10,FALSE)</f>
        <v>07-06-2017 y cesó el 7 de junio de 2020.</v>
      </c>
      <c r="K799" s="18" t="str">
        <f>VLOOKUP(A799,'BASE REGISTRO MAYO'!$A$1:$U$884,11,FALSE)</f>
        <v xml:space="preserve">
Presidente: Víctor Mora Rivera, 
Director Ejecutivo: Sergio Mercado Cajales, 
</v>
      </c>
      <c r="L799" s="18" t="str">
        <f>VLOOKUP(A799,'BASE REGISTRO MAYO'!$A$1:$U$884,12,FALSE)</f>
        <v xml:space="preserve">Alameda Libertador Bernardo O’Higgins N°2361, Comuna de Santiago, Región Metropolitana.
</v>
      </c>
      <c r="M799" s="18" t="str">
        <f>VLOOKUP(A799,'BASE REGISTRO MAYO'!$A$1:$U$884,13,FALSE)</f>
        <v>XIII</v>
      </c>
      <c r="N799" s="18" t="str">
        <f>VLOOKUP(A799,'BASE REGISTRO MAYO'!$A$1:$U$884,14,FALSE)</f>
        <v>Santiago</v>
      </c>
      <c r="O799" s="18" t="str">
        <f>VLOOKUP(A799,'BASE REGISTRO MAYO'!$A$1:$U$884,15,FALSE)</f>
        <v>Teléfono: (56-2) 6970245-6963687</v>
      </c>
      <c r="P799" s="18">
        <f>VLOOKUP(A799,'BASE REGISTRO MAYO'!$A$1:$U$884,16,FALSE)</f>
        <v>0</v>
      </c>
      <c r="Q799" s="18">
        <f>VLOOKUP(A799,'BASE REGISTRO MAYO'!$A$1:$U$884,17,FALSE)</f>
        <v>0</v>
      </c>
      <c r="R799" s="18" t="str">
        <f>VLOOKUP(A799,'BASE REGISTRO MAYO'!$A$1:$U$884,18,FALSE)</f>
        <v>93401: Instituciones de Asistencia Social.</v>
      </c>
      <c r="S799" s="18" t="str">
        <f>VLOOKUP(A799,'BASE REGISTRO MAYO'!$A$1:$U$884,19,FALSE)</f>
        <v>Certificado financiero año 2019, aprobados por el Sub Departamento de Supervisión Financiera Nacional .</v>
      </c>
      <c r="T799" s="148">
        <f>VLOOKUP(A799,'BASE REGISTRO MAYO'!$A$1:$U$884,20,FALSE)</f>
        <v>39317</v>
      </c>
      <c r="U799" s="125">
        <v>7369</v>
      </c>
      <c r="V799" s="126">
        <v>7535604</v>
      </c>
      <c r="W799" s="126">
        <v>38479680</v>
      </c>
      <c r="X799" s="149">
        <v>44347</v>
      </c>
      <c r="Y799" s="133" t="s">
        <v>7732</v>
      </c>
      <c r="Z799" s="133" t="s">
        <v>7733</v>
      </c>
      <c r="AA799" s="125" t="s">
        <v>7780</v>
      </c>
    </row>
    <row r="800" spans="1:27" s="90" customFormat="1" ht="15.75" customHeight="1" x14ac:dyDescent="0.2">
      <c r="A800" s="125">
        <v>7369</v>
      </c>
      <c r="B800" s="18" t="str">
        <f>VLOOKUP(A800,'BASE REGISTRO MAYO'!$A$1:$U$884,2,FALSE)</f>
        <v>Fundación Vida Compartida.</v>
      </c>
      <c r="C800" s="18">
        <f>VLOOKUP(A800,'BASE REGISTRO MAYO'!$A$1:$U$884,3,FALSE)</f>
        <v>653823304</v>
      </c>
      <c r="D800" s="18" t="str">
        <f>VLOOKUP(A800,'BASE REGISTRO MAYO'!$A$1:$U$884,4,FALSE)</f>
        <v>Fundación.</v>
      </c>
      <c r="E800" s="18" t="str">
        <f>VLOOKUP(A800,'BASE REGISTRO MAYO'!$A$1:$U$884,5,FALSE)</f>
        <v>Otorgado por Decreto Supremo Nº 1293, de fecha 20 de Abril de 2004,  por el Ministerio de Justicia.</v>
      </c>
      <c r="F800" s="18" t="str">
        <f>VLOOKUP(A800,'BASE REGISTRO MAYO'!$A$1:$U$884,6,FALSE)</f>
        <v>Certificado de Vigencia Folio Nº 500354092124, de fecha 04 de noviembre de 2020, del Servicio de Registro Civil e Identificación.</v>
      </c>
      <c r="G800" s="18" t="str">
        <f>VLOOKUP(A800,'BASE REGISTRO MAYO'!$A$1:$U$884,7,FALSE)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00" s="18" t="str">
        <f>VLOOKUP(A800,'BASE REGISTRO MAYO'!$A$1:$U$884,8,FALSE)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00" s="18" t="str">
        <f>VLOOKUP(A800,'BASE REGISTRO MAYO'!$A$1:$U$884,9,FALSE)</f>
        <v>Durarán tres años en sus cargos. (aun no es actualizado en el certificado de directorio) si en la escritura publica de año 2019</v>
      </c>
      <c r="J800" s="18" t="str">
        <f>VLOOKUP(A800,'BASE REGISTRO MAYO'!$A$1:$U$884,10,FALSE)</f>
        <v>07-06-2017 y cesó el 7 de junio de 2020.</v>
      </c>
      <c r="K800" s="18" t="str">
        <f>VLOOKUP(A800,'BASE REGISTRO MAYO'!$A$1:$U$884,11,FALSE)</f>
        <v xml:space="preserve">
Presidente: Víctor Mora Rivera, 
Director Ejecutivo: Sergio Mercado Cajales, 
</v>
      </c>
      <c r="L800" s="18" t="str">
        <f>VLOOKUP(A800,'BASE REGISTRO MAYO'!$A$1:$U$884,12,FALSE)</f>
        <v xml:space="preserve">Alameda Libertador Bernardo O’Higgins N°2361, Comuna de Santiago, Región Metropolitana.
</v>
      </c>
      <c r="M800" s="18" t="str">
        <f>VLOOKUP(A800,'BASE REGISTRO MAYO'!$A$1:$U$884,13,FALSE)</f>
        <v>XIII</v>
      </c>
      <c r="N800" s="18" t="str">
        <f>VLOOKUP(A800,'BASE REGISTRO MAYO'!$A$1:$U$884,14,FALSE)</f>
        <v>Santiago</v>
      </c>
      <c r="O800" s="18" t="str">
        <f>VLOOKUP(A800,'BASE REGISTRO MAYO'!$A$1:$U$884,15,FALSE)</f>
        <v>Teléfono: (56-2) 6970245-6963687</v>
      </c>
      <c r="P800" s="18">
        <f>VLOOKUP(A800,'BASE REGISTRO MAYO'!$A$1:$U$884,16,FALSE)</f>
        <v>0</v>
      </c>
      <c r="Q800" s="18">
        <f>VLOOKUP(A800,'BASE REGISTRO MAYO'!$A$1:$U$884,17,FALSE)</f>
        <v>0</v>
      </c>
      <c r="R800" s="18" t="str">
        <f>VLOOKUP(A800,'BASE REGISTRO MAYO'!$A$1:$U$884,18,FALSE)</f>
        <v>93401: Instituciones de Asistencia Social.</v>
      </c>
      <c r="S800" s="18" t="str">
        <f>VLOOKUP(A800,'BASE REGISTRO MAYO'!$A$1:$U$884,19,FALSE)</f>
        <v>Certificado financiero año 2019, aprobados por el Sub Departamento de Supervisión Financiera Nacional .</v>
      </c>
      <c r="T800" s="148">
        <f>VLOOKUP(A800,'BASE REGISTRO MAYO'!$A$1:$U$884,20,FALSE)</f>
        <v>39317</v>
      </c>
      <c r="U800" s="125">
        <v>7369</v>
      </c>
      <c r="V800" s="126">
        <v>7535604</v>
      </c>
      <c r="W800" s="126">
        <v>38800344</v>
      </c>
      <c r="X800" s="149">
        <v>44347</v>
      </c>
      <c r="Y800" s="133" t="s">
        <v>7732</v>
      </c>
      <c r="Z800" s="133" t="s">
        <v>7733</v>
      </c>
      <c r="AA800" s="125" t="s">
        <v>6414</v>
      </c>
    </row>
    <row r="801" spans="1:27" s="90" customFormat="1" ht="15.75" customHeight="1" x14ac:dyDescent="0.2">
      <c r="A801" s="125">
        <v>7369</v>
      </c>
      <c r="B801" s="18" t="str">
        <f>VLOOKUP(A801,'BASE REGISTRO MAYO'!$A$1:$U$884,2,FALSE)</f>
        <v>Fundación Vida Compartida.</v>
      </c>
      <c r="C801" s="18">
        <f>VLOOKUP(A801,'BASE REGISTRO MAYO'!$A$1:$U$884,3,FALSE)</f>
        <v>653823304</v>
      </c>
      <c r="D801" s="18" t="str">
        <f>VLOOKUP(A801,'BASE REGISTRO MAYO'!$A$1:$U$884,4,FALSE)</f>
        <v>Fundación.</v>
      </c>
      <c r="E801" s="18" t="str">
        <f>VLOOKUP(A801,'BASE REGISTRO MAYO'!$A$1:$U$884,5,FALSE)</f>
        <v>Otorgado por Decreto Supremo Nº 1293, de fecha 20 de Abril de 2004,  por el Ministerio de Justicia.</v>
      </c>
      <c r="F801" s="18" t="str">
        <f>VLOOKUP(A801,'BASE REGISTRO MAYO'!$A$1:$U$884,6,FALSE)</f>
        <v>Certificado de Vigencia Folio Nº 500354092124, de fecha 04 de noviembre de 2020, del Servicio de Registro Civil e Identificación.</v>
      </c>
      <c r="G801" s="18" t="str">
        <f>VLOOKUP(A801,'BASE REGISTRO MAYO'!$A$1:$U$884,7,FALSE)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01" s="18" t="str">
        <f>VLOOKUP(A801,'BASE REGISTRO MAYO'!$A$1:$U$884,8,FALSE)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01" s="18" t="str">
        <f>VLOOKUP(A801,'BASE REGISTRO MAYO'!$A$1:$U$884,9,FALSE)</f>
        <v>Durarán tres años en sus cargos. (aun no es actualizado en el certificado de directorio) si en la escritura publica de año 2019</v>
      </c>
      <c r="J801" s="18" t="str">
        <f>VLOOKUP(A801,'BASE REGISTRO MAYO'!$A$1:$U$884,10,FALSE)</f>
        <v>07-06-2017 y cesó el 7 de junio de 2020.</v>
      </c>
      <c r="K801" s="18" t="str">
        <f>VLOOKUP(A801,'BASE REGISTRO MAYO'!$A$1:$U$884,11,FALSE)</f>
        <v xml:space="preserve">
Presidente: Víctor Mora Rivera, 
Director Ejecutivo: Sergio Mercado Cajales, 
</v>
      </c>
      <c r="L801" s="18" t="str">
        <f>VLOOKUP(A801,'BASE REGISTRO MAYO'!$A$1:$U$884,12,FALSE)</f>
        <v xml:space="preserve">Alameda Libertador Bernardo O’Higgins N°2361, Comuna de Santiago, Región Metropolitana.
</v>
      </c>
      <c r="M801" s="18" t="str">
        <f>VLOOKUP(A801,'BASE REGISTRO MAYO'!$A$1:$U$884,13,FALSE)</f>
        <v>XIII</v>
      </c>
      <c r="N801" s="18" t="str">
        <f>VLOOKUP(A801,'BASE REGISTRO MAYO'!$A$1:$U$884,14,FALSE)</f>
        <v>Santiago</v>
      </c>
      <c r="O801" s="18" t="str">
        <f>VLOOKUP(A801,'BASE REGISTRO MAYO'!$A$1:$U$884,15,FALSE)</f>
        <v>Teléfono: (56-2) 6970245-6963687</v>
      </c>
      <c r="P801" s="18">
        <f>VLOOKUP(A801,'BASE REGISTRO MAYO'!$A$1:$U$884,16,FALSE)</f>
        <v>0</v>
      </c>
      <c r="Q801" s="18">
        <f>VLOOKUP(A801,'BASE REGISTRO MAYO'!$A$1:$U$884,17,FALSE)</f>
        <v>0</v>
      </c>
      <c r="R801" s="18" t="str">
        <f>VLOOKUP(A801,'BASE REGISTRO MAYO'!$A$1:$U$884,18,FALSE)</f>
        <v>93401: Instituciones de Asistencia Social.</v>
      </c>
      <c r="S801" s="18" t="str">
        <f>VLOOKUP(A801,'BASE REGISTRO MAYO'!$A$1:$U$884,19,FALSE)</f>
        <v>Certificado financiero año 2019, aprobados por el Sub Departamento de Supervisión Financiera Nacional .</v>
      </c>
      <c r="T801" s="148">
        <f>VLOOKUP(A801,'BASE REGISTRO MAYO'!$A$1:$U$884,20,FALSE)</f>
        <v>39317</v>
      </c>
      <c r="U801" s="125">
        <v>7369</v>
      </c>
      <c r="V801" s="126">
        <v>10240560</v>
      </c>
      <c r="W801" s="126">
        <v>43832700</v>
      </c>
      <c r="X801" s="149">
        <v>44347</v>
      </c>
      <c r="Y801" s="133" t="s">
        <v>7732</v>
      </c>
      <c r="Z801" s="133" t="s">
        <v>7733</v>
      </c>
      <c r="AA801" s="125" t="s">
        <v>7741</v>
      </c>
    </row>
    <row r="802" spans="1:27" s="90" customFormat="1" ht="15.75" customHeight="1" x14ac:dyDescent="0.2">
      <c r="A802" s="125">
        <v>7376</v>
      </c>
      <c r="B802" s="18" t="str">
        <f>VLOOKUP(A802,'BASE REGISTRO MAYO'!$A$1:$U$884,2,FALSE)</f>
        <v xml:space="preserve">
Fundación Beata Laura Vicuña. 
</v>
      </c>
      <c r="C802" s="18">
        <f>VLOOKUP(A802,'BASE REGISTRO MAYO'!$A$1:$U$884,3,FALSE)</f>
        <v>719991009</v>
      </c>
      <c r="D802" s="18" t="str">
        <f>VLOOKUP(A802,'BASE REGISTRO MAYO'!$A$1:$U$884,4,FALSE)</f>
        <v>Fundación de derecho privado</v>
      </c>
      <c r="E802" s="18" t="str">
        <f>VLOOKUP(A802,'BASE REGISTRO MAYO'!$A$1:$U$884,5,FALSE)</f>
        <v xml:space="preserve">Decreto Nº 1427, de fecha 27 de noviembre de 1991, del Ministerio de Justicia.
</v>
      </c>
      <c r="F802" s="18" t="str">
        <f>VLOOKUP(A802,'BASE REGISTRO MAYO'!$A$1:$U$884,6,FALSE)</f>
        <v xml:space="preserve">Certificado de Vigencia folio N° 500355546266, emitido el 11 de noviembre de 2020, por el Servicio de Registro Civil e Identificación. </v>
      </c>
      <c r="G802" s="18" t="str">
        <f>VLOOKUP(A802,'BASE REGISTRO MAYO'!$A$1:$U$884,7,FALSE)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02" s="18" t="str">
        <f>VLOOKUP(A802,'BASE REGISTRO MAYO'!$A$1:$U$884,8,FALSE)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02" s="18" t="str">
        <f>VLOOKUP(A802,'BASE REGISTRO MAYO'!$A$1:$U$884,9,FALSE)</f>
        <v>Cuatro años</v>
      </c>
      <c r="J802" s="18" t="str">
        <f>VLOOKUP(A802,'BASE REGISTRO MAYO'!$A$1:$U$884,10,FALSE)</f>
        <v>Al 08-08-2022</v>
      </c>
      <c r="K802" s="18" t="str">
        <f>VLOOKUP(A802,'BASE REGISTRO MAYO'!$A$1:$U$884,11,FALSE)</f>
        <v xml:space="preserve">Presidenta: Ximena Oyarzo Mancilla, 
Poder general de representación y Administración a sor Brohana Angulo Saldivia,en calidad de gerente general, quién para actuar requiere la firma conjunta de uno o cualquiera de los miembros del directorio.
</v>
      </c>
      <c r="L802" s="18" t="str">
        <f>VLOOKUP(A802,'BASE REGISTRO MAYO'!$A$1:$U$884,12,FALSE)</f>
        <v xml:space="preserve">Avenida Manuel Antonio Matta Nº 762, comuna de Santiago, Región Metropolitana 
</v>
      </c>
      <c r="M802" s="18" t="str">
        <f>VLOOKUP(A802,'BASE REGISTRO MAYO'!$A$1:$U$884,13,FALSE)</f>
        <v>XIII</v>
      </c>
      <c r="N802" s="18" t="str">
        <f>VLOOKUP(A802,'BASE REGISTRO MAYO'!$A$1:$U$884,14,FALSE)</f>
        <v>Santiago</v>
      </c>
      <c r="O802" s="18" t="str">
        <f>VLOOKUP(A802,'BASE REGISTRO MAYO'!$A$1:$U$884,15,FALSE)</f>
        <v>56-2 9126775</v>
      </c>
      <c r="P802" s="18" t="str">
        <f>VLOOKUP(A802,'BASE REGISTRO MAYO'!$A$1:$U$884,16,FALSE)</f>
        <v>directora@fundacionlauravicuna.cl</v>
      </c>
      <c r="Q802" s="18">
        <f>VLOOKUP(A802,'BASE REGISTRO MAYO'!$A$1:$U$884,17,FALSE)</f>
        <v>0</v>
      </c>
      <c r="R802" s="18">
        <f>VLOOKUP(A802,'BASE REGISTRO MAYO'!$A$1:$U$884,18,FALSE)</f>
        <v>93401</v>
      </c>
      <c r="S802" s="18" t="str">
        <f>VLOOKUP(A802,'BASE REGISTRO MAYO'!$A$1:$U$884,19,FALSE)</f>
        <v>Se acompaña Certificado Financiero año 2019 aprobado por el Subdepartamento de Supervisión Financiera Nacional .</v>
      </c>
      <c r="T802" s="148">
        <f>VLOOKUP(A802,'BASE REGISTRO MAYO'!$A$1:$U$884,20,FALSE)</f>
        <v>39352</v>
      </c>
      <c r="U802" s="125">
        <v>7376</v>
      </c>
      <c r="V802" s="126">
        <v>28921824</v>
      </c>
      <c r="W802" s="126">
        <v>113435908</v>
      </c>
      <c r="X802" s="149">
        <v>44347</v>
      </c>
      <c r="Y802" s="133" t="s">
        <v>7732</v>
      </c>
      <c r="Z802" s="133" t="s">
        <v>7733</v>
      </c>
      <c r="AA802" s="125" t="s">
        <v>7784</v>
      </c>
    </row>
    <row r="803" spans="1:27" s="90" customFormat="1" ht="15.75" customHeight="1" x14ac:dyDescent="0.2">
      <c r="A803" s="125">
        <v>7379</v>
      </c>
      <c r="B803" s="18" t="str">
        <f>VLOOKUP(A803,'BASE REGISTRO MAYO'!$A$1:$U$884,2,FALSE)</f>
        <v>Aldeas Infantiles S.O.S. Chile.</v>
      </c>
      <c r="C803" s="18">
        <f>VLOOKUP(A803,'BASE REGISTRO MAYO'!$A$1:$U$884,3,FALSE)</f>
        <v>735972006</v>
      </c>
      <c r="D803" s="18" t="str">
        <f>VLOOKUP(A803,'BASE REGISTRO MAYO'!$A$1:$U$884,4,FALSE)</f>
        <v>Corporación de Derecho Privado</v>
      </c>
      <c r="E803" s="18" t="str">
        <f>VLOOKUP(A803,'BASE REGISTRO MAYO'!$A$1:$U$884,5,FALSE)</f>
        <v>Otorgado por Decreto Supremo Nº 171, de 26 de febrero 1997, del Ministerio de Justicia.</v>
      </c>
      <c r="F803" s="18" t="str">
        <f>VLOOKUP(A803,'BASE REGISTRO MAYO'!$A$1:$U$884,6,FALSE)</f>
        <v xml:space="preserve">Certificado de vigencia Folio N° 5003722101472 de 19 de febrero de 2021, emitido por el Servicio de Registro Civil e Identificación. </v>
      </c>
      <c r="G803" s="18" t="str">
        <f>VLOOKUP(A803,'BASE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3" s="18" t="str">
        <f>VLOOKUP(A803,'BASE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3" s="18" t="str">
        <f>VLOOKUP(A803,'BASE REGISTRO MAYO'!$A$1:$U$884,9,FALSE)</f>
        <v>2 años.</v>
      </c>
      <c r="J803" s="18" t="str">
        <f>VLOOKUP(A803,'BASE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3" s="18" t="str">
        <f>VLOOKUP(A803,'BASE REGISTRO MAYO'!$A$1:$U$884,11,FALSE)</f>
        <v xml:space="preserve">María Cecilia Suárez Indart 
Director Nacional: 
CARLOS ARACENA MELLADO
Jorge Lavanderos Svec
</v>
      </c>
      <c r="L803" s="18" t="str">
        <f>VLOOKUP(A803,'BASE REGISTRO MAYO'!$A$1:$U$884,12,FALSE)</f>
        <v>Los Leones Nº382, Oficina 501, Providencia.</v>
      </c>
      <c r="M803" s="18" t="str">
        <f>VLOOKUP(A803,'BASE REGISTRO MAYO'!$A$1:$U$884,13,FALSE)</f>
        <v>XIII</v>
      </c>
      <c r="N803" s="18" t="str">
        <f>VLOOKUP(A803,'BASE REGISTRO MAYO'!$A$1:$U$884,14,FALSE)</f>
        <v>PROVIDENCIA</v>
      </c>
      <c r="O803" s="18">
        <f>VLOOKUP(A803,'BASE REGISTRO MAYO'!$A$1:$U$884,15,FALSE)</f>
        <v>228798000</v>
      </c>
      <c r="P803" s="18" t="str">
        <f>VLOOKUP(A803,'BASE REGISTRO MAYO'!$A$1:$U$884,16,FALSE)</f>
        <v>Correo: recepcion@aldeasinfantiles.cl Joel.valenzuela@aldeasinfantiles.cl</v>
      </c>
      <c r="Q803" s="18">
        <f>VLOOKUP(A803,'BASE REGISTRO MAYO'!$A$1:$U$884,17,FALSE)</f>
        <v>0</v>
      </c>
      <c r="R803" s="18" t="str">
        <f>VLOOKUP(A803,'BASE REGISTRO MAYO'!$A$1:$U$884,18,FALSE)</f>
        <v>93509: Otras asociaciones.</v>
      </c>
      <c r="S803" s="18" t="str">
        <f>VLOOKUP(A803,'BASE REGISTRO MAYO'!$A$1:$U$884,19,FALSE)</f>
        <v>Certificado de antecedentes financieros correspondientes al año 2019, aprobado por el Subdepartamento de Supervisión Financiera Nacional. (ante notario público)</v>
      </c>
      <c r="T803" s="148">
        <f>VLOOKUP(A803,'BASE REGISTRO MAYO'!$A$1:$U$884,20,FALSE)</f>
        <v>39381</v>
      </c>
      <c r="U803" s="125">
        <v>7379</v>
      </c>
      <c r="V803" s="126">
        <v>41544940</v>
      </c>
      <c r="W803" s="126">
        <v>181575079</v>
      </c>
      <c r="X803" s="149">
        <v>44347</v>
      </c>
      <c r="Y803" s="133" t="s">
        <v>7732</v>
      </c>
      <c r="Z803" s="133" t="s">
        <v>7733</v>
      </c>
      <c r="AA803" s="125" t="s">
        <v>7760</v>
      </c>
    </row>
    <row r="804" spans="1:27" s="90" customFormat="1" ht="15.75" customHeight="1" x14ac:dyDescent="0.2">
      <c r="A804" s="125">
        <v>7379</v>
      </c>
      <c r="B804" s="18" t="str">
        <f>VLOOKUP(A804,'BASE REGISTRO MAYO'!$A$1:$U$884,2,FALSE)</f>
        <v>Aldeas Infantiles S.O.S. Chile.</v>
      </c>
      <c r="C804" s="18">
        <f>VLOOKUP(A804,'BASE REGISTRO MAYO'!$A$1:$U$884,3,FALSE)</f>
        <v>735972006</v>
      </c>
      <c r="D804" s="18" t="str">
        <f>VLOOKUP(A804,'BASE REGISTRO MAYO'!$A$1:$U$884,4,FALSE)</f>
        <v>Corporación de Derecho Privado</v>
      </c>
      <c r="E804" s="18" t="str">
        <f>VLOOKUP(A804,'BASE REGISTRO MAYO'!$A$1:$U$884,5,FALSE)</f>
        <v>Otorgado por Decreto Supremo Nº 171, de 26 de febrero 1997, del Ministerio de Justicia.</v>
      </c>
      <c r="F804" s="18" t="str">
        <f>VLOOKUP(A804,'BASE REGISTRO MAYO'!$A$1:$U$884,6,FALSE)</f>
        <v xml:space="preserve">Certificado de vigencia Folio N° 5003722101472 de 19 de febrero de 2021, emitido por el Servicio de Registro Civil e Identificación. </v>
      </c>
      <c r="G804" s="18" t="str">
        <f>VLOOKUP(A804,'BASE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4" s="18" t="str">
        <f>VLOOKUP(A804,'BASE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4" s="18" t="str">
        <f>VLOOKUP(A804,'BASE REGISTRO MAYO'!$A$1:$U$884,9,FALSE)</f>
        <v>2 años.</v>
      </c>
      <c r="J804" s="18" t="str">
        <f>VLOOKUP(A804,'BASE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4" s="18" t="str">
        <f>VLOOKUP(A804,'BASE REGISTRO MAYO'!$A$1:$U$884,11,FALSE)</f>
        <v xml:space="preserve">María Cecilia Suárez Indart 
Director Nacional: 
CARLOS ARACENA MELLADO
Jorge Lavanderos Svec
</v>
      </c>
      <c r="L804" s="18" t="str">
        <f>VLOOKUP(A804,'BASE REGISTRO MAYO'!$A$1:$U$884,12,FALSE)</f>
        <v>Los Leones Nº382, Oficina 501, Providencia.</v>
      </c>
      <c r="M804" s="18" t="str">
        <f>VLOOKUP(A804,'BASE REGISTRO MAYO'!$A$1:$U$884,13,FALSE)</f>
        <v>XIII</v>
      </c>
      <c r="N804" s="18" t="str">
        <f>VLOOKUP(A804,'BASE REGISTRO MAYO'!$A$1:$U$884,14,FALSE)</f>
        <v>PROVIDENCIA</v>
      </c>
      <c r="O804" s="18">
        <f>VLOOKUP(A804,'BASE REGISTRO MAYO'!$A$1:$U$884,15,FALSE)</f>
        <v>228798000</v>
      </c>
      <c r="P804" s="18" t="str">
        <f>VLOOKUP(A804,'BASE REGISTRO MAYO'!$A$1:$U$884,16,FALSE)</f>
        <v>Correo: recepcion@aldeasinfantiles.cl Joel.valenzuela@aldeasinfantiles.cl</v>
      </c>
      <c r="Q804" s="18">
        <f>VLOOKUP(A804,'BASE REGISTRO MAYO'!$A$1:$U$884,17,FALSE)</f>
        <v>0</v>
      </c>
      <c r="R804" s="18" t="str">
        <f>VLOOKUP(A804,'BASE REGISTRO MAYO'!$A$1:$U$884,18,FALSE)</f>
        <v>93509: Otras asociaciones.</v>
      </c>
      <c r="S804" s="18" t="str">
        <f>VLOOKUP(A804,'BASE REGISTRO MAYO'!$A$1:$U$884,19,FALSE)</f>
        <v>Certificado de antecedentes financieros correspondientes al año 2019, aprobado por el Subdepartamento de Supervisión Financiera Nacional. (ante notario público)</v>
      </c>
      <c r="T804" s="148">
        <f>VLOOKUP(A804,'BASE REGISTRO MAYO'!$A$1:$U$884,20,FALSE)</f>
        <v>39381</v>
      </c>
      <c r="U804" s="125">
        <v>7379</v>
      </c>
      <c r="V804" s="126">
        <v>30157862</v>
      </c>
      <c r="W804" s="126">
        <v>109434911</v>
      </c>
      <c r="X804" s="149">
        <v>44347</v>
      </c>
      <c r="Y804" s="133" t="s">
        <v>7732</v>
      </c>
      <c r="Z804" s="133" t="s">
        <v>7733</v>
      </c>
      <c r="AA804" s="125" t="s">
        <v>227</v>
      </c>
    </row>
    <row r="805" spans="1:27" s="90" customFormat="1" ht="15.75" customHeight="1" x14ac:dyDescent="0.2">
      <c r="A805" s="125">
        <v>7379</v>
      </c>
      <c r="B805" s="18" t="str">
        <f>VLOOKUP(A805,'BASE REGISTRO MAYO'!$A$1:$U$884,2,FALSE)</f>
        <v>Aldeas Infantiles S.O.S. Chile.</v>
      </c>
      <c r="C805" s="18">
        <f>VLOOKUP(A805,'BASE REGISTRO MAYO'!$A$1:$U$884,3,FALSE)</f>
        <v>735972006</v>
      </c>
      <c r="D805" s="18" t="str">
        <f>VLOOKUP(A805,'BASE REGISTRO MAYO'!$A$1:$U$884,4,FALSE)</f>
        <v>Corporación de Derecho Privado</v>
      </c>
      <c r="E805" s="18" t="str">
        <f>VLOOKUP(A805,'BASE REGISTRO MAYO'!$A$1:$U$884,5,FALSE)</f>
        <v>Otorgado por Decreto Supremo Nº 171, de 26 de febrero 1997, del Ministerio de Justicia.</v>
      </c>
      <c r="F805" s="18" t="str">
        <f>VLOOKUP(A805,'BASE REGISTRO MAYO'!$A$1:$U$884,6,FALSE)</f>
        <v xml:space="preserve">Certificado de vigencia Folio N° 5003722101472 de 19 de febrero de 2021, emitido por el Servicio de Registro Civil e Identificación. </v>
      </c>
      <c r="G805" s="18" t="str">
        <f>VLOOKUP(A805,'BASE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5" s="18" t="str">
        <f>VLOOKUP(A805,'BASE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5" s="18" t="str">
        <f>VLOOKUP(A805,'BASE REGISTRO MAYO'!$A$1:$U$884,9,FALSE)</f>
        <v>2 años.</v>
      </c>
      <c r="J805" s="18" t="str">
        <f>VLOOKUP(A805,'BASE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5" s="18" t="str">
        <f>VLOOKUP(A805,'BASE REGISTRO MAYO'!$A$1:$U$884,11,FALSE)</f>
        <v xml:space="preserve">María Cecilia Suárez Indart 
Director Nacional: 
CARLOS ARACENA MELLADO
Jorge Lavanderos Svec
</v>
      </c>
      <c r="L805" s="18" t="str">
        <f>VLOOKUP(A805,'BASE REGISTRO MAYO'!$A$1:$U$884,12,FALSE)</f>
        <v>Los Leones Nº382, Oficina 501, Providencia.</v>
      </c>
      <c r="M805" s="18" t="str">
        <f>VLOOKUP(A805,'BASE REGISTRO MAYO'!$A$1:$U$884,13,FALSE)</f>
        <v>XIII</v>
      </c>
      <c r="N805" s="18" t="str">
        <f>VLOOKUP(A805,'BASE REGISTRO MAYO'!$A$1:$U$884,14,FALSE)</f>
        <v>PROVIDENCIA</v>
      </c>
      <c r="O805" s="18">
        <f>VLOOKUP(A805,'BASE REGISTRO MAYO'!$A$1:$U$884,15,FALSE)</f>
        <v>228798000</v>
      </c>
      <c r="P805" s="18" t="str">
        <f>VLOOKUP(A805,'BASE REGISTRO MAYO'!$A$1:$U$884,16,FALSE)</f>
        <v>Correo: recepcion@aldeasinfantiles.cl Joel.valenzuela@aldeasinfantiles.cl</v>
      </c>
      <c r="Q805" s="18">
        <f>VLOOKUP(A805,'BASE REGISTRO MAYO'!$A$1:$U$884,17,FALSE)</f>
        <v>0</v>
      </c>
      <c r="R805" s="18" t="str">
        <f>VLOOKUP(A805,'BASE REGISTRO MAYO'!$A$1:$U$884,18,FALSE)</f>
        <v>93509: Otras asociaciones.</v>
      </c>
      <c r="S805" s="18" t="str">
        <f>VLOOKUP(A805,'BASE REGISTRO MAYO'!$A$1:$U$884,19,FALSE)</f>
        <v>Certificado de antecedentes financieros correspondientes al año 2019, aprobado por el Subdepartamento de Supervisión Financiera Nacional. (ante notario público)</v>
      </c>
      <c r="T805" s="148">
        <f>VLOOKUP(A805,'BASE REGISTRO MAYO'!$A$1:$U$884,20,FALSE)</f>
        <v>39381</v>
      </c>
      <c r="U805" s="125">
        <v>7379</v>
      </c>
      <c r="V805" s="126">
        <v>40673803</v>
      </c>
      <c r="W805" s="126">
        <v>211174761</v>
      </c>
      <c r="X805" s="149">
        <v>44347</v>
      </c>
      <c r="Y805" s="133" t="s">
        <v>7732</v>
      </c>
      <c r="Z805" s="133" t="s">
        <v>7733</v>
      </c>
      <c r="AA805" s="125" t="s">
        <v>7735</v>
      </c>
    </row>
    <row r="806" spans="1:27" s="90" customFormat="1" ht="15.75" customHeight="1" x14ac:dyDescent="0.2">
      <c r="A806" s="125">
        <v>7379</v>
      </c>
      <c r="B806" s="18" t="str">
        <f>VLOOKUP(A806,'BASE REGISTRO MAYO'!$A$1:$U$884,2,FALSE)</f>
        <v>Aldeas Infantiles S.O.S. Chile.</v>
      </c>
      <c r="C806" s="18">
        <f>VLOOKUP(A806,'BASE REGISTRO MAYO'!$A$1:$U$884,3,FALSE)</f>
        <v>735972006</v>
      </c>
      <c r="D806" s="18" t="str">
        <f>VLOOKUP(A806,'BASE REGISTRO MAYO'!$A$1:$U$884,4,FALSE)</f>
        <v>Corporación de Derecho Privado</v>
      </c>
      <c r="E806" s="18" t="str">
        <f>VLOOKUP(A806,'BASE REGISTRO MAYO'!$A$1:$U$884,5,FALSE)</f>
        <v>Otorgado por Decreto Supremo Nº 171, de 26 de febrero 1997, del Ministerio de Justicia.</v>
      </c>
      <c r="F806" s="18" t="str">
        <f>VLOOKUP(A806,'BASE REGISTRO MAYO'!$A$1:$U$884,6,FALSE)</f>
        <v xml:space="preserve">Certificado de vigencia Folio N° 5003722101472 de 19 de febrero de 2021, emitido por el Servicio de Registro Civil e Identificación. </v>
      </c>
      <c r="G806" s="18" t="str">
        <f>VLOOKUP(A806,'BASE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6" s="18" t="str">
        <f>VLOOKUP(A806,'BASE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6" s="18" t="str">
        <f>VLOOKUP(A806,'BASE REGISTRO MAYO'!$A$1:$U$884,9,FALSE)</f>
        <v>2 años.</v>
      </c>
      <c r="J806" s="18" t="str">
        <f>VLOOKUP(A806,'BASE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6" s="18" t="str">
        <f>VLOOKUP(A806,'BASE REGISTRO MAYO'!$A$1:$U$884,11,FALSE)</f>
        <v xml:space="preserve">María Cecilia Suárez Indart 
Director Nacional: 
CARLOS ARACENA MELLADO
Jorge Lavanderos Svec
</v>
      </c>
      <c r="L806" s="18" t="str">
        <f>VLOOKUP(A806,'BASE REGISTRO MAYO'!$A$1:$U$884,12,FALSE)</f>
        <v>Los Leones Nº382, Oficina 501, Providencia.</v>
      </c>
      <c r="M806" s="18" t="str">
        <f>VLOOKUP(A806,'BASE REGISTRO MAYO'!$A$1:$U$884,13,FALSE)</f>
        <v>XIII</v>
      </c>
      <c r="N806" s="18" t="str">
        <f>VLOOKUP(A806,'BASE REGISTRO MAYO'!$A$1:$U$884,14,FALSE)</f>
        <v>PROVIDENCIA</v>
      </c>
      <c r="O806" s="18">
        <f>VLOOKUP(A806,'BASE REGISTRO MAYO'!$A$1:$U$884,15,FALSE)</f>
        <v>228798000</v>
      </c>
      <c r="P806" s="18" t="str">
        <f>VLOOKUP(A806,'BASE REGISTRO MAYO'!$A$1:$U$884,16,FALSE)</f>
        <v>Correo: recepcion@aldeasinfantiles.cl Joel.valenzuela@aldeasinfantiles.cl</v>
      </c>
      <c r="Q806" s="18">
        <f>VLOOKUP(A806,'BASE REGISTRO MAYO'!$A$1:$U$884,17,FALSE)</f>
        <v>0</v>
      </c>
      <c r="R806" s="18" t="str">
        <f>VLOOKUP(A806,'BASE REGISTRO MAYO'!$A$1:$U$884,18,FALSE)</f>
        <v>93509: Otras asociaciones.</v>
      </c>
      <c r="S806" s="18" t="str">
        <f>VLOOKUP(A806,'BASE REGISTRO MAYO'!$A$1:$U$884,19,FALSE)</f>
        <v>Certificado de antecedentes financieros correspondientes al año 2019, aprobado por el Subdepartamento de Supervisión Financiera Nacional. (ante notario público)</v>
      </c>
      <c r="T806" s="148">
        <f>VLOOKUP(A806,'BASE REGISTRO MAYO'!$A$1:$U$884,20,FALSE)</f>
        <v>39381</v>
      </c>
      <c r="U806" s="125">
        <v>7379</v>
      </c>
      <c r="V806" s="126">
        <v>19864686</v>
      </c>
      <c r="W806" s="126">
        <v>77360527</v>
      </c>
      <c r="X806" s="149">
        <v>44347</v>
      </c>
      <c r="Y806" s="133" t="s">
        <v>7732</v>
      </c>
      <c r="Z806" s="133" t="s">
        <v>7733</v>
      </c>
      <c r="AA806" s="125" t="s">
        <v>7753</v>
      </c>
    </row>
    <row r="807" spans="1:27" s="90" customFormat="1" ht="15.75" customHeight="1" x14ac:dyDescent="0.2">
      <c r="A807" s="125">
        <v>7379</v>
      </c>
      <c r="B807" s="18" t="str">
        <f>VLOOKUP(A807,'BASE REGISTRO MAYO'!$A$1:$U$884,2,FALSE)</f>
        <v>Aldeas Infantiles S.O.S. Chile.</v>
      </c>
      <c r="C807" s="18">
        <f>VLOOKUP(A807,'BASE REGISTRO MAYO'!$A$1:$U$884,3,FALSE)</f>
        <v>735972006</v>
      </c>
      <c r="D807" s="18" t="str">
        <f>VLOOKUP(A807,'BASE REGISTRO MAYO'!$A$1:$U$884,4,FALSE)</f>
        <v>Corporación de Derecho Privado</v>
      </c>
      <c r="E807" s="18" t="str">
        <f>VLOOKUP(A807,'BASE REGISTRO MAYO'!$A$1:$U$884,5,FALSE)</f>
        <v>Otorgado por Decreto Supremo Nº 171, de 26 de febrero 1997, del Ministerio de Justicia.</v>
      </c>
      <c r="F807" s="18" t="str">
        <f>VLOOKUP(A807,'BASE REGISTRO MAYO'!$A$1:$U$884,6,FALSE)</f>
        <v xml:space="preserve">Certificado de vigencia Folio N° 5003722101472 de 19 de febrero de 2021, emitido por el Servicio de Registro Civil e Identificación. </v>
      </c>
      <c r="G807" s="18" t="str">
        <f>VLOOKUP(A807,'BASE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7" s="18" t="str">
        <f>VLOOKUP(A807,'BASE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7" s="18" t="str">
        <f>VLOOKUP(A807,'BASE REGISTRO MAYO'!$A$1:$U$884,9,FALSE)</f>
        <v>2 años.</v>
      </c>
      <c r="J807" s="18" t="str">
        <f>VLOOKUP(A807,'BASE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7" s="18" t="str">
        <f>VLOOKUP(A807,'BASE REGISTRO MAYO'!$A$1:$U$884,11,FALSE)</f>
        <v xml:space="preserve">María Cecilia Suárez Indart 
Director Nacional: 
CARLOS ARACENA MELLADO
Jorge Lavanderos Svec
</v>
      </c>
      <c r="L807" s="18" t="str">
        <f>VLOOKUP(A807,'BASE REGISTRO MAYO'!$A$1:$U$884,12,FALSE)</f>
        <v>Los Leones Nº382, Oficina 501, Providencia.</v>
      </c>
      <c r="M807" s="18" t="str">
        <f>VLOOKUP(A807,'BASE REGISTRO MAYO'!$A$1:$U$884,13,FALSE)</f>
        <v>XIII</v>
      </c>
      <c r="N807" s="18" t="str">
        <f>VLOOKUP(A807,'BASE REGISTRO MAYO'!$A$1:$U$884,14,FALSE)</f>
        <v>PROVIDENCIA</v>
      </c>
      <c r="O807" s="18">
        <f>VLOOKUP(A807,'BASE REGISTRO MAYO'!$A$1:$U$884,15,FALSE)</f>
        <v>228798000</v>
      </c>
      <c r="P807" s="18" t="str">
        <f>VLOOKUP(A807,'BASE REGISTRO MAYO'!$A$1:$U$884,16,FALSE)</f>
        <v>Correo: recepcion@aldeasinfantiles.cl Joel.valenzuela@aldeasinfantiles.cl</v>
      </c>
      <c r="Q807" s="18">
        <f>VLOOKUP(A807,'BASE REGISTRO MAYO'!$A$1:$U$884,17,FALSE)</f>
        <v>0</v>
      </c>
      <c r="R807" s="18" t="str">
        <f>VLOOKUP(A807,'BASE REGISTRO MAYO'!$A$1:$U$884,18,FALSE)</f>
        <v>93509: Otras asociaciones.</v>
      </c>
      <c r="S807" s="18" t="str">
        <f>VLOOKUP(A807,'BASE REGISTRO MAYO'!$A$1:$U$884,19,FALSE)</f>
        <v>Certificado de antecedentes financieros correspondientes al año 2019, aprobado por el Subdepartamento de Supervisión Financiera Nacional. (ante notario público)</v>
      </c>
      <c r="T807" s="148">
        <f>VLOOKUP(A807,'BASE REGISTRO MAYO'!$A$1:$U$884,20,FALSE)</f>
        <v>39381</v>
      </c>
      <c r="U807" s="125">
        <v>7379</v>
      </c>
      <c r="V807" s="126">
        <v>56185586.235076919</v>
      </c>
      <c r="W807" s="126">
        <v>201975873.2350769</v>
      </c>
      <c r="X807" s="149">
        <v>44347</v>
      </c>
      <c r="Y807" s="133" t="s">
        <v>7732</v>
      </c>
      <c r="Z807" s="133" t="s">
        <v>7733</v>
      </c>
      <c r="AA807" s="125" t="s">
        <v>159</v>
      </c>
    </row>
    <row r="808" spans="1:27" s="90" customFormat="1" ht="15.75" customHeight="1" x14ac:dyDescent="0.2">
      <c r="A808" s="125">
        <v>7379</v>
      </c>
      <c r="B808" s="18" t="str">
        <f>VLOOKUP(A808,'BASE REGISTRO MAYO'!$A$1:$U$884,2,FALSE)</f>
        <v>Aldeas Infantiles S.O.S. Chile.</v>
      </c>
      <c r="C808" s="18">
        <f>VLOOKUP(A808,'BASE REGISTRO MAYO'!$A$1:$U$884,3,FALSE)</f>
        <v>735972006</v>
      </c>
      <c r="D808" s="18" t="str">
        <f>VLOOKUP(A808,'BASE REGISTRO MAYO'!$A$1:$U$884,4,FALSE)</f>
        <v>Corporación de Derecho Privado</v>
      </c>
      <c r="E808" s="18" t="str">
        <f>VLOOKUP(A808,'BASE REGISTRO MAYO'!$A$1:$U$884,5,FALSE)</f>
        <v>Otorgado por Decreto Supremo Nº 171, de 26 de febrero 1997, del Ministerio de Justicia.</v>
      </c>
      <c r="F808" s="18" t="str">
        <f>VLOOKUP(A808,'BASE REGISTRO MAYO'!$A$1:$U$884,6,FALSE)</f>
        <v xml:space="preserve">Certificado de vigencia Folio N° 5003722101472 de 19 de febrero de 2021, emitido por el Servicio de Registro Civil e Identificación. </v>
      </c>
      <c r="G808" s="18" t="str">
        <f>VLOOKUP(A808,'BASE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8" s="18" t="str">
        <f>VLOOKUP(A808,'BASE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8" s="18" t="str">
        <f>VLOOKUP(A808,'BASE REGISTRO MAYO'!$A$1:$U$884,9,FALSE)</f>
        <v>2 años.</v>
      </c>
      <c r="J808" s="18" t="str">
        <f>VLOOKUP(A808,'BASE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8" s="18" t="str">
        <f>VLOOKUP(A808,'BASE REGISTRO MAYO'!$A$1:$U$884,11,FALSE)</f>
        <v xml:space="preserve">María Cecilia Suárez Indart 
Director Nacional: 
CARLOS ARACENA MELLADO
Jorge Lavanderos Svec
</v>
      </c>
      <c r="L808" s="18" t="str">
        <f>VLOOKUP(A808,'BASE REGISTRO MAYO'!$A$1:$U$884,12,FALSE)</f>
        <v>Los Leones Nº382, Oficina 501, Providencia.</v>
      </c>
      <c r="M808" s="18" t="str">
        <f>VLOOKUP(A808,'BASE REGISTRO MAYO'!$A$1:$U$884,13,FALSE)</f>
        <v>XIII</v>
      </c>
      <c r="N808" s="18" t="str">
        <f>VLOOKUP(A808,'BASE REGISTRO MAYO'!$A$1:$U$884,14,FALSE)</f>
        <v>PROVIDENCIA</v>
      </c>
      <c r="O808" s="18">
        <f>VLOOKUP(A808,'BASE REGISTRO MAYO'!$A$1:$U$884,15,FALSE)</f>
        <v>228798000</v>
      </c>
      <c r="P808" s="18" t="str">
        <f>VLOOKUP(A808,'BASE REGISTRO MAYO'!$A$1:$U$884,16,FALSE)</f>
        <v>Correo: recepcion@aldeasinfantiles.cl Joel.valenzuela@aldeasinfantiles.cl</v>
      </c>
      <c r="Q808" s="18">
        <f>VLOOKUP(A808,'BASE REGISTRO MAYO'!$A$1:$U$884,17,FALSE)</f>
        <v>0</v>
      </c>
      <c r="R808" s="18" t="str">
        <f>VLOOKUP(A808,'BASE REGISTRO MAYO'!$A$1:$U$884,18,FALSE)</f>
        <v>93509: Otras asociaciones.</v>
      </c>
      <c r="S808" s="18" t="str">
        <f>VLOOKUP(A808,'BASE REGISTRO MAYO'!$A$1:$U$884,19,FALSE)</f>
        <v>Certificado de antecedentes financieros correspondientes al año 2019, aprobado por el Subdepartamento de Supervisión Financiera Nacional. (ante notario público)</v>
      </c>
      <c r="T808" s="148">
        <f>VLOOKUP(A808,'BASE REGISTRO MAYO'!$A$1:$U$884,20,FALSE)</f>
        <v>39381</v>
      </c>
      <c r="U808" s="125">
        <v>7379</v>
      </c>
      <c r="V808" s="126">
        <v>40528482</v>
      </c>
      <c r="W808" s="126">
        <v>172697096</v>
      </c>
      <c r="X808" s="149">
        <v>44347</v>
      </c>
      <c r="Y808" s="133" t="s">
        <v>7732</v>
      </c>
      <c r="Z808" s="133" t="s">
        <v>7733</v>
      </c>
      <c r="AA808" s="125" t="s">
        <v>7767</v>
      </c>
    </row>
    <row r="809" spans="1:27" s="90" customFormat="1" ht="15.75" customHeight="1" x14ac:dyDescent="0.2">
      <c r="A809" s="125">
        <v>7379</v>
      </c>
      <c r="B809" s="18" t="str">
        <f>VLOOKUP(A809,'BASE REGISTRO MAYO'!$A$1:$U$884,2,FALSE)</f>
        <v>Aldeas Infantiles S.O.S. Chile.</v>
      </c>
      <c r="C809" s="18">
        <f>VLOOKUP(A809,'BASE REGISTRO MAYO'!$A$1:$U$884,3,FALSE)</f>
        <v>735972006</v>
      </c>
      <c r="D809" s="18" t="str">
        <f>VLOOKUP(A809,'BASE REGISTRO MAYO'!$A$1:$U$884,4,FALSE)</f>
        <v>Corporación de Derecho Privado</v>
      </c>
      <c r="E809" s="18" t="str">
        <f>VLOOKUP(A809,'BASE REGISTRO MAYO'!$A$1:$U$884,5,FALSE)</f>
        <v>Otorgado por Decreto Supremo Nº 171, de 26 de febrero 1997, del Ministerio de Justicia.</v>
      </c>
      <c r="F809" s="18" t="str">
        <f>VLOOKUP(A809,'BASE REGISTRO MAYO'!$A$1:$U$884,6,FALSE)</f>
        <v xml:space="preserve">Certificado de vigencia Folio N° 5003722101472 de 19 de febrero de 2021, emitido por el Servicio de Registro Civil e Identificación. </v>
      </c>
      <c r="G809" s="18" t="str">
        <f>VLOOKUP(A809,'BASE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9" s="18" t="str">
        <f>VLOOKUP(A809,'BASE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9" s="18" t="str">
        <f>VLOOKUP(A809,'BASE REGISTRO MAYO'!$A$1:$U$884,9,FALSE)</f>
        <v>2 años.</v>
      </c>
      <c r="J809" s="18" t="str">
        <f>VLOOKUP(A809,'BASE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09" s="18" t="str">
        <f>VLOOKUP(A809,'BASE REGISTRO MAYO'!$A$1:$U$884,11,FALSE)</f>
        <v xml:space="preserve">María Cecilia Suárez Indart 
Director Nacional: 
CARLOS ARACENA MELLADO
Jorge Lavanderos Svec
</v>
      </c>
      <c r="L809" s="18" t="str">
        <f>VLOOKUP(A809,'BASE REGISTRO MAYO'!$A$1:$U$884,12,FALSE)</f>
        <v>Los Leones Nº382, Oficina 501, Providencia.</v>
      </c>
      <c r="M809" s="18" t="str">
        <f>VLOOKUP(A809,'BASE REGISTRO MAYO'!$A$1:$U$884,13,FALSE)</f>
        <v>XIII</v>
      </c>
      <c r="N809" s="18" t="str">
        <f>VLOOKUP(A809,'BASE REGISTRO MAYO'!$A$1:$U$884,14,FALSE)</f>
        <v>PROVIDENCIA</v>
      </c>
      <c r="O809" s="18">
        <f>VLOOKUP(A809,'BASE REGISTRO MAYO'!$A$1:$U$884,15,FALSE)</f>
        <v>228798000</v>
      </c>
      <c r="P809" s="18" t="str">
        <f>VLOOKUP(A809,'BASE REGISTRO MAYO'!$A$1:$U$884,16,FALSE)</f>
        <v>Correo: recepcion@aldeasinfantiles.cl Joel.valenzuela@aldeasinfantiles.cl</v>
      </c>
      <c r="Q809" s="18">
        <f>VLOOKUP(A809,'BASE REGISTRO MAYO'!$A$1:$U$884,17,FALSE)</f>
        <v>0</v>
      </c>
      <c r="R809" s="18" t="str">
        <f>VLOOKUP(A809,'BASE REGISTRO MAYO'!$A$1:$U$884,18,FALSE)</f>
        <v>93509: Otras asociaciones.</v>
      </c>
      <c r="S809" s="18" t="str">
        <f>VLOOKUP(A809,'BASE REGISTRO MAYO'!$A$1:$U$884,19,FALSE)</f>
        <v>Certificado de antecedentes financieros correspondientes al año 2019, aprobado por el Subdepartamento de Supervisión Financiera Nacional. (ante notario público)</v>
      </c>
      <c r="T809" s="148">
        <f>VLOOKUP(A809,'BASE REGISTRO MAYO'!$A$1:$U$884,20,FALSE)</f>
        <v>39381</v>
      </c>
      <c r="U809" s="125">
        <v>7379</v>
      </c>
      <c r="V809" s="126">
        <v>38309004</v>
      </c>
      <c r="W809" s="126">
        <v>191090024</v>
      </c>
      <c r="X809" s="149">
        <v>44347</v>
      </c>
      <c r="Y809" s="133" t="s">
        <v>7732</v>
      </c>
      <c r="Z809" s="133" t="s">
        <v>7733</v>
      </c>
      <c r="AA809" s="125" t="s">
        <v>7803</v>
      </c>
    </row>
    <row r="810" spans="1:27" s="90" customFormat="1" ht="15.75" customHeight="1" x14ac:dyDescent="0.2">
      <c r="A810" s="125">
        <v>7379</v>
      </c>
      <c r="B810" s="18" t="str">
        <f>VLOOKUP(A810,'BASE REGISTRO MAYO'!$A$1:$U$884,2,FALSE)</f>
        <v>Aldeas Infantiles S.O.S. Chile.</v>
      </c>
      <c r="C810" s="18">
        <f>VLOOKUP(A810,'BASE REGISTRO MAYO'!$A$1:$U$884,3,FALSE)</f>
        <v>735972006</v>
      </c>
      <c r="D810" s="18" t="str">
        <f>VLOOKUP(A810,'BASE REGISTRO MAYO'!$A$1:$U$884,4,FALSE)</f>
        <v>Corporación de Derecho Privado</v>
      </c>
      <c r="E810" s="18" t="str">
        <f>VLOOKUP(A810,'BASE REGISTRO MAYO'!$A$1:$U$884,5,FALSE)</f>
        <v>Otorgado por Decreto Supremo Nº 171, de 26 de febrero 1997, del Ministerio de Justicia.</v>
      </c>
      <c r="F810" s="18" t="str">
        <f>VLOOKUP(A810,'BASE REGISTRO MAYO'!$A$1:$U$884,6,FALSE)</f>
        <v xml:space="preserve">Certificado de vigencia Folio N° 5003722101472 de 19 de febrero de 2021, emitido por el Servicio de Registro Civil e Identificación. </v>
      </c>
      <c r="G810" s="18" t="str">
        <f>VLOOKUP(A810,'BASE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0" s="18" t="str">
        <f>VLOOKUP(A810,'BASE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0" s="18" t="str">
        <f>VLOOKUP(A810,'BASE REGISTRO MAYO'!$A$1:$U$884,9,FALSE)</f>
        <v>2 años.</v>
      </c>
      <c r="J810" s="18" t="str">
        <f>VLOOKUP(A810,'BASE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10" s="18" t="str">
        <f>VLOOKUP(A810,'BASE REGISTRO MAYO'!$A$1:$U$884,11,FALSE)</f>
        <v xml:space="preserve">María Cecilia Suárez Indart 
Director Nacional: 
CARLOS ARACENA MELLADO
Jorge Lavanderos Svec
</v>
      </c>
      <c r="L810" s="18" t="str">
        <f>VLOOKUP(A810,'BASE REGISTRO MAYO'!$A$1:$U$884,12,FALSE)</f>
        <v>Los Leones Nº382, Oficina 501, Providencia.</v>
      </c>
      <c r="M810" s="18" t="str">
        <f>VLOOKUP(A810,'BASE REGISTRO MAYO'!$A$1:$U$884,13,FALSE)</f>
        <v>XIII</v>
      </c>
      <c r="N810" s="18" t="str">
        <f>VLOOKUP(A810,'BASE REGISTRO MAYO'!$A$1:$U$884,14,FALSE)</f>
        <v>PROVIDENCIA</v>
      </c>
      <c r="O810" s="18">
        <f>VLOOKUP(A810,'BASE REGISTRO MAYO'!$A$1:$U$884,15,FALSE)</f>
        <v>228798000</v>
      </c>
      <c r="P810" s="18" t="str">
        <f>VLOOKUP(A810,'BASE REGISTRO MAYO'!$A$1:$U$884,16,FALSE)</f>
        <v>Correo: recepcion@aldeasinfantiles.cl Joel.valenzuela@aldeasinfantiles.cl</v>
      </c>
      <c r="Q810" s="18">
        <f>VLOOKUP(A810,'BASE REGISTRO MAYO'!$A$1:$U$884,17,FALSE)</f>
        <v>0</v>
      </c>
      <c r="R810" s="18" t="str">
        <f>VLOOKUP(A810,'BASE REGISTRO MAYO'!$A$1:$U$884,18,FALSE)</f>
        <v>93509: Otras asociaciones.</v>
      </c>
      <c r="S810" s="18" t="str">
        <f>VLOOKUP(A810,'BASE REGISTRO MAYO'!$A$1:$U$884,19,FALSE)</f>
        <v>Certificado de antecedentes financieros correspondientes al año 2019, aprobado por el Subdepartamento de Supervisión Financiera Nacional. (ante notario público)</v>
      </c>
      <c r="T810" s="148">
        <f>VLOOKUP(A810,'BASE REGISTRO MAYO'!$A$1:$U$884,20,FALSE)</f>
        <v>39381</v>
      </c>
      <c r="U810" s="125">
        <v>7379</v>
      </c>
      <c r="V810" s="126">
        <v>20466807</v>
      </c>
      <c r="W810" s="126">
        <v>57839345</v>
      </c>
      <c r="X810" s="149">
        <v>44347</v>
      </c>
      <c r="Y810" s="133" t="s">
        <v>7732</v>
      </c>
      <c r="Z810" s="133" t="s">
        <v>7733</v>
      </c>
      <c r="AA810" s="125" t="s">
        <v>7799</v>
      </c>
    </row>
    <row r="811" spans="1:27" s="90" customFormat="1" ht="15.75" customHeight="1" x14ac:dyDescent="0.2">
      <c r="A811" s="125">
        <v>7379</v>
      </c>
      <c r="B811" s="18" t="str">
        <f>VLOOKUP(A811,'BASE REGISTRO MAYO'!$A$1:$U$884,2,FALSE)</f>
        <v>Aldeas Infantiles S.O.S. Chile.</v>
      </c>
      <c r="C811" s="18">
        <f>VLOOKUP(A811,'BASE REGISTRO MAYO'!$A$1:$U$884,3,FALSE)</f>
        <v>735972006</v>
      </c>
      <c r="D811" s="18" t="str">
        <f>VLOOKUP(A811,'BASE REGISTRO MAYO'!$A$1:$U$884,4,FALSE)</f>
        <v>Corporación de Derecho Privado</v>
      </c>
      <c r="E811" s="18" t="str">
        <f>VLOOKUP(A811,'BASE REGISTRO MAYO'!$A$1:$U$884,5,FALSE)</f>
        <v>Otorgado por Decreto Supremo Nº 171, de 26 de febrero 1997, del Ministerio de Justicia.</v>
      </c>
      <c r="F811" s="18" t="str">
        <f>VLOOKUP(A811,'BASE REGISTRO MAYO'!$A$1:$U$884,6,FALSE)</f>
        <v xml:space="preserve">Certificado de vigencia Folio N° 5003722101472 de 19 de febrero de 2021, emitido por el Servicio de Registro Civil e Identificación. </v>
      </c>
      <c r="G811" s="18" t="str">
        <f>VLOOKUP(A811,'BASE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1" s="18" t="str">
        <f>VLOOKUP(A811,'BASE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1" s="18" t="str">
        <f>VLOOKUP(A811,'BASE REGISTRO MAYO'!$A$1:$U$884,9,FALSE)</f>
        <v>2 años.</v>
      </c>
      <c r="J811" s="18" t="str">
        <f>VLOOKUP(A811,'BASE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11" s="18" t="str">
        <f>VLOOKUP(A811,'BASE REGISTRO MAYO'!$A$1:$U$884,11,FALSE)</f>
        <v xml:space="preserve">María Cecilia Suárez Indart 
Director Nacional: 
CARLOS ARACENA MELLADO
Jorge Lavanderos Svec
</v>
      </c>
      <c r="L811" s="18" t="str">
        <f>VLOOKUP(A811,'BASE REGISTRO MAYO'!$A$1:$U$884,12,FALSE)</f>
        <v>Los Leones Nº382, Oficina 501, Providencia.</v>
      </c>
      <c r="M811" s="18" t="str">
        <f>VLOOKUP(A811,'BASE REGISTRO MAYO'!$A$1:$U$884,13,FALSE)</f>
        <v>XIII</v>
      </c>
      <c r="N811" s="18" t="str">
        <f>VLOOKUP(A811,'BASE REGISTRO MAYO'!$A$1:$U$884,14,FALSE)</f>
        <v>PROVIDENCIA</v>
      </c>
      <c r="O811" s="18">
        <f>VLOOKUP(A811,'BASE REGISTRO MAYO'!$A$1:$U$884,15,FALSE)</f>
        <v>228798000</v>
      </c>
      <c r="P811" s="18" t="str">
        <f>VLOOKUP(A811,'BASE REGISTRO MAYO'!$A$1:$U$884,16,FALSE)</f>
        <v>Correo: recepcion@aldeasinfantiles.cl Joel.valenzuela@aldeasinfantiles.cl</v>
      </c>
      <c r="Q811" s="18">
        <f>VLOOKUP(A811,'BASE REGISTRO MAYO'!$A$1:$U$884,17,FALSE)</f>
        <v>0</v>
      </c>
      <c r="R811" s="18" t="str">
        <f>VLOOKUP(A811,'BASE REGISTRO MAYO'!$A$1:$U$884,18,FALSE)</f>
        <v>93509: Otras asociaciones.</v>
      </c>
      <c r="S811" s="18" t="str">
        <f>VLOOKUP(A811,'BASE REGISTRO MAYO'!$A$1:$U$884,19,FALSE)</f>
        <v>Certificado de antecedentes financieros correspondientes al año 2019, aprobado por el Subdepartamento de Supervisión Financiera Nacional. (ante notario público)</v>
      </c>
      <c r="T811" s="148">
        <f>VLOOKUP(A811,'BASE REGISTRO MAYO'!$A$1:$U$884,20,FALSE)</f>
        <v>39381</v>
      </c>
      <c r="U811" s="125">
        <v>7379</v>
      </c>
      <c r="V811" s="126">
        <v>3655570</v>
      </c>
      <c r="W811" s="126">
        <v>83408018</v>
      </c>
      <c r="X811" s="149">
        <v>44347</v>
      </c>
      <c r="Y811" s="133" t="s">
        <v>7732</v>
      </c>
      <c r="Z811" s="133" t="s">
        <v>7733</v>
      </c>
      <c r="AA811" s="125" t="s">
        <v>7903</v>
      </c>
    </row>
    <row r="812" spans="1:27" s="90" customFormat="1" ht="15.75" customHeight="1" x14ac:dyDescent="0.2">
      <c r="A812" s="125">
        <v>7379</v>
      </c>
      <c r="B812" s="18" t="str">
        <f>VLOOKUP(A812,'BASE REGISTRO MAYO'!$A$1:$U$884,2,FALSE)</f>
        <v>Aldeas Infantiles S.O.S. Chile.</v>
      </c>
      <c r="C812" s="18">
        <f>VLOOKUP(A812,'BASE REGISTRO MAYO'!$A$1:$U$884,3,FALSE)</f>
        <v>735972006</v>
      </c>
      <c r="D812" s="18" t="str">
        <f>VLOOKUP(A812,'BASE REGISTRO MAYO'!$A$1:$U$884,4,FALSE)</f>
        <v>Corporación de Derecho Privado</v>
      </c>
      <c r="E812" s="18" t="str">
        <f>VLOOKUP(A812,'BASE REGISTRO MAYO'!$A$1:$U$884,5,FALSE)</f>
        <v>Otorgado por Decreto Supremo Nº 171, de 26 de febrero 1997, del Ministerio de Justicia.</v>
      </c>
      <c r="F812" s="18" t="str">
        <f>VLOOKUP(A812,'BASE REGISTRO MAYO'!$A$1:$U$884,6,FALSE)</f>
        <v xml:space="preserve">Certificado de vigencia Folio N° 5003722101472 de 19 de febrero de 2021, emitido por el Servicio de Registro Civil e Identificación. </v>
      </c>
      <c r="G812" s="18" t="str">
        <f>VLOOKUP(A812,'BASE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2" s="18" t="str">
        <f>VLOOKUP(A812,'BASE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2" s="18" t="str">
        <f>VLOOKUP(A812,'BASE REGISTRO MAYO'!$A$1:$U$884,9,FALSE)</f>
        <v>2 años.</v>
      </c>
      <c r="J812" s="18" t="str">
        <f>VLOOKUP(A812,'BASE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12" s="18" t="str">
        <f>VLOOKUP(A812,'BASE REGISTRO MAYO'!$A$1:$U$884,11,FALSE)</f>
        <v xml:space="preserve">María Cecilia Suárez Indart 
Director Nacional: 
CARLOS ARACENA MELLADO
Jorge Lavanderos Svec
</v>
      </c>
      <c r="L812" s="18" t="str">
        <f>VLOOKUP(A812,'BASE REGISTRO MAYO'!$A$1:$U$884,12,FALSE)</f>
        <v>Los Leones Nº382, Oficina 501, Providencia.</v>
      </c>
      <c r="M812" s="18" t="str">
        <f>VLOOKUP(A812,'BASE REGISTRO MAYO'!$A$1:$U$884,13,FALSE)</f>
        <v>XIII</v>
      </c>
      <c r="N812" s="18" t="str">
        <f>VLOOKUP(A812,'BASE REGISTRO MAYO'!$A$1:$U$884,14,FALSE)</f>
        <v>PROVIDENCIA</v>
      </c>
      <c r="O812" s="18">
        <f>VLOOKUP(A812,'BASE REGISTRO MAYO'!$A$1:$U$884,15,FALSE)</f>
        <v>228798000</v>
      </c>
      <c r="P812" s="18" t="str">
        <f>VLOOKUP(A812,'BASE REGISTRO MAYO'!$A$1:$U$884,16,FALSE)</f>
        <v>Correo: recepcion@aldeasinfantiles.cl Joel.valenzuela@aldeasinfantiles.cl</v>
      </c>
      <c r="Q812" s="18">
        <f>VLOOKUP(A812,'BASE REGISTRO MAYO'!$A$1:$U$884,17,FALSE)</f>
        <v>0</v>
      </c>
      <c r="R812" s="18" t="str">
        <f>VLOOKUP(A812,'BASE REGISTRO MAYO'!$A$1:$U$884,18,FALSE)</f>
        <v>93509: Otras asociaciones.</v>
      </c>
      <c r="S812" s="18" t="str">
        <f>VLOOKUP(A812,'BASE REGISTRO MAYO'!$A$1:$U$884,19,FALSE)</f>
        <v>Certificado de antecedentes financieros correspondientes al año 2019, aprobado por el Subdepartamento de Supervisión Financiera Nacional. (ante notario público)</v>
      </c>
      <c r="T812" s="148">
        <f>VLOOKUP(A812,'BASE REGISTRO MAYO'!$A$1:$U$884,20,FALSE)</f>
        <v>39381</v>
      </c>
      <c r="U812" s="125">
        <v>7379</v>
      </c>
      <c r="V812" s="126">
        <v>60779895</v>
      </c>
      <c r="W812" s="126">
        <v>253417613</v>
      </c>
      <c r="X812" s="149">
        <v>44347</v>
      </c>
      <c r="Y812" s="133" t="s">
        <v>7732</v>
      </c>
      <c r="Z812" s="133" t="s">
        <v>7733</v>
      </c>
      <c r="AA812" s="125" t="s">
        <v>7872</v>
      </c>
    </row>
    <row r="813" spans="1:27" s="90" customFormat="1" ht="15.75" customHeight="1" x14ac:dyDescent="0.2">
      <c r="A813" s="125">
        <v>7379</v>
      </c>
      <c r="B813" s="18" t="str">
        <f>VLOOKUP(A813,'BASE REGISTRO MAYO'!$A$1:$U$884,2,FALSE)</f>
        <v>Aldeas Infantiles S.O.S. Chile.</v>
      </c>
      <c r="C813" s="18">
        <f>VLOOKUP(A813,'BASE REGISTRO MAYO'!$A$1:$U$884,3,FALSE)</f>
        <v>735972006</v>
      </c>
      <c r="D813" s="18" t="str">
        <f>VLOOKUP(A813,'BASE REGISTRO MAYO'!$A$1:$U$884,4,FALSE)</f>
        <v>Corporación de Derecho Privado</v>
      </c>
      <c r="E813" s="18" t="str">
        <f>VLOOKUP(A813,'BASE REGISTRO MAYO'!$A$1:$U$884,5,FALSE)</f>
        <v>Otorgado por Decreto Supremo Nº 171, de 26 de febrero 1997, del Ministerio de Justicia.</v>
      </c>
      <c r="F813" s="18" t="str">
        <f>VLOOKUP(A813,'BASE REGISTRO MAYO'!$A$1:$U$884,6,FALSE)</f>
        <v xml:space="preserve">Certificado de vigencia Folio N° 5003722101472 de 19 de febrero de 2021, emitido por el Servicio de Registro Civil e Identificación. </v>
      </c>
      <c r="G813" s="18" t="str">
        <f>VLOOKUP(A813,'BASE REGISTRO MAYO'!$A$1:$U$884,7,FALSE)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3" s="18" t="str">
        <f>VLOOKUP(A813,'BASE REGISTRO MAYO'!$A$1:$U$884,8,FALSE)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3" s="18" t="str">
        <f>VLOOKUP(A813,'BASE REGISTRO MAYO'!$A$1:$U$884,9,FALSE)</f>
        <v>2 años.</v>
      </c>
      <c r="J813" s="18" t="str">
        <f>VLOOKUP(A813,'BASE REGISTRO MAYO'!$A$1:$U$884,10,FALSE)</f>
        <v xml:space="preserve">29 de marzo de 2019 al 29 de marzo de 2021, según lo que indica Certificado de directorio de persona jurídica sin fines lucro Folio N° 500372101475, de 19 de febrero de 2021, emitido por el Servicio de Registro Civil e Identificación. </v>
      </c>
      <c r="K813" s="18" t="str">
        <f>VLOOKUP(A813,'BASE REGISTRO MAYO'!$A$1:$U$884,11,FALSE)</f>
        <v xml:space="preserve">María Cecilia Suárez Indart 
Director Nacional: 
CARLOS ARACENA MELLADO
Jorge Lavanderos Svec
</v>
      </c>
      <c r="L813" s="18" t="str">
        <f>VLOOKUP(A813,'BASE REGISTRO MAYO'!$A$1:$U$884,12,FALSE)</f>
        <v>Los Leones Nº382, Oficina 501, Providencia.</v>
      </c>
      <c r="M813" s="18" t="str">
        <f>VLOOKUP(A813,'BASE REGISTRO MAYO'!$A$1:$U$884,13,FALSE)</f>
        <v>XIII</v>
      </c>
      <c r="N813" s="18" t="str">
        <f>VLOOKUP(A813,'BASE REGISTRO MAYO'!$A$1:$U$884,14,FALSE)</f>
        <v>PROVIDENCIA</v>
      </c>
      <c r="O813" s="18">
        <f>VLOOKUP(A813,'BASE REGISTRO MAYO'!$A$1:$U$884,15,FALSE)</f>
        <v>228798000</v>
      </c>
      <c r="P813" s="18" t="str">
        <f>VLOOKUP(A813,'BASE REGISTRO MAYO'!$A$1:$U$884,16,FALSE)</f>
        <v>Correo: recepcion@aldeasinfantiles.cl Joel.valenzuela@aldeasinfantiles.cl</v>
      </c>
      <c r="Q813" s="18">
        <f>VLOOKUP(A813,'BASE REGISTRO MAYO'!$A$1:$U$884,17,FALSE)</f>
        <v>0</v>
      </c>
      <c r="R813" s="18" t="str">
        <f>VLOOKUP(A813,'BASE REGISTRO MAYO'!$A$1:$U$884,18,FALSE)</f>
        <v>93509: Otras asociaciones.</v>
      </c>
      <c r="S813" s="18" t="str">
        <f>VLOOKUP(A813,'BASE REGISTRO MAYO'!$A$1:$U$884,19,FALSE)</f>
        <v>Certificado de antecedentes financieros correspondientes al año 2019, aprobado por el Subdepartamento de Supervisión Financiera Nacional. (ante notario público)</v>
      </c>
      <c r="T813" s="148">
        <f>VLOOKUP(A813,'BASE REGISTRO MAYO'!$A$1:$U$884,20,FALSE)</f>
        <v>39381</v>
      </c>
      <c r="U813" s="125">
        <v>7379</v>
      </c>
      <c r="V813" s="126">
        <v>43867180</v>
      </c>
      <c r="W813" s="126">
        <v>183284341</v>
      </c>
      <c r="X813" s="149">
        <v>44347</v>
      </c>
      <c r="Y813" s="133" t="s">
        <v>7732</v>
      </c>
      <c r="Z813" s="133" t="s">
        <v>7733</v>
      </c>
      <c r="AA813" s="125" t="s">
        <v>7739</v>
      </c>
    </row>
    <row r="814" spans="1:27" s="90" customFormat="1" ht="15.75" customHeight="1" x14ac:dyDescent="0.2">
      <c r="A814" s="125">
        <v>7381</v>
      </c>
      <c r="B814" s="18" t="str">
        <f>VLOOKUP(A814,'BASE REGISTRO MAYO'!$A$1:$U$884,2,FALSE)</f>
        <v xml:space="preserve">
Organización no Gubernamental de Desarrollo Renuevo Centro Integral u ONG Renuevo
</v>
      </c>
      <c r="C814" s="18">
        <f>VLOOKUP(A814,'BASE REGISTRO MAYO'!$A$1:$U$884,3,FALSE)</f>
        <v>658279203</v>
      </c>
      <c r="D814" s="18" t="str">
        <f>VLOOKUP(A814,'BASE REGISTRO MAYO'!$A$1:$U$884,4,FALSE)</f>
        <v xml:space="preserve">Corporación de derecho privado.
</v>
      </c>
      <c r="E814" s="18" t="str">
        <f>VLOOKUP(A814,'BASE REGISTRO MAYO'!$A$1:$U$884,5,FALSE)</f>
        <v xml:space="preserve">Otorgado por Decreto Supremo N° 1885, de 25 de junio de 2007, del Ministerio de Justicia.
</v>
      </c>
      <c r="F814" s="18" t="str">
        <f>VLOOKUP(A814,'BASE REGISTRO MAYO'!$A$1:$U$884,6,FALSE)</f>
        <v xml:space="preserve">Certificado de Vigencia de Persona Jurídica sin fines de lucro Folio N° 500388817057, de 14 de mayo de 2021.
</v>
      </c>
      <c r="G814" s="18" t="str">
        <f>VLOOKUP(A814,'BASE REGISTRO MAYO'!$A$1:$U$884,7,FALSE)</f>
        <v xml:space="preserve">La promoción del desarrollo, especialmente de las personas, familias, grupos y comunidades que viven en condiciones de pobreza y/o marginalidad.
</v>
      </c>
      <c r="H814" s="18" t="str">
        <f>VLOOKUP(A814,'BASE REGISTRO MAYO'!$A$1:$U$884,8,FALSE)</f>
        <v>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v>
      </c>
      <c r="I814" s="18" t="str">
        <f>VLOOKUP(A814,'BASE REGISTRO MAYO'!$A$1:$U$884,9,FALSE)</f>
        <v xml:space="preserve">dura dos años en su cargo. </v>
      </c>
      <c r="J814" s="18" t="str">
        <f>VLOOKUP(A814,'BASE REGISTRO MAYO'!$A$1:$U$884,10,FALSE)</f>
        <v>30-3-2020 hasta el 30-3-2022</v>
      </c>
      <c r="K814" s="18" t="str">
        <f>VLOOKUP(A814,'BASE REGISTRO MAYO'!$A$1:$U$884,11,FALSE)</f>
        <v>Adolfo Andrés Farías Salgado,                            Nicolás Elías Marín Machuca</v>
      </c>
      <c r="L814" s="18" t="str">
        <f>VLOOKUP(A814,'BASE REGISTRO MAYO'!$A$1:$U$884,12,FALSE)</f>
        <v xml:space="preserve">Avenida Salvador Allende N° 92, Oficina 10, comuna de San Joaquín
</v>
      </c>
      <c r="M814" s="18" t="str">
        <f>VLOOKUP(A814,'BASE REGISTRO MAYO'!$A$1:$U$884,13,FALSE)</f>
        <v>XIII</v>
      </c>
      <c r="N814" s="18" t="str">
        <f>VLOOKUP(A814,'BASE REGISTRO MAYO'!$A$1:$U$884,14,FALSE)</f>
        <v>San Joaquín</v>
      </c>
      <c r="O814" s="18">
        <f>VLOOKUP(A814,'BASE REGISTRO MAYO'!$A$1:$U$884,15,FALSE)</f>
        <v>228217836</v>
      </c>
      <c r="P814" s="18" t="str">
        <f>VLOOKUP(A814,'BASE REGISTRO MAYO'!$A$1:$U$884,16,FALSE)</f>
        <v>adolfo.farias@ongrenuevo.cl</v>
      </c>
      <c r="Q814" s="18">
        <f>VLOOKUP(A814,'BASE REGISTRO MAYO'!$A$1:$U$884,17,FALSE)</f>
        <v>0</v>
      </c>
      <c r="R814" s="18" t="str">
        <f>VLOOKUP(A814,'BASE REGISTRO MAYO'!$A$1:$U$884,18,FALSE)</f>
        <v>93401 Institución de Asistencia Social.</v>
      </c>
      <c r="S814" s="18" t="str">
        <f>VLOOKUP(A814,'BASE REGISTRO MAYO'!$A$1:$U$884,19,FALSE)</f>
        <v>Certificado Financiero 2020, aprobado por el Subdepartamento de Supervisión financiera Nacional.</v>
      </c>
      <c r="T814" s="148">
        <f>VLOOKUP(A814,'BASE REGISTRO MAYO'!$A$1:$U$884,20,FALSE)</f>
        <v>39392</v>
      </c>
      <c r="U814" s="125">
        <v>7381</v>
      </c>
      <c r="V814" s="126">
        <v>36008626</v>
      </c>
      <c r="W814" s="126">
        <v>92546591</v>
      </c>
      <c r="X814" s="149">
        <v>44347</v>
      </c>
      <c r="Y814" s="133" t="s">
        <v>7732</v>
      </c>
      <c r="Z814" s="133" t="s">
        <v>7733</v>
      </c>
      <c r="AA814" s="125" t="s">
        <v>7825</v>
      </c>
    </row>
    <row r="815" spans="1:27" s="90" customFormat="1" ht="15.75" customHeight="1" x14ac:dyDescent="0.2">
      <c r="A815" s="125">
        <v>7381</v>
      </c>
      <c r="B815" s="18" t="str">
        <f>VLOOKUP(A815,'BASE REGISTRO MAYO'!$A$1:$U$884,2,FALSE)</f>
        <v xml:space="preserve">
Organización no Gubernamental de Desarrollo Renuevo Centro Integral u ONG Renuevo
</v>
      </c>
      <c r="C815" s="18">
        <f>VLOOKUP(A815,'BASE REGISTRO MAYO'!$A$1:$U$884,3,FALSE)</f>
        <v>658279203</v>
      </c>
      <c r="D815" s="18" t="str">
        <f>VLOOKUP(A815,'BASE REGISTRO MAYO'!$A$1:$U$884,4,FALSE)</f>
        <v xml:space="preserve">Corporación de derecho privado.
</v>
      </c>
      <c r="E815" s="18" t="str">
        <f>VLOOKUP(A815,'BASE REGISTRO MAYO'!$A$1:$U$884,5,FALSE)</f>
        <v xml:space="preserve">Otorgado por Decreto Supremo N° 1885, de 25 de junio de 2007, del Ministerio de Justicia.
</v>
      </c>
      <c r="F815" s="18" t="str">
        <f>VLOOKUP(A815,'BASE REGISTRO MAYO'!$A$1:$U$884,6,FALSE)</f>
        <v xml:space="preserve">Certificado de Vigencia de Persona Jurídica sin fines de lucro Folio N° 500388817057, de 14 de mayo de 2021.
</v>
      </c>
      <c r="G815" s="18" t="str">
        <f>VLOOKUP(A815,'BASE REGISTRO MAYO'!$A$1:$U$884,7,FALSE)</f>
        <v xml:space="preserve">La promoción del desarrollo, especialmente de las personas, familias, grupos y comunidades que viven en condiciones de pobreza y/o marginalidad.
</v>
      </c>
      <c r="H815" s="18" t="str">
        <f>VLOOKUP(A815,'BASE REGISTRO MAYO'!$A$1:$U$884,8,FALSE)</f>
        <v>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v>
      </c>
      <c r="I815" s="18" t="str">
        <f>VLOOKUP(A815,'BASE REGISTRO MAYO'!$A$1:$U$884,9,FALSE)</f>
        <v xml:space="preserve">dura dos años en su cargo. </v>
      </c>
      <c r="J815" s="18" t="str">
        <f>VLOOKUP(A815,'BASE REGISTRO MAYO'!$A$1:$U$884,10,FALSE)</f>
        <v>30-3-2020 hasta el 30-3-2022</v>
      </c>
      <c r="K815" s="18" t="str">
        <f>VLOOKUP(A815,'BASE REGISTRO MAYO'!$A$1:$U$884,11,FALSE)</f>
        <v>Adolfo Andrés Farías Salgado,                            Nicolás Elías Marín Machuca</v>
      </c>
      <c r="L815" s="18" t="str">
        <f>VLOOKUP(A815,'BASE REGISTRO MAYO'!$A$1:$U$884,12,FALSE)</f>
        <v xml:space="preserve">Avenida Salvador Allende N° 92, Oficina 10, comuna de San Joaquín
</v>
      </c>
      <c r="M815" s="18" t="str">
        <f>VLOOKUP(A815,'BASE REGISTRO MAYO'!$A$1:$U$884,13,FALSE)</f>
        <v>XIII</v>
      </c>
      <c r="N815" s="18" t="str">
        <f>VLOOKUP(A815,'BASE REGISTRO MAYO'!$A$1:$U$884,14,FALSE)</f>
        <v>San Joaquín</v>
      </c>
      <c r="O815" s="18">
        <f>VLOOKUP(A815,'BASE REGISTRO MAYO'!$A$1:$U$884,15,FALSE)</f>
        <v>228217836</v>
      </c>
      <c r="P815" s="18" t="str">
        <f>VLOOKUP(A815,'BASE REGISTRO MAYO'!$A$1:$U$884,16,FALSE)</f>
        <v>adolfo.farias@ongrenuevo.cl</v>
      </c>
      <c r="Q815" s="18">
        <f>VLOOKUP(A815,'BASE REGISTRO MAYO'!$A$1:$U$884,17,FALSE)</f>
        <v>0</v>
      </c>
      <c r="R815" s="18" t="str">
        <f>VLOOKUP(A815,'BASE REGISTRO MAYO'!$A$1:$U$884,18,FALSE)</f>
        <v>93401 Institución de Asistencia Social.</v>
      </c>
      <c r="S815" s="18" t="str">
        <f>VLOOKUP(A815,'BASE REGISTRO MAYO'!$A$1:$U$884,19,FALSE)</f>
        <v>Certificado Financiero 2020, aprobado por el Subdepartamento de Supervisión financiera Nacional.</v>
      </c>
      <c r="T815" s="148">
        <f>VLOOKUP(A815,'BASE REGISTRO MAYO'!$A$1:$U$884,20,FALSE)</f>
        <v>39392</v>
      </c>
      <c r="U815" s="125">
        <v>7381</v>
      </c>
      <c r="V815" s="126">
        <v>66371241</v>
      </c>
      <c r="W815" s="126">
        <v>141629928</v>
      </c>
      <c r="X815" s="149">
        <v>44347</v>
      </c>
      <c r="Y815" s="133" t="s">
        <v>7732</v>
      </c>
      <c r="Z815" s="133" t="s">
        <v>7733</v>
      </c>
      <c r="AA815" s="125" t="s">
        <v>7755</v>
      </c>
    </row>
    <row r="816" spans="1:27" s="90" customFormat="1" ht="15.75" customHeight="1" x14ac:dyDescent="0.2">
      <c r="A816" s="125">
        <v>7386</v>
      </c>
      <c r="B816" s="18" t="str">
        <f>VLOOKUP(A816,'BASE REGISTRO MAYO'!$A$1:$U$884,2,FALSE)</f>
        <v xml:space="preserve">
I. Municipalidad de Cabildo
</v>
      </c>
      <c r="C816" s="18">
        <f>VLOOKUP(A816,'BASE REGISTRO MAYO'!$A$1:$U$884,3,FALSE)</f>
        <v>690502003</v>
      </c>
      <c r="D816" s="18" t="str">
        <f>VLOOKUP(A816,'BASE REGISTRO MAYO'!$A$1:$U$884,4,FALSE)</f>
        <v>Municipalidad</v>
      </c>
      <c r="E816" s="18" t="str">
        <f>VLOOKUP(A816,'BASE REGISTRO MAYO'!$A$1:$U$884,5,FALSE)</f>
        <v>Constitución Política de la República, artículo 107</v>
      </c>
      <c r="F816" s="18" t="str">
        <f>VLOOKUP(A816,'BASE REGISTRO MAYO'!$A$1:$U$884,6,FALSE)</f>
        <v>Indefinida</v>
      </c>
      <c r="G816" s="18" t="str">
        <f>VLOOKUP(A816,'BASE REGISTRO MAYO'!$A$1:$U$884,7,FALSE)</f>
        <v>Según Ley Orgánica Nº 18.695, artículos 1º al  4º</v>
      </c>
      <c r="H816" s="18" t="str">
        <f>VLOOKUP(A816,'BASE REGISTRO MAYO'!$A$1:$U$884,8,FALSE)</f>
        <v>no tiene</v>
      </c>
      <c r="I816" s="18">
        <f>VLOOKUP(A816,'BASE REGISTRO MAYO'!$A$1:$U$884,9,FALSE)</f>
        <v>0</v>
      </c>
      <c r="J816" s="18">
        <f>VLOOKUP(A816,'BASE REGISTRO MAYO'!$A$1:$U$884,10,FALSE)</f>
        <v>0</v>
      </c>
      <c r="K816" s="18" t="str">
        <f>VLOOKUP(A816,'BASE REGISTRO MAYO'!$A$1:$U$884,11,FALSE)</f>
        <v xml:space="preserve">Alberto Patricio Aliaga Díaz </v>
      </c>
      <c r="L816" s="18" t="str">
        <f>VLOOKUP(A816,'BASE REGISTRO MAYO'!$A$1:$U$884,12,FALSE)</f>
        <v xml:space="preserve">Avenida Humeres Nº 499, comuna de Cabildo, Quinta Región.
</v>
      </c>
      <c r="M816" s="18" t="str">
        <f>VLOOKUP(A816,'BASE REGISTRO MAYO'!$A$1:$U$884,13,FALSE)</f>
        <v>V</v>
      </c>
      <c r="N816" s="18" t="str">
        <f>VLOOKUP(A816,'BASE REGISTRO MAYO'!$A$1:$U$884,14,FALSE)</f>
        <v>Cabildo</v>
      </c>
      <c r="O816" s="18">
        <f>VLOOKUP(A816,'BASE REGISTRO MAYO'!$A$1:$U$884,15,FALSE)</f>
        <v>0</v>
      </c>
      <c r="P816" s="18" t="str">
        <f>VLOOKUP(A816,'BASE REGISTRO MAYO'!$A$1:$U$884,16,FALSE)</f>
        <v>E mail: contacto@municipiocabildo.cl</v>
      </c>
      <c r="Q816" s="18">
        <f>VLOOKUP(A816,'BASE REGISTRO MAYO'!$A$1:$U$884,17,FALSE)</f>
        <v>0</v>
      </c>
      <c r="R816" s="18">
        <f>VLOOKUP(A816,'BASE REGISTRO MAYO'!$A$1:$U$884,18,FALSE)</f>
        <v>91001</v>
      </c>
      <c r="S816" s="18" t="str">
        <f>VLOOKUP(A816,'BASE REGISTRO MAYO'!$A$1:$U$884,19,FALSE)</f>
        <v xml:space="preserve">No se acompañan. Aplica Informe Jurídico Nº 09, de  fecha 14 de marzo de 2011 del Departamento Jurídico y Dictamen Nº 070791, de 2009, de la Contraloría General de la República.  
</v>
      </c>
      <c r="T816" s="148">
        <f>VLOOKUP(A816,'BASE REGISTRO MAYO'!$A$1:$U$884,20,FALSE)</f>
        <v>39434</v>
      </c>
      <c r="U816" s="125">
        <v>7386</v>
      </c>
      <c r="V816" s="126">
        <v>2861840</v>
      </c>
      <c r="W816" s="126">
        <v>9871903</v>
      </c>
      <c r="X816" s="149">
        <v>44347</v>
      </c>
      <c r="Y816" s="133" t="s">
        <v>7732</v>
      </c>
      <c r="Z816" s="133" t="s">
        <v>7733</v>
      </c>
      <c r="AA816" s="125" t="s">
        <v>7877</v>
      </c>
    </row>
    <row r="817" spans="1:27" s="90" customFormat="1" ht="15.75" customHeight="1" x14ac:dyDescent="0.2">
      <c r="A817" s="125">
        <v>7388</v>
      </c>
      <c r="B817" s="18" t="str">
        <f>VLOOKUP(A817,'BASE REGISTRO MAYO'!$A$1:$U$884,2,FALSE)</f>
        <v>Corporación Privada de Desarrollo Social IX Región, CORPRIX</v>
      </c>
      <c r="C817" s="18">
        <f>VLOOKUP(A817,'BASE REGISTRO MAYO'!$A$1:$U$884,3,FALSE)</f>
        <v>713394009</v>
      </c>
      <c r="D817" s="18" t="str">
        <f>VLOOKUP(A817,'BASE REGISTRO MAYO'!$A$1:$U$884,4,FALSE)</f>
        <v>Corporación de Derecho Privado</v>
      </c>
      <c r="E817" s="18" t="str">
        <f>VLOOKUP(A817,'BASE REGISTRO MAYO'!$A$1:$U$884,5,FALSE)</f>
        <v>Otorgada por Decreto Exento N° 1297, de 14 de octubre de 1977, modificado por Decreto Exento N° 199, ambos del Ministerio de Justicia.</v>
      </c>
      <c r="F817" s="18" t="str">
        <f>VLOOKUP(A817,'BASE REGISTRO MAYO'!$A$1:$U$884,6,FALSE)</f>
        <v>Certificado de Vigencia de persona jurídica sin fines de lucro folio N° 500352851025, de fecha 28 de octubre de 2020, emitido por el Servicio de Registro Civil e Identificación.</v>
      </c>
      <c r="G817" s="18" t="str">
        <f>VLOOKUP(A817,'BASE REGISTRO MAYO'!$A$1:$U$884,7,FALSE)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7" s="18" t="str">
        <f>VLOOKUP(A817,'BASE REGISTRO MAYO'!$A$1:$U$884,8,FALSE)</f>
        <v>Presidente: 
Ermes Andrade Barría, 
Vice Presidenta: 
María Victoria Gyllen López
Tesorero: 
Iris Chávez Chaparro
Secretario: 
Marina Inés González Cabeza</v>
      </c>
      <c r="I817" s="18" t="str">
        <f>VLOOKUP(A817,'BASE REGISTRO MAYO'!$A$1:$U$884,9,FALSE)</f>
        <v>Dos años en sus cargos.</v>
      </c>
      <c r="J817" s="18" t="str">
        <f>VLOOKUP(A817,'BASE REGISTRO MAYO'!$A$1:$U$884,10,FALSE)</f>
        <v>De 31 de octubre de 2018 a 31 de octubre de 2020.</v>
      </c>
      <c r="K817" s="18" t="str">
        <f>VLOOKUP(A817,'BASE REGISTRO MAYO'!$A$1:$U$884,11,FALSE)</f>
        <v xml:space="preserve">Presidente: Ermes Andrade Barría,
</v>
      </c>
      <c r="L817" s="18" t="str">
        <f>VLOOKUP(A817,'BASE REGISTRO MAYO'!$A$1:$U$884,12,FALSE)</f>
        <v xml:space="preserve">Arturo Prat N° 350, Ciudad de Temuco
</v>
      </c>
      <c r="M817" s="18" t="str">
        <f>VLOOKUP(A817,'BASE REGISTRO MAYO'!$A$1:$U$884,13,FALSE)</f>
        <v>IX</v>
      </c>
      <c r="N817" s="18" t="str">
        <f>VLOOKUP(A817,'BASE REGISTRO MAYO'!$A$1:$U$884,14,FALSE)</f>
        <v>Temuco</v>
      </c>
      <c r="O817" s="18" t="str">
        <f>VLOOKUP(A817,'BASE REGISTRO MAYO'!$A$1:$U$884,15,FALSE)</f>
        <v xml:space="preserve">Fono: (45) 2407654
</v>
      </c>
      <c r="P817" s="18" t="str">
        <f>VLOOKUP(A817,'BASE REGISTRO MAYO'!$A$1:$U$884,16,FALSE)</f>
        <v xml:space="preserve">corprix@gmail.cl
</v>
      </c>
      <c r="Q817" s="18">
        <f>VLOOKUP(A817,'BASE REGISTRO MAYO'!$A$1:$U$884,17,FALSE)</f>
        <v>0</v>
      </c>
      <c r="R817" s="18">
        <f>VLOOKUP(A817,'BASE REGISTRO MAYO'!$A$1:$U$884,18,FALSE)</f>
        <v>93401</v>
      </c>
      <c r="S817" s="18" t="str">
        <f>VLOOKUP(A817,'BASE REGISTRO MAYO'!$A$1:$U$884,19,FALSE)</f>
        <v>Se acompaña certificado financiero correspondiente al año 2019, aprobado por el Subdepartamento de Supervisión Financiera Nacional.</v>
      </c>
      <c r="T817" s="148">
        <f>VLOOKUP(A817,'BASE REGISTRO MAYO'!$A$1:$U$884,20,FALSE)</f>
        <v>39476</v>
      </c>
      <c r="U817" s="125">
        <v>7388</v>
      </c>
      <c r="V817" s="126">
        <v>16352933</v>
      </c>
      <c r="W817" s="126">
        <v>75565204</v>
      </c>
      <c r="X817" s="149">
        <v>44347</v>
      </c>
      <c r="Y817" s="133" t="s">
        <v>7732</v>
      </c>
      <c r="Z817" s="133" t="s">
        <v>7733</v>
      </c>
      <c r="AA817" s="125" t="s">
        <v>227</v>
      </c>
    </row>
    <row r="818" spans="1:27" s="90" customFormat="1" ht="15.75" customHeight="1" x14ac:dyDescent="0.2">
      <c r="A818" s="125">
        <v>7388</v>
      </c>
      <c r="B818" s="18" t="str">
        <f>VLOOKUP(A818,'BASE REGISTRO MAYO'!$A$1:$U$884,2,FALSE)</f>
        <v>Corporación Privada de Desarrollo Social IX Región, CORPRIX</v>
      </c>
      <c r="C818" s="18">
        <f>VLOOKUP(A818,'BASE REGISTRO MAYO'!$A$1:$U$884,3,FALSE)</f>
        <v>713394009</v>
      </c>
      <c r="D818" s="18" t="str">
        <f>VLOOKUP(A818,'BASE REGISTRO MAYO'!$A$1:$U$884,4,FALSE)</f>
        <v>Corporación de Derecho Privado</v>
      </c>
      <c r="E818" s="18" t="str">
        <f>VLOOKUP(A818,'BASE REGISTRO MAYO'!$A$1:$U$884,5,FALSE)</f>
        <v>Otorgada por Decreto Exento N° 1297, de 14 de octubre de 1977, modificado por Decreto Exento N° 199, ambos del Ministerio de Justicia.</v>
      </c>
      <c r="F818" s="18" t="str">
        <f>VLOOKUP(A818,'BASE REGISTRO MAYO'!$A$1:$U$884,6,FALSE)</f>
        <v>Certificado de Vigencia de persona jurídica sin fines de lucro folio N° 500352851025, de fecha 28 de octubre de 2020, emitido por el Servicio de Registro Civil e Identificación.</v>
      </c>
      <c r="G818" s="18" t="str">
        <f>VLOOKUP(A818,'BASE REGISTRO MAYO'!$A$1:$U$884,7,FALSE)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8" s="18" t="str">
        <f>VLOOKUP(A818,'BASE REGISTRO MAYO'!$A$1:$U$884,8,FALSE)</f>
        <v>Presidente: 
Ermes Andrade Barría, 
Vice Presidenta: 
María Victoria Gyllen López
Tesorero: 
Iris Chávez Chaparro
Secretario: 
Marina Inés González Cabeza</v>
      </c>
      <c r="I818" s="18" t="str">
        <f>VLOOKUP(A818,'BASE REGISTRO MAYO'!$A$1:$U$884,9,FALSE)</f>
        <v>Dos años en sus cargos.</v>
      </c>
      <c r="J818" s="18" t="str">
        <f>VLOOKUP(A818,'BASE REGISTRO MAYO'!$A$1:$U$884,10,FALSE)</f>
        <v>De 31 de octubre de 2018 a 31 de octubre de 2020.</v>
      </c>
      <c r="K818" s="18" t="str">
        <f>VLOOKUP(A818,'BASE REGISTRO MAYO'!$A$1:$U$884,11,FALSE)</f>
        <v xml:space="preserve">Presidente: Ermes Andrade Barría,
</v>
      </c>
      <c r="L818" s="18" t="str">
        <f>VLOOKUP(A818,'BASE REGISTRO MAYO'!$A$1:$U$884,12,FALSE)</f>
        <v xml:space="preserve">Arturo Prat N° 350, Ciudad de Temuco
</v>
      </c>
      <c r="M818" s="18" t="str">
        <f>VLOOKUP(A818,'BASE REGISTRO MAYO'!$A$1:$U$884,13,FALSE)</f>
        <v>IX</v>
      </c>
      <c r="N818" s="18" t="str">
        <f>VLOOKUP(A818,'BASE REGISTRO MAYO'!$A$1:$U$884,14,FALSE)</f>
        <v>Temuco</v>
      </c>
      <c r="O818" s="18" t="str">
        <f>VLOOKUP(A818,'BASE REGISTRO MAYO'!$A$1:$U$884,15,FALSE)</f>
        <v xml:space="preserve">Fono: (45) 2407654
</v>
      </c>
      <c r="P818" s="18" t="str">
        <f>VLOOKUP(A818,'BASE REGISTRO MAYO'!$A$1:$U$884,16,FALSE)</f>
        <v xml:space="preserve">corprix@gmail.cl
</v>
      </c>
      <c r="Q818" s="18">
        <f>VLOOKUP(A818,'BASE REGISTRO MAYO'!$A$1:$U$884,17,FALSE)</f>
        <v>0</v>
      </c>
      <c r="R818" s="18">
        <f>VLOOKUP(A818,'BASE REGISTRO MAYO'!$A$1:$U$884,18,FALSE)</f>
        <v>93401</v>
      </c>
      <c r="S818" s="18" t="str">
        <f>VLOOKUP(A818,'BASE REGISTRO MAYO'!$A$1:$U$884,19,FALSE)</f>
        <v>Se acompaña certificado financiero correspondiente al año 2019, aprobado por el Subdepartamento de Supervisión Financiera Nacional.</v>
      </c>
      <c r="T818" s="148">
        <f>VLOOKUP(A818,'BASE REGISTRO MAYO'!$A$1:$U$884,20,FALSE)</f>
        <v>39476</v>
      </c>
      <c r="U818" s="125">
        <v>7388</v>
      </c>
      <c r="V818" s="126">
        <v>9321702</v>
      </c>
      <c r="W818" s="126">
        <v>105161594</v>
      </c>
      <c r="X818" s="149">
        <v>44347</v>
      </c>
      <c r="Y818" s="133" t="s">
        <v>7732</v>
      </c>
      <c r="Z818" s="133" t="s">
        <v>7733</v>
      </c>
      <c r="AA818" s="125" t="s">
        <v>7920</v>
      </c>
    </row>
    <row r="819" spans="1:27" s="90" customFormat="1" ht="15.75" customHeight="1" x14ac:dyDescent="0.2">
      <c r="A819" s="125">
        <v>7388</v>
      </c>
      <c r="B819" s="18" t="str">
        <f>VLOOKUP(A819,'BASE REGISTRO MAYO'!$A$1:$U$884,2,FALSE)</f>
        <v>Corporación Privada de Desarrollo Social IX Región, CORPRIX</v>
      </c>
      <c r="C819" s="18">
        <f>VLOOKUP(A819,'BASE REGISTRO MAYO'!$A$1:$U$884,3,FALSE)</f>
        <v>713394009</v>
      </c>
      <c r="D819" s="18" t="str">
        <f>VLOOKUP(A819,'BASE REGISTRO MAYO'!$A$1:$U$884,4,FALSE)</f>
        <v>Corporación de Derecho Privado</v>
      </c>
      <c r="E819" s="18" t="str">
        <f>VLOOKUP(A819,'BASE REGISTRO MAYO'!$A$1:$U$884,5,FALSE)</f>
        <v>Otorgada por Decreto Exento N° 1297, de 14 de octubre de 1977, modificado por Decreto Exento N° 199, ambos del Ministerio de Justicia.</v>
      </c>
      <c r="F819" s="18" t="str">
        <f>VLOOKUP(A819,'BASE REGISTRO MAYO'!$A$1:$U$884,6,FALSE)</f>
        <v>Certificado de Vigencia de persona jurídica sin fines de lucro folio N° 500352851025, de fecha 28 de octubre de 2020, emitido por el Servicio de Registro Civil e Identificación.</v>
      </c>
      <c r="G819" s="18" t="str">
        <f>VLOOKUP(A819,'BASE REGISTRO MAYO'!$A$1:$U$884,7,FALSE)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9" s="18" t="str">
        <f>VLOOKUP(A819,'BASE REGISTRO MAYO'!$A$1:$U$884,8,FALSE)</f>
        <v>Presidente: 
Ermes Andrade Barría, 
Vice Presidenta: 
María Victoria Gyllen López
Tesorero: 
Iris Chávez Chaparro
Secretario: 
Marina Inés González Cabeza</v>
      </c>
      <c r="I819" s="18" t="str">
        <f>VLOOKUP(A819,'BASE REGISTRO MAYO'!$A$1:$U$884,9,FALSE)</f>
        <v>Dos años en sus cargos.</v>
      </c>
      <c r="J819" s="18" t="str">
        <f>VLOOKUP(A819,'BASE REGISTRO MAYO'!$A$1:$U$884,10,FALSE)</f>
        <v>De 31 de octubre de 2018 a 31 de octubre de 2020.</v>
      </c>
      <c r="K819" s="18" t="str">
        <f>VLOOKUP(A819,'BASE REGISTRO MAYO'!$A$1:$U$884,11,FALSE)</f>
        <v xml:space="preserve">Presidente: Ermes Andrade Barría,
</v>
      </c>
      <c r="L819" s="18" t="str">
        <f>VLOOKUP(A819,'BASE REGISTRO MAYO'!$A$1:$U$884,12,FALSE)</f>
        <v xml:space="preserve">Arturo Prat N° 350, Ciudad de Temuco
</v>
      </c>
      <c r="M819" s="18" t="str">
        <f>VLOOKUP(A819,'BASE REGISTRO MAYO'!$A$1:$U$884,13,FALSE)</f>
        <v>IX</v>
      </c>
      <c r="N819" s="18" t="str">
        <f>VLOOKUP(A819,'BASE REGISTRO MAYO'!$A$1:$U$884,14,FALSE)</f>
        <v>Temuco</v>
      </c>
      <c r="O819" s="18" t="str">
        <f>VLOOKUP(A819,'BASE REGISTRO MAYO'!$A$1:$U$884,15,FALSE)</f>
        <v xml:space="preserve">Fono: (45) 2407654
</v>
      </c>
      <c r="P819" s="18" t="str">
        <f>VLOOKUP(A819,'BASE REGISTRO MAYO'!$A$1:$U$884,16,FALSE)</f>
        <v xml:space="preserve">corprix@gmail.cl
</v>
      </c>
      <c r="Q819" s="18">
        <f>VLOOKUP(A819,'BASE REGISTRO MAYO'!$A$1:$U$884,17,FALSE)</f>
        <v>0</v>
      </c>
      <c r="R819" s="18">
        <f>VLOOKUP(A819,'BASE REGISTRO MAYO'!$A$1:$U$884,18,FALSE)</f>
        <v>93401</v>
      </c>
      <c r="S819" s="18" t="str">
        <f>VLOOKUP(A819,'BASE REGISTRO MAYO'!$A$1:$U$884,19,FALSE)</f>
        <v>Se acompaña certificado financiero correspondiente al año 2019, aprobado por el Subdepartamento de Supervisión Financiera Nacional.</v>
      </c>
      <c r="T819" s="148">
        <f>VLOOKUP(A819,'BASE REGISTRO MAYO'!$A$1:$U$884,20,FALSE)</f>
        <v>39476</v>
      </c>
      <c r="U819" s="125">
        <v>7388</v>
      </c>
      <c r="V819" s="126">
        <v>24049179</v>
      </c>
      <c r="W819" s="126">
        <v>79157865</v>
      </c>
      <c r="X819" s="149">
        <v>44347</v>
      </c>
      <c r="Y819" s="133" t="s">
        <v>7732</v>
      </c>
      <c r="Z819" s="133" t="s">
        <v>7733</v>
      </c>
      <c r="AA819" s="125" t="s">
        <v>195</v>
      </c>
    </row>
    <row r="820" spans="1:27" s="90" customFormat="1" ht="15.75" customHeight="1" x14ac:dyDescent="0.2">
      <c r="A820" s="125">
        <v>7388</v>
      </c>
      <c r="B820" s="18" t="str">
        <f>VLOOKUP(A820,'BASE REGISTRO MAYO'!$A$1:$U$884,2,FALSE)</f>
        <v>Corporación Privada de Desarrollo Social IX Región, CORPRIX</v>
      </c>
      <c r="C820" s="18">
        <f>VLOOKUP(A820,'BASE REGISTRO MAYO'!$A$1:$U$884,3,FALSE)</f>
        <v>713394009</v>
      </c>
      <c r="D820" s="18" t="str">
        <f>VLOOKUP(A820,'BASE REGISTRO MAYO'!$A$1:$U$884,4,FALSE)</f>
        <v>Corporación de Derecho Privado</v>
      </c>
      <c r="E820" s="18" t="str">
        <f>VLOOKUP(A820,'BASE REGISTRO MAYO'!$A$1:$U$884,5,FALSE)</f>
        <v>Otorgada por Decreto Exento N° 1297, de 14 de octubre de 1977, modificado por Decreto Exento N° 199, ambos del Ministerio de Justicia.</v>
      </c>
      <c r="F820" s="18" t="str">
        <f>VLOOKUP(A820,'BASE REGISTRO MAYO'!$A$1:$U$884,6,FALSE)</f>
        <v>Certificado de Vigencia de persona jurídica sin fines de lucro folio N° 500352851025, de fecha 28 de octubre de 2020, emitido por el Servicio de Registro Civil e Identificación.</v>
      </c>
      <c r="G820" s="18" t="str">
        <f>VLOOKUP(A820,'BASE REGISTRO MAYO'!$A$1:$U$884,7,FALSE)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20" s="18" t="str">
        <f>VLOOKUP(A820,'BASE REGISTRO MAYO'!$A$1:$U$884,8,FALSE)</f>
        <v>Presidente: 
Ermes Andrade Barría, 
Vice Presidenta: 
María Victoria Gyllen López
Tesorero: 
Iris Chávez Chaparro
Secretario: 
Marina Inés González Cabeza</v>
      </c>
      <c r="I820" s="18" t="str">
        <f>VLOOKUP(A820,'BASE REGISTRO MAYO'!$A$1:$U$884,9,FALSE)</f>
        <v>Dos años en sus cargos.</v>
      </c>
      <c r="J820" s="18" t="str">
        <f>VLOOKUP(A820,'BASE REGISTRO MAYO'!$A$1:$U$884,10,FALSE)</f>
        <v>De 31 de octubre de 2018 a 31 de octubre de 2020.</v>
      </c>
      <c r="K820" s="18" t="str">
        <f>VLOOKUP(A820,'BASE REGISTRO MAYO'!$A$1:$U$884,11,FALSE)</f>
        <v xml:space="preserve">Presidente: Ermes Andrade Barría,
</v>
      </c>
      <c r="L820" s="18" t="str">
        <f>VLOOKUP(A820,'BASE REGISTRO MAYO'!$A$1:$U$884,12,FALSE)</f>
        <v xml:space="preserve">Arturo Prat N° 350, Ciudad de Temuco
</v>
      </c>
      <c r="M820" s="18" t="str">
        <f>VLOOKUP(A820,'BASE REGISTRO MAYO'!$A$1:$U$884,13,FALSE)</f>
        <v>IX</v>
      </c>
      <c r="N820" s="18" t="str">
        <f>VLOOKUP(A820,'BASE REGISTRO MAYO'!$A$1:$U$884,14,FALSE)</f>
        <v>Temuco</v>
      </c>
      <c r="O820" s="18" t="str">
        <f>VLOOKUP(A820,'BASE REGISTRO MAYO'!$A$1:$U$884,15,FALSE)</f>
        <v xml:space="preserve">Fono: (45) 2407654
</v>
      </c>
      <c r="P820" s="18" t="str">
        <f>VLOOKUP(A820,'BASE REGISTRO MAYO'!$A$1:$U$884,16,FALSE)</f>
        <v xml:space="preserve">corprix@gmail.cl
</v>
      </c>
      <c r="Q820" s="18">
        <f>VLOOKUP(A820,'BASE REGISTRO MAYO'!$A$1:$U$884,17,FALSE)</f>
        <v>0</v>
      </c>
      <c r="R820" s="18">
        <f>VLOOKUP(A820,'BASE REGISTRO MAYO'!$A$1:$U$884,18,FALSE)</f>
        <v>93401</v>
      </c>
      <c r="S820" s="18" t="str">
        <f>VLOOKUP(A820,'BASE REGISTRO MAYO'!$A$1:$U$884,19,FALSE)</f>
        <v>Se acompaña certificado financiero correspondiente al año 2019, aprobado por el Subdepartamento de Supervisión Financiera Nacional.</v>
      </c>
      <c r="T820" s="148">
        <f>VLOOKUP(A820,'BASE REGISTRO MAYO'!$A$1:$U$884,20,FALSE)</f>
        <v>39476</v>
      </c>
      <c r="U820" s="125">
        <v>7388</v>
      </c>
      <c r="V820" s="126">
        <v>44910753</v>
      </c>
      <c r="W820" s="126">
        <v>209911730</v>
      </c>
      <c r="X820" s="149">
        <v>44347</v>
      </c>
      <c r="Y820" s="133" t="s">
        <v>7732</v>
      </c>
      <c r="Z820" s="133" t="s">
        <v>7733</v>
      </c>
      <c r="AA820" s="125" t="s">
        <v>7743</v>
      </c>
    </row>
    <row r="821" spans="1:27" s="90" customFormat="1" ht="15.75" customHeight="1" x14ac:dyDescent="0.2">
      <c r="A821" s="125">
        <v>7388</v>
      </c>
      <c r="B821" s="18" t="str">
        <f>VLOOKUP(A821,'BASE REGISTRO MAYO'!$A$1:$U$884,2,FALSE)</f>
        <v>Corporación Privada de Desarrollo Social IX Región, CORPRIX</v>
      </c>
      <c r="C821" s="18">
        <f>VLOOKUP(A821,'BASE REGISTRO MAYO'!$A$1:$U$884,3,FALSE)</f>
        <v>713394009</v>
      </c>
      <c r="D821" s="18" t="str">
        <f>VLOOKUP(A821,'BASE REGISTRO MAYO'!$A$1:$U$884,4,FALSE)</f>
        <v>Corporación de Derecho Privado</v>
      </c>
      <c r="E821" s="18" t="str">
        <f>VLOOKUP(A821,'BASE REGISTRO MAYO'!$A$1:$U$884,5,FALSE)</f>
        <v>Otorgada por Decreto Exento N° 1297, de 14 de octubre de 1977, modificado por Decreto Exento N° 199, ambos del Ministerio de Justicia.</v>
      </c>
      <c r="F821" s="18" t="str">
        <f>VLOOKUP(A821,'BASE REGISTRO MAYO'!$A$1:$U$884,6,FALSE)</f>
        <v>Certificado de Vigencia de persona jurídica sin fines de lucro folio N° 500352851025, de fecha 28 de octubre de 2020, emitido por el Servicio de Registro Civil e Identificación.</v>
      </c>
      <c r="G821" s="18" t="str">
        <f>VLOOKUP(A821,'BASE REGISTRO MAYO'!$A$1:$U$884,7,FALSE)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21" s="18" t="str">
        <f>VLOOKUP(A821,'BASE REGISTRO MAYO'!$A$1:$U$884,8,FALSE)</f>
        <v>Presidente: 
Ermes Andrade Barría, 
Vice Presidenta: 
María Victoria Gyllen López
Tesorero: 
Iris Chávez Chaparro
Secretario: 
Marina Inés González Cabeza</v>
      </c>
      <c r="I821" s="18" t="str">
        <f>VLOOKUP(A821,'BASE REGISTRO MAYO'!$A$1:$U$884,9,FALSE)</f>
        <v>Dos años en sus cargos.</v>
      </c>
      <c r="J821" s="18" t="str">
        <f>VLOOKUP(A821,'BASE REGISTRO MAYO'!$A$1:$U$884,10,FALSE)</f>
        <v>De 31 de octubre de 2018 a 31 de octubre de 2020.</v>
      </c>
      <c r="K821" s="18" t="str">
        <f>VLOOKUP(A821,'BASE REGISTRO MAYO'!$A$1:$U$884,11,FALSE)</f>
        <v xml:space="preserve">Presidente: Ermes Andrade Barría,
</v>
      </c>
      <c r="L821" s="18" t="str">
        <f>VLOOKUP(A821,'BASE REGISTRO MAYO'!$A$1:$U$884,12,FALSE)</f>
        <v xml:space="preserve">Arturo Prat N° 350, Ciudad de Temuco
</v>
      </c>
      <c r="M821" s="18" t="str">
        <f>VLOOKUP(A821,'BASE REGISTRO MAYO'!$A$1:$U$884,13,FALSE)</f>
        <v>IX</v>
      </c>
      <c r="N821" s="18" t="str">
        <f>VLOOKUP(A821,'BASE REGISTRO MAYO'!$A$1:$U$884,14,FALSE)</f>
        <v>Temuco</v>
      </c>
      <c r="O821" s="18" t="str">
        <f>VLOOKUP(A821,'BASE REGISTRO MAYO'!$A$1:$U$884,15,FALSE)</f>
        <v xml:space="preserve">Fono: (45) 2407654
</v>
      </c>
      <c r="P821" s="18" t="str">
        <f>VLOOKUP(A821,'BASE REGISTRO MAYO'!$A$1:$U$884,16,FALSE)</f>
        <v xml:space="preserve">corprix@gmail.cl
</v>
      </c>
      <c r="Q821" s="18">
        <f>VLOOKUP(A821,'BASE REGISTRO MAYO'!$A$1:$U$884,17,FALSE)</f>
        <v>0</v>
      </c>
      <c r="R821" s="18">
        <f>VLOOKUP(A821,'BASE REGISTRO MAYO'!$A$1:$U$884,18,FALSE)</f>
        <v>93401</v>
      </c>
      <c r="S821" s="18" t="str">
        <f>VLOOKUP(A821,'BASE REGISTRO MAYO'!$A$1:$U$884,19,FALSE)</f>
        <v>Se acompaña certificado financiero correspondiente al año 2019, aprobado por el Subdepartamento de Supervisión Financiera Nacional.</v>
      </c>
      <c r="T821" s="148">
        <f>VLOOKUP(A821,'BASE REGISTRO MAYO'!$A$1:$U$884,20,FALSE)</f>
        <v>39476</v>
      </c>
      <c r="U821" s="125">
        <v>7388</v>
      </c>
      <c r="V821" s="126">
        <v>23192076</v>
      </c>
      <c r="W821" s="126">
        <v>23192076</v>
      </c>
      <c r="X821" s="149">
        <v>44347</v>
      </c>
      <c r="Y821" s="133" t="s">
        <v>7732</v>
      </c>
      <c r="Z821" s="133" t="s">
        <v>7733</v>
      </c>
      <c r="AA821" s="125" t="s">
        <v>7838</v>
      </c>
    </row>
    <row r="822" spans="1:27" s="90" customFormat="1" ht="15.75" customHeight="1" x14ac:dyDescent="0.2">
      <c r="A822" s="125">
        <v>7390</v>
      </c>
      <c r="B822" s="18" t="str">
        <f>VLOOKUP(A822,'BASE REGISTRO MAYO'!$A$1:$U$884,2,FALSE)</f>
        <v xml:space="preserve">
I. Municipalidad de Linares
</v>
      </c>
      <c r="C822" s="18">
        <f>VLOOKUP(A822,'BASE REGISTRO MAYO'!$A$1:$U$884,3,FALSE)</f>
        <v>691303004</v>
      </c>
      <c r="D822" s="18" t="str">
        <f>VLOOKUP(A822,'BASE REGISTRO MAYO'!$A$1:$U$884,4,FALSE)</f>
        <v>Municipalidad</v>
      </c>
      <c r="E822" s="18" t="str">
        <f>VLOOKUP(A822,'BASE REGISTRO MAYO'!$A$1:$U$884,5,FALSE)</f>
        <v>Constitución Política de la República, artículo 107</v>
      </c>
      <c r="F822" s="18" t="str">
        <f>VLOOKUP(A822,'BASE REGISTRO MAYO'!$A$1:$U$884,6,FALSE)</f>
        <v>Indefinida</v>
      </c>
      <c r="G822" s="18" t="str">
        <f>VLOOKUP(A822,'BASE REGISTRO MAYO'!$A$1:$U$884,7,FALSE)</f>
        <v>Según Ley Orgánica Nº 18.695, artículos 1º al  4º</v>
      </c>
      <c r="H822" s="18" t="str">
        <f>VLOOKUP(A822,'BASE REGISTRO MAYO'!$A$1:$U$884,8,FALSE)</f>
        <v>no tiene</v>
      </c>
      <c r="I822" s="18">
        <f>VLOOKUP(A822,'BASE REGISTRO MAYO'!$A$1:$U$884,9,FALSE)</f>
        <v>0</v>
      </c>
      <c r="J822" s="18">
        <f>VLOOKUP(A822,'BASE REGISTRO MAYO'!$A$1:$U$884,10,FALSE)</f>
        <v>0</v>
      </c>
      <c r="K822" s="18" t="str">
        <f>VLOOKUP(A822,'BASE REGISTRO MAYO'!$A$1:$U$884,11,FALSE)</f>
        <v xml:space="preserve">Rolando Rentería Moller, </v>
      </c>
      <c r="L822" s="18" t="str">
        <f>VLOOKUP(A822,'BASE REGISTRO MAYO'!$A$1:$U$884,12,FALSE)</f>
        <v xml:space="preserve">Calle Kurt Moller Nº 391, comuna de Linares, Séptima Región.
</v>
      </c>
      <c r="M822" s="18" t="str">
        <f>VLOOKUP(A822,'BASE REGISTRO MAYO'!$A$1:$U$884,13,FALSE)</f>
        <v>VII</v>
      </c>
      <c r="N822" s="18" t="str">
        <f>VLOOKUP(A822,'BASE REGISTRO MAYO'!$A$1:$U$884,14,FALSE)</f>
        <v>Linares</v>
      </c>
      <c r="O822" s="18" t="str">
        <f>VLOOKUP(A822,'BASE REGISTRO MAYO'!$A$1:$U$884,15,FALSE)</f>
        <v xml:space="preserve">Fono: (73) 634513 - </v>
      </c>
      <c r="P822" s="18">
        <f>VLOOKUP(A822,'BASE REGISTRO MAYO'!$A$1:$U$884,16,FALSE)</f>
        <v>0</v>
      </c>
      <c r="Q822" s="18">
        <f>VLOOKUP(A822,'BASE REGISTRO MAYO'!$A$1:$U$884,17,FALSE)</f>
        <v>0</v>
      </c>
      <c r="R822" s="18">
        <f>VLOOKUP(A822,'BASE REGISTRO MAYO'!$A$1:$U$884,18,FALSE)</f>
        <v>91001</v>
      </c>
      <c r="S822" s="18" t="str">
        <f>VLOOKUP(A822,'BASE REGISTRO MAYO'!$A$1:$U$884,19,FALSE)</f>
        <v xml:space="preserve">No se acompañan. Aplica Informe Jurídico Nº 09, de  fecha 14 de marzo de 2011 del Departamento Jurídico y Dictamen Nº 070791, de 2009, de la Contraloría General de la República.  
</v>
      </c>
      <c r="T822" s="148">
        <f>VLOOKUP(A822,'BASE REGISTRO MAYO'!$A$1:$U$884,20,FALSE)</f>
        <v>39581</v>
      </c>
      <c r="U822" s="125">
        <v>7390</v>
      </c>
      <c r="V822" s="126">
        <v>6439140</v>
      </c>
      <c r="W822" s="126">
        <v>24158310</v>
      </c>
      <c r="X822" s="149">
        <v>44347</v>
      </c>
      <c r="Y822" s="133" t="s">
        <v>7732</v>
      </c>
      <c r="Z822" s="133" t="s">
        <v>7733</v>
      </c>
      <c r="AA822" s="125" t="s">
        <v>7846</v>
      </c>
    </row>
    <row r="823" spans="1:27" s="90" customFormat="1" ht="15.75" customHeight="1" x14ac:dyDescent="0.2">
      <c r="A823" s="125">
        <v>7395</v>
      </c>
      <c r="B823" s="18" t="str">
        <f>VLOOKUP(A823,'BASE REGISTRO MAYO'!$A$1:$U$884,2,FALSE)</f>
        <v xml:space="preserve">
I. Municipalidad de Lo Espejo
</v>
      </c>
      <c r="C823" s="18">
        <f>VLOOKUP(A823,'BASE REGISTRO MAYO'!$A$1:$U$884,3,FALSE)</f>
        <v>692551001</v>
      </c>
      <c r="D823" s="18" t="str">
        <f>VLOOKUP(A823,'BASE REGISTRO MAYO'!$A$1:$U$884,4,FALSE)</f>
        <v>Municipalidad</v>
      </c>
      <c r="E823" s="18" t="str">
        <f>VLOOKUP(A823,'BASE REGISTRO MAYO'!$A$1:$U$884,5,FALSE)</f>
        <v>Constitución Política de la República, art. 107.</v>
      </c>
      <c r="F823" s="18" t="str">
        <f>VLOOKUP(A823,'BASE REGISTRO MAYO'!$A$1:$U$884,6,FALSE)</f>
        <v>Indefinida.</v>
      </c>
      <c r="G823" s="18" t="str">
        <f>VLOOKUP(A823,'BASE REGISTRO MAYO'!$A$1:$U$884,7,FALSE)</f>
        <v>Según Ley Orgánica Nº 18.695, arts. 1º al 4º.</v>
      </c>
      <c r="H823" s="18" t="str">
        <f>VLOOKUP(A823,'BASE REGISTRO MAYO'!$A$1:$U$884,8,FALSE)</f>
        <v>no tiene</v>
      </c>
      <c r="I823" s="18">
        <f>VLOOKUP(A823,'BASE REGISTRO MAYO'!$A$1:$U$884,9,FALSE)</f>
        <v>0</v>
      </c>
      <c r="J823" s="18">
        <f>VLOOKUP(A823,'BASE REGISTRO MAYO'!$A$1:$U$884,10,FALSE)</f>
        <v>0</v>
      </c>
      <c r="K823" s="18" t="str">
        <f>VLOOKUP(A823,'BASE REGISTRO MAYO'!$A$1:$U$884,11,FALSE)</f>
        <v>Nelson Antonio Santana Hernández,</v>
      </c>
      <c r="L823" s="18" t="str">
        <f>VLOOKUP(A823,'BASE REGISTRO MAYO'!$A$1:$U$884,12,FALSE)</f>
        <v xml:space="preserve">Avenida Central Raúl Silva Henríquez N° 8321, Lo Espejo, Región Metropolitana.
</v>
      </c>
      <c r="M823" s="18" t="str">
        <f>VLOOKUP(A823,'BASE REGISTRO MAYO'!$A$1:$U$884,13,FALSE)</f>
        <v>XIII</v>
      </c>
      <c r="N823" s="18" t="str">
        <f>VLOOKUP(A823,'BASE REGISTRO MAYO'!$A$1:$U$884,14,FALSE)</f>
        <v>Lo Espejo</v>
      </c>
      <c r="O823" s="18" t="str">
        <f>VLOOKUP(A823,'BASE REGISTRO MAYO'!$A$1:$U$884,15,FALSE)</f>
        <v>Teléfono: 29636606</v>
      </c>
      <c r="P823" s="18" t="str">
        <f>VLOOKUP(A823,'BASE REGISTRO MAYO'!$A$1:$U$884,16,FALSE)</f>
        <v xml:space="preserve">Correo electrónico:
alcaldía@loespejo.cl      
municipalidad@loespejo.cl
</v>
      </c>
      <c r="Q823" s="18">
        <f>VLOOKUP(A823,'BASE REGISTRO MAYO'!$A$1:$U$884,17,FALSE)</f>
        <v>0</v>
      </c>
      <c r="R823" s="18">
        <f>VLOOKUP(A823,'BASE REGISTRO MAYO'!$A$1:$U$884,18,FALSE)</f>
        <v>91001</v>
      </c>
      <c r="S823" s="18" t="str">
        <f>VLOOKUP(A823,'BASE REGISTRO MAYO'!$A$1:$U$884,19,FALSE)</f>
        <v xml:space="preserve">No se acompañan. Aplica Informe Jurídico Nº 09, de  fecha 14 de marzo de 2011 del Departamento Jurídico y Dictamen Nº 070791, de 2009, de la Contraloría General de la República.  
.
</v>
      </c>
      <c r="T823" s="148">
        <f>VLOOKUP(A823,'BASE REGISTRO MAYO'!$A$1:$U$884,20,FALSE)</f>
        <v>39612</v>
      </c>
      <c r="U823" s="125">
        <v>7395</v>
      </c>
      <c r="V823" s="126">
        <v>9730256</v>
      </c>
      <c r="W823" s="126">
        <v>48651280</v>
      </c>
      <c r="X823" s="149">
        <v>44347</v>
      </c>
      <c r="Y823" s="133" t="s">
        <v>7732</v>
      </c>
      <c r="Z823" s="133" t="s">
        <v>7733</v>
      </c>
      <c r="AA823" s="125" t="s">
        <v>7847</v>
      </c>
    </row>
    <row r="824" spans="1:27" s="90" customFormat="1" ht="15.75" customHeight="1" x14ac:dyDescent="0.2">
      <c r="A824" s="125">
        <v>7411</v>
      </c>
      <c r="B824" s="18" t="str">
        <f>VLOOKUP(A824,'BASE REGISTRO MAYO'!$A$1:$U$884,2,FALSE)</f>
        <v xml:space="preserve">
I. Municipalidad de San Fernando 
</v>
      </c>
      <c r="C824" s="18">
        <f>VLOOKUP(A824,'BASE REGISTRO MAYO'!$A$1:$U$884,3,FALSE)</f>
        <v>690901005</v>
      </c>
      <c r="D824" s="18" t="str">
        <f>VLOOKUP(A824,'BASE REGISTRO MAYO'!$A$1:$U$884,4,FALSE)</f>
        <v>Municipalidad</v>
      </c>
      <c r="E824" s="18" t="str">
        <f>VLOOKUP(A824,'BASE REGISTRO MAYO'!$A$1:$U$884,5,FALSE)</f>
        <v>Constitución Política de la República, art. 107.</v>
      </c>
      <c r="F824" s="18" t="str">
        <f>VLOOKUP(A824,'BASE REGISTRO MAYO'!$A$1:$U$884,6,FALSE)</f>
        <v>Indefinida.</v>
      </c>
      <c r="G824" s="18" t="str">
        <f>VLOOKUP(A824,'BASE REGISTRO MAYO'!$A$1:$U$884,7,FALSE)</f>
        <v>Según Ley Orgánica Nº 18.695, arts. 1º al 4º.</v>
      </c>
      <c r="H824" s="18" t="str">
        <f>VLOOKUP(A824,'BASE REGISTRO MAYO'!$A$1:$U$884,8,FALSE)</f>
        <v>no tiene</v>
      </c>
      <c r="I824" s="18">
        <f>VLOOKUP(A824,'BASE REGISTRO MAYO'!$A$1:$U$884,9,FALSE)</f>
        <v>0</v>
      </c>
      <c r="J824" s="18">
        <f>VLOOKUP(A824,'BASE REGISTRO MAYO'!$A$1:$U$884,10,FALSE)</f>
        <v>0</v>
      </c>
      <c r="K824" s="18" t="str">
        <f>VLOOKUP(A824,'BASE REGISTRO MAYO'!$A$1:$U$884,11,FALSE)</f>
        <v xml:space="preserve">Luis Antonio Berwart Araya    </v>
      </c>
      <c r="L824" s="18" t="str">
        <f>VLOOKUP(A824,'BASE REGISTRO MAYO'!$A$1:$U$884,12,FALSE)</f>
        <v xml:space="preserve">Calle  Argomedo Nº 480, comuna de San Fernando, Región del Libertador Bernardo O`Higgins.
</v>
      </c>
      <c r="M824" s="18" t="str">
        <f>VLOOKUP(A824,'BASE REGISTRO MAYO'!$A$1:$U$884,13,FALSE)</f>
        <v>VI</v>
      </c>
      <c r="N824" s="18" t="str">
        <f>VLOOKUP(A824,'BASE REGISTRO MAYO'!$A$1:$U$884,14,FALSE)</f>
        <v>San Fernando</v>
      </c>
      <c r="O824" s="18">
        <f>VLOOKUP(A824,'BASE REGISTRO MAYO'!$A$1:$U$884,15,FALSE)</f>
        <v>0</v>
      </c>
      <c r="P824" s="18">
        <f>VLOOKUP(A824,'BASE REGISTRO MAYO'!$A$1:$U$884,16,FALSE)</f>
        <v>0</v>
      </c>
      <c r="Q824" s="18">
        <f>VLOOKUP(A824,'BASE REGISTRO MAYO'!$A$1:$U$884,17,FALSE)</f>
        <v>0</v>
      </c>
      <c r="R824" s="18">
        <f>VLOOKUP(A824,'BASE REGISTRO MAYO'!$A$1:$U$884,18,FALSE)</f>
        <v>91001</v>
      </c>
      <c r="S824" s="18" t="str">
        <f>VLOOKUP(A824,'BASE REGISTRO MAYO'!$A$1:$U$884,19,FALSE)</f>
        <v xml:space="preserve">No se acompañan. Aplica Informe Jurídico Nº 09, de  fecha 14 de marzo de 2011 del Departamento Jurídico y Dictamen Nº 070791, de 2009, de la Contraloría General de la República.  
</v>
      </c>
      <c r="T824" s="148">
        <f>VLOOKUP(A824,'BASE REGISTRO MAYO'!$A$1:$U$884,20,FALSE)</f>
        <v>39912</v>
      </c>
      <c r="U824" s="125">
        <v>7411</v>
      </c>
      <c r="V824" s="126">
        <v>5008220</v>
      </c>
      <c r="W824" s="126">
        <v>20178130</v>
      </c>
      <c r="X824" s="149">
        <v>44347</v>
      </c>
      <c r="Y824" s="133" t="s">
        <v>7732</v>
      </c>
      <c r="Z824" s="133" t="s">
        <v>7733</v>
      </c>
      <c r="AA824" s="125" t="s">
        <v>7787</v>
      </c>
    </row>
    <row r="825" spans="1:27" s="90" customFormat="1" ht="15.75" customHeight="1" x14ac:dyDescent="0.2">
      <c r="A825" s="125">
        <v>7412</v>
      </c>
      <c r="B825" s="18" t="str">
        <f>VLOOKUP(A825,'BASE REGISTRO MAYO'!$A$1:$U$884,2,FALSE)</f>
        <v xml:space="preserve">
Fundación Tabor.
</v>
      </c>
      <c r="C825" s="18" t="str">
        <f>VLOOKUP(A825,'BASE REGISTRO MAYO'!$A$1:$U$884,3,FALSE)</f>
        <v>65766670K</v>
      </c>
      <c r="D825" s="18" t="str">
        <f>VLOOKUP(A825,'BASE REGISTRO MAYO'!$A$1:$U$884,4,FALSE)</f>
        <v>Fundación de Derecho Privado.</v>
      </c>
      <c r="E825" s="18" t="str">
        <f>VLOOKUP(A825,'BASE REGISTRO MAYO'!$A$1:$U$884,5,FALSE)</f>
        <v>Otorgada mediante Decreto Supremo N°4924, de fecha 29 de diciembre de 2006.</v>
      </c>
      <c r="F825" s="18" t="str">
        <f>VLOOKUP(A825,'BASE REGISTRO MAYO'!$A$1:$U$884,6,FALSE)</f>
        <v>Certificado de Vigencia, folio Nº 500355509281, emitido por el SRCeI con fecha 11 de noviembre de 2020.</v>
      </c>
      <c r="G825" s="18" t="str">
        <f>VLOOKUP(A825,'BASE REGISTRO MAYO'!$A$1:$U$884,7,FALSE)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25" s="18" t="str">
        <f>VLOOKUP(A825,'BASE REGISTRO MAYO'!$A$1:$U$884,8,FALSE)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25" s="18" t="str">
        <f>VLOOKUP(A825,'BASE REGISTRO MAYO'!$A$1:$U$884,9,FALSE)</f>
        <v xml:space="preserve">2 años. 
</v>
      </c>
      <c r="J825" s="18" t="str">
        <f>VLOOKUP(A825,'BASE REGISTRO MAYO'!$A$1:$U$884,10,FALSE)</f>
        <v>25 de enero de 2018.</v>
      </c>
      <c r="K825" s="18" t="str">
        <f>VLOOKUP(A825,'BASE REGISTRO MAYO'!$A$1:$U$884,11,FALSE)</f>
        <v xml:space="preserve">Presidente y Representante Legal: 
 Sergio Maureira Arzich,          
El Presidente de la Fundación tendrá la representación judicial y extrajudicial de la institución.
</v>
      </c>
      <c r="L825" s="18" t="str">
        <f>VLOOKUP(A825,'BASE REGISTRO MAYO'!$A$1:$U$884,12,FALSE)</f>
        <v xml:space="preserve">Domicilio: calle Bellavista N°3846, ciudad de Antofagasta, 
</v>
      </c>
      <c r="M825" s="18" t="str">
        <f>VLOOKUP(A825,'BASE REGISTRO MAYO'!$A$1:$U$884,13,FALSE)</f>
        <v>III</v>
      </c>
      <c r="N825" s="18" t="str">
        <f>VLOOKUP(A825,'BASE REGISTRO MAYO'!$A$1:$U$884,14,FALSE)</f>
        <v>Antofagasta</v>
      </c>
      <c r="O825" s="18" t="str">
        <f>VLOOKUP(A825,'BASE REGISTRO MAYO'!$A$1:$U$884,15,FALSE)</f>
        <v>teléfono 798858</v>
      </c>
      <c r="P825" s="18" t="str">
        <f>VLOOKUP(A825,'BASE REGISTRO MAYO'!$A$1:$U$884,16,FALSE)</f>
        <v>tabor@vtr.net</v>
      </c>
      <c r="Q825" s="18">
        <f>VLOOKUP(A825,'BASE REGISTRO MAYO'!$A$1:$U$884,17,FALSE)</f>
        <v>0</v>
      </c>
      <c r="R825" s="18">
        <f>VLOOKUP(A825,'BASE REGISTRO MAYO'!$A$1:$U$884,18,FALSE)</f>
        <v>93401</v>
      </c>
      <c r="S825" s="18" t="str">
        <f>VLOOKUP(A825,'BASE REGISTRO MAYO'!$A$1:$U$884,19,FALSE)</f>
        <v xml:space="preserve">Se adjunta certificado de Antecedentes Financieros correspondiente al año 2019, aprobados por el Departamento de Supervisión Financiera Nacional. </v>
      </c>
      <c r="T825" s="148">
        <f>VLOOKUP(A825,'BASE REGISTRO MAYO'!$A$1:$U$884,20,FALSE)</f>
        <v>39938</v>
      </c>
      <c r="U825" s="125">
        <v>7412</v>
      </c>
      <c r="V825" s="126">
        <v>7825912</v>
      </c>
      <c r="W825" s="126">
        <v>90326346</v>
      </c>
      <c r="X825" s="149">
        <v>44347</v>
      </c>
      <c r="Y825" s="133" t="s">
        <v>7732</v>
      </c>
      <c r="Z825" s="133" t="s">
        <v>7733</v>
      </c>
      <c r="AA825" s="125" t="s">
        <v>7735</v>
      </c>
    </row>
    <row r="826" spans="1:27" s="90" customFormat="1" ht="15.75" customHeight="1" x14ac:dyDescent="0.2">
      <c r="A826" s="125">
        <v>7418</v>
      </c>
      <c r="B826" s="18" t="str">
        <f>VLOOKUP(A826,'BASE REGISTRO MAYO'!$A$1:$U$884,2,FALSE)</f>
        <v xml:space="preserve">
I. Municipalidad de Renca
</v>
      </c>
      <c r="C826" s="18">
        <f>VLOOKUP(A826,'BASE REGISTRO MAYO'!$A$1:$U$884,3,FALSE)</f>
        <v>690712008</v>
      </c>
      <c r="D826" s="18" t="str">
        <f>VLOOKUP(A826,'BASE REGISTRO MAYO'!$A$1:$U$884,4,FALSE)</f>
        <v xml:space="preserve">
Municipalidad
</v>
      </c>
      <c r="E826" s="18" t="str">
        <f>VLOOKUP(A826,'BASE REGISTRO MAYO'!$A$1:$U$884,5,FALSE)</f>
        <v xml:space="preserve">
Constitución Política de la República, artículo 107
</v>
      </c>
      <c r="F826" s="18" t="str">
        <f>VLOOKUP(A826,'BASE REGISTRO MAYO'!$A$1:$U$884,6,FALSE)</f>
        <v>Indefinida</v>
      </c>
      <c r="G826" s="18" t="str">
        <f>VLOOKUP(A826,'BASE REGISTRO MAYO'!$A$1:$U$884,7,FALSE)</f>
        <v xml:space="preserve">
Según ley Orgánica N° 18.695, artículos 1° al 4°
</v>
      </c>
      <c r="H826" s="18" t="str">
        <f>VLOOKUP(A826,'BASE REGISTRO MAYO'!$A$1:$U$884,8,FALSE)</f>
        <v>no tiene</v>
      </c>
      <c r="I826" s="18">
        <f>VLOOKUP(A826,'BASE REGISTRO MAYO'!$A$1:$U$884,9,FALSE)</f>
        <v>0</v>
      </c>
      <c r="J826" s="18">
        <f>VLOOKUP(A826,'BASE REGISTRO MAYO'!$A$1:$U$884,10,FALSE)</f>
        <v>0</v>
      </c>
      <c r="K826" s="18" t="str">
        <f>VLOOKUP(A826,'BASE REGISTRO MAYO'!$A$1:$U$884,11,FALSE)</f>
        <v>CLAUDIO NICOLAS CASTRO SALAS,   Subrogantes: Romy Alamo Pichara, Víctor Hugo Miranda Pérez y Alejandra de la Barra Manríquez</v>
      </c>
      <c r="L826" s="18" t="str">
        <f>VLOOKUP(A826,'BASE REGISTRO MAYO'!$A$1:$U$884,12,FALSE)</f>
        <v xml:space="preserve">Avenida Blanco Encalada N°1335, comuna de Renca, Región Metropolitana.
</v>
      </c>
      <c r="M826" s="18" t="str">
        <f>VLOOKUP(A826,'BASE REGISTRO MAYO'!$A$1:$U$884,13,FALSE)</f>
        <v>XIII</v>
      </c>
      <c r="N826" s="18" t="str">
        <f>VLOOKUP(A826,'BASE REGISTRO MAYO'!$A$1:$U$884,14,FALSE)</f>
        <v>Renca</v>
      </c>
      <c r="O826" s="18" t="str">
        <f>VLOOKUP(A826,'BASE REGISTRO MAYO'!$A$1:$U$884,15,FALSE)</f>
        <v>Fonos:  685 66 00 / 800-202-836</v>
      </c>
      <c r="P826" s="18" t="str">
        <f>VLOOKUP(A826,'BASE REGISTRO MAYO'!$A$1:$U$884,16,FALSE)</f>
        <v>Página web: www.renca.cl</v>
      </c>
      <c r="Q826" s="18">
        <f>VLOOKUP(A826,'BASE REGISTRO MAYO'!$A$1:$U$884,17,FALSE)</f>
        <v>0</v>
      </c>
      <c r="R826" s="18">
        <f>VLOOKUP(A826,'BASE REGISTRO MAYO'!$A$1:$U$884,18,FALSE)</f>
        <v>91001</v>
      </c>
      <c r="S826" s="18" t="str">
        <f>VLOOKUP(A826,'BASE REGISTRO MAYO'!$A$1:$U$884,19,FALSE)</f>
        <v xml:space="preserve">No se acompañan. Aplica Informe Jurídico Nº 09, de fecha 14 de marzo de 2011 del Departamento Jurídico y Dictamen Nº 070791, de 2009, de la Contraloría General de la República.  </v>
      </c>
      <c r="T826" s="148">
        <f>VLOOKUP(A826,'BASE REGISTRO MAYO'!$A$1:$U$884,20,FALSE)</f>
        <v>40057</v>
      </c>
      <c r="U826" s="125">
        <v>7418</v>
      </c>
      <c r="V826" s="126">
        <v>7154600</v>
      </c>
      <c r="W826" s="126">
        <v>28825900</v>
      </c>
      <c r="X826" s="149">
        <v>44347</v>
      </c>
      <c r="Y826" s="133" t="s">
        <v>7732</v>
      </c>
      <c r="Z826" s="133" t="s">
        <v>7733</v>
      </c>
      <c r="AA826" s="125" t="s">
        <v>7784</v>
      </c>
    </row>
    <row r="827" spans="1:27" s="90" customFormat="1" ht="15.75" customHeight="1" x14ac:dyDescent="0.2">
      <c r="A827" s="125">
        <v>7423</v>
      </c>
      <c r="B827" s="18" t="str">
        <f>VLOOKUP(A827,'BASE REGISTRO MAYO'!$A$1:$U$884,2,FALSE)</f>
        <v xml:space="preserve">
I. Municipalidad de Olmué
</v>
      </c>
      <c r="C827" s="18">
        <f>VLOOKUP(A827,'BASE REGISTRO MAYO'!$A$1:$U$884,3,FALSE)</f>
        <v>690612003</v>
      </c>
      <c r="D827" s="18" t="str">
        <f>VLOOKUP(A827,'BASE REGISTRO MAYO'!$A$1:$U$884,4,FALSE)</f>
        <v>Municipalidad</v>
      </c>
      <c r="E827" s="18" t="str">
        <f>VLOOKUP(A827,'BASE REGISTRO MAYO'!$A$1:$U$884,5,FALSE)</f>
        <v>Constitución Política de la República, artículo 107.</v>
      </c>
      <c r="F827" s="18" t="str">
        <f>VLOOKUP(A827,'BASE REGISTRO MAYO'!$A$1:$U$884,6,FALSE)</f>
        <v>Indefinida.</v>
      </c>
      <c r="G827" s="18" t="str">
        <f>VLOOKUP(A827,'BASE REGISTRO MAYO'!$A$1:$U$884,7,FALSE)</f>
        <v>Según Ley Orgánica Nº 18.695, artículos 1º al 4º.</v>
      </c>
      <c r="H827" s="18" t="str">
        <f>VLOOKUP(A827,'BASE REGISTRO MAYO'!$A$1:$U$884,8,FALSE)</f>
        <v>no tiene</v>
      </c>
      <c r="I827" s="18">
        <f>VLOOKUP(A827,'BASE REGISTRO MAYO'!$A$1:$U$884,9,FALSE)</f>
        <v>0</v>
      </c>
      <c r="J827" s="18">
        <f>VLOOKUP(A827,'BASE REGISTRO MAYO'!$A$1:$U$884,10,FALSE)</f>
        <v>0</v>
      </c>
      <c r="K827" s="18" t="str">
        <f>VLOOKUP(A827,'BASE REGISTRO MAYO'!$A$1:$U$884,11,FALSE)</f>
        <v xml:space="preserve">Macarena Santelices Cañas </v>
      </c>
      <c r="L827" s="18" t="str">
        <f>VLOOKUP(A827,'BASE REGISTRO MAYO'!$A$1:$U$884,12,FALSE)</f>
        <v xml:space="preserve">Calle Prat N° 12, comuna de Olmué, Quinta Región.
</v>
      </c>
      <c r="M827" s="18" t="str">
        <f>VLOOKUP(A827,'BASE REGISTRO MAYO'!$A$1:$U$884,13,FALSE)</f>
        <v>V</v>
      </c>
      <c r="N827" s="18">
        <f>VLOOKUP(A827,'BASE REGISTRO MAYO'!$A$1:$U$884,14,FALSE)</f>
        <v>0</v>
      </c>
      <c r="O827" s="18" t="str">
        <f>VLOOKUP(A827,'BASE REGISTRO MAYO'!$A$1:$U$884,15,FALSE)</f>
        <v>Fono: (56-33) 44 24 48</v>
      </c>
      <c r="P827" s="18" t="str">
        <f>VLOOKUP(A827,'BASE REGISTRO MAYO'!$A$1:$U$884,16,FALSE)</f>
        <v xml:space="preserve"> dideco@olmue.cl
</v>
      </c>
      <c r="Q827" s="18">
        <f>VLOOKUP(A827,'BASE REGISTRO MAYO'!$A$1:$U$884,17,FALSE)</f>
        <v>0</v>
      </c>
      <c r="R827" s="18">
        <f>VLOOKUP(A827,'BASE REGISTRO MAYO'!$A$1:$U$884,18,FALSE)</f>
        <v>91001</v>
      </c>
      <c r="S827" s="18" t="str">
        <f>VLOOKUP(A827,'BASE REGISTRO MAYO'!$A$1:$U$884,19,FALSE)</f>
        <v xml:space="preserve">No se acompañan. Aplica Informe Jurídico Nº 09, de  fecha 14 de marzo de 2011 del Departamento Jurídico y Dictamen Nº 070791, de 2009, de la Contraloría General de la República.  
</v>
      </c>
      <c r="T827" s="148">
        <f>VLOOKUP(A827,'BASE REGISTRO MAYO'!$A$1:$U$884,20,FALSE)</f>
        <v>40190</v>
      </c>
      <c r="U827" s="125">
        <v>7423</v>
      </c>
      <c r="V827" s="126">
        <v>8585520</v>
      </c>
      <c r="W827" s="126">
        <v>11447360</v>
      </c>
      <c r="X827" s="149">
        <v>44347</v>
      </c>
      <c r="Y827" s="133" t="s">
        <v>7732</v>
      </c>
      <c r="Z827" s="133" t="s">
        <v>7733</v>
      </c>
      <c r="AA827" s="125" t="s">
        <v>7880</v>
      </c>
    </row>
    <row r="828" spans="1:27" s="90" customFormat="1" ht="15.75" customHeight="1" x14ac:dyDescent="0.2">
      <c r="A828" s="125">
        <v>7425</v>
      </c>
      <c r="B828" s="18" t="str">
        <f>VLOOKUP(A828,'BASE REGISTRO MAYO'!$A$1:$U$884,2,FALSE)</f>
        <v xml:space="preserve">
I. Municipalidad de Chillán Viejo
</v>
      </c>
      <c r="C828" s="18">
        <f>VLOOKUP(A828,'BASE REGISTRO MAYO'!$A$1:$U$884,3,FALSE)</f>
        <v>692665007</v>
      </c>
      <c r="D828" s="18" t="str">
        <f>VLOOKUP(A828,'BASE REGISTRO MAYO'!$A$1:$U$884,4,FALSE)</f>
        <v>Municipalidad</v>
      </c>
      <c r="E828" s="18" t="str">
        <f>VLOOKUP(A828,'BASE REGISTRO MAYO'!$A$1:$U$884,5,FALSE)</f>
        <v>Constitución Política de la República, artículo 107.</v>
      </c>
      <c r="F828" s="18" t="str">
        <f>VLOOKUP(A828,'BASE REGISTRO MAYO'!$A$1:$U$884,6,FALSE)</f>
        <v>Indefinida.</v>
      </c>
      <c r="G828" s="18" t="str">
        <f>VLOOKUP(A828,'BASE REGISTRO MAYO'!$A$1:$U$884,7,FALSE)</f>
        <v>Según Ley Orgánica Nº 18.695, artículos 1º al 4º.</v>
      </c>
      <c r="H828" s="18" t="str">
        <f>VLOOKUP(A828,'BASE REGISTRO MAYO'!$A$1:$U$884,8,FALSE)</f>
        <v>no tiene</v>
      </c>
      <c r="I828" s="18">
        <f>VLOOKUP(A828,'BASE REGISTRO MAYO'!$A$1:$U$884,9,FALSE)</f>
        <v>0</v>
      </c>
      <c r="J828" s="18">
        <f>VLOOKUP(A828,'BASE REGISTRO MAYO'!$A$1:$U$884,10,FALSE)</f>
        <v>0</v>
      </c>
      <c r="K828" s="18" t="str">
        <f>VLOOKUP(A828,'BASE REGISTRO MAYO'!$A$1:$U$884,11,FALSE)</f>
        <v xml:space="preserve">Felipe Eduardo Aylwin Lagos.
</v>
      </c>
      <c r="L828" s="18" t="str">
        <f>VLOOKUP(A828,'BASE REGISTRO MAYO'!$A$1:$U$884,12,FALSE)</f>
        <v xml:space="preserve">Serrano Nº 300, comuna de Chillán Viejo
</v>
      </c>
      <c r="M828" s="18" t="str">
        <f>VLOOKUP(A828,'BASE REGISTRO MAYO'!$A$1:$U$884,13,FALSE)</f>
        <v>XVI</v>
      </c>
      <c r="N828" s="18" t="str">
        <f>VLOOKUP(A828,'BASE REGISTRO MAYO'!$A$1:$U$884,14,FALSE)</f>
        <v>Chillán Viejo</v>
      </c>
      <c r="O828" s="18" t="str">
        <f>VLOOKUP(A828,'BASE REGISTRO MAYO'!$A$1:$U$884,15,FALSE)</f>
        <v>Fono: 42-2201502</v>
      </c>
      <c r="P828" s="18" t="str">
        <f>VLOOKUP(A828,'BASE REGISTRO MAYO'!$A$1:$U$884,16,FALSE)</f>
        <v>alcaldia@chillanviejo.cl</v>
      </c>
      <c r="Q828" s="18">
        <f>VLOOKUP(A828,'BASE REGISTRO MAYO'!$A$1:$U$884,17,FALSE)</f>
        <v>0</v>
      </c>
      <c r="R828" s="18">
        <f>VLOOKUP(A828,'BASE REGISTRO MAYO'!$A$1:$U$884,18,FALSE)</f>
        <v>91001</v>
      </c>
      <c r="S828" s="18" t="str">
        <f>VLOOKUP(A828,'BASE REGISTRO MAYO'!$A$1:$U$884,19,FALSE)</f>
        <v xml:space="preserve">No se acompañan. Aplica Informe Jurídico Nº 09, de  fecha 14 de marzo de 2011 del Departamento Jurídico y Dictamen Nº 070791, de 2009, de la Contraloría General de la República.  
</v>
      </c>
      <c r="T828" s="148">
        <f>VLOOKUP(A828,'BASE REGISTRO MAYO'!$A$1:$U$884,20,FALSE)</f>
        <v>40249</v>
      </c>
      <c r="U828" s="125">
        <v>7425</v>
      </c>
      <c r="V828" s="126">
        <v>3262498</v>
      </c>
      <c r="W828" s="126">
        <v>13144612</v>
      </c>
      <c r="X828" s="149">
        <v>44347</v>
      </c>
      <c r="Y828" s="133" t="s">
        <v>7732</v>
      </c>
      <c r="Z828" s="133" t="s">
        <v>7733</v>
      </c>
      <c r="AA828" s="125" t="s">
        <v>7909</v>
      </c>
    </row>
    <row r="829" spans="1:27" s="90" customFormat="1" ht="15.75" customHeight="1" x14ac:dyDescent="0.2">
      <c r="A829" s="125">
        <v>7436</v>
      </c>
      <c r="B829" s="18" t="str">
        <f>VLOOKUP(A829,'BASE REGISTRO MAYO'!$A$1:$U$884,2,FALSE)</f>
        <v xml:space="preserve">
I. Municipalidad de Panguipulli
</v>
      </c>
      <c r="C829" s="18">
        <f>VLOOKUP(A829,'BASE REGISTRO MAYO'!$A$1:$U$884,3,FALSE)</f>
        <v>692012003</v>
      </c>
      <c r="D829" s="18" t="str">
        <f>VLOOKUP(A829,'BASE REGISTRO MAYO'!$A$1:$U$884,4,FALSE)</f>
        <v>Municipalidad</v>
      </c>
      <c r="E829" s="18" t="str">
        <f>VLOOKUP(A829,'BASE REGISTRO MAYO'!$A$1:$U$884,5,FALSE)</f>
        <v>Constitución Política de la República, art. 107.</v>
      </c>
      <c r="F829" s="18" t="str">
        <f>VLOOKUP(A829,'BASE REGISTRO MAYO'!$A$1:$U$884,6,FALSE)</f>
        <v>Indefinida.</v>
      </c>
      <c r="G829" s="18" t="str">
        <f>VLOOKUP(A829,'BASE REGISTRO MAYO'!$A$1:$U$884,7,FALSE)</f>
        <v>Según Ley Orgánica Nº 18.695, arts. 1º al 4º.</v>
      </c>
      <c r="H829" s="18" t="str">
        <f>VLOOKUP(A829,'BASE REGISTRO MAYO'!$A$1:$U$884,8,FALSE)</f>
        <v>no tiene</v>
      </c>
      <c r="I829" s="18">
        <f>VLOOKUP(A829,'BASE REGISTRO MAYO'!$A$1:$U$884,9,FALSE)</f>
        <v>0</v>
      </c>
      <c r="J829" s="18">
        <f>VLOOKUP(A829,'BASE REGISTRO MAYO'!$A$1:$U$884,10,FALSE)</f>
        <v>0</v>
      </c>
      <c r="K829" s="18" t="str">
        <f>VLOOKUP(A829,'BASE REGISTRO MAYO'!$A$1:$U$884,11,FALSE)</f>
        <v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v>
      </c>
      <c r="L829" s="18" t="str">
        <f>VLOOKUP(A829,'BASE REGISTRO MAYO'!$A$1:$U$884,12,FALSE)</f>
        <v>Calle Bernardo O¨Higgins Nº 793, comuna de Valdivia, Región de Los Ríos.</v>
      </c>
      <c r="M829" s="18" t="str">
        <f>VLOOKUP(A829,'BASE REGISTRO MAYO'!$A$1:$U$884,13,FALSE)</f>
        <v>XIV</v>
      </c>
      <c r="N829" s="18" t="str">
        <f>VLOOKUP(A829,'BASE REGISTRO MAYO'!$A$1:$U$884,14,FALSE)</f>
        <v xml:space="preserve"> Valdivia</v>
      </c>
      <c r="O829" s="18" t="str">
        <f>VLOOKUP(A829,'BASE REGISTRO MAYO'!$A$1:$U$884,15,FALSE)</f>
        <v>Teléfono: 2232251-2232252</v>
      </c>
      <c r="P829" s="18">
        <f>VLOOKUP(A829,'BASE REGISTRO MAYO'!$A$1:$U$884,16,FALSE)</f>
        <v>0</v>
      </c>
      <c r="Q829" s="18">
        <f>VLOOKUP(A829,'BASE REGISTRO MAYO'!$A$1:$U$884,17,FALSE)</f>
        <v>0</v>
      </c>
      <c r="R829" s="18">
        <f>VLOOKUP(A829,'BASE REGISTRO MAYO'!$A$1:$U$884,18,FALSE)</f>
        <v>91001</v>
      </c>
      <c r="S829" s="18" t="str">
        <f>VLOOKUP(A829,'BASE REGISTRO MAYO'!$A$1:$U$884,19,FALSE)</f>
        <v xml:space="preserve">No se acompañan. Aplica Informe Jurídico Nº 09, de fecha 14 de marzo de 2011 del Departamento Jurídico y Dictamen Nº 070791, de 2009, de la Contraloría General de la República.
</v>
      </c>
      <c r="T829" s="148">
        <f>VLOOKUP(A829,'BASE REGISTRO MAYO'!$A$1:$U$884,20,FALSE)</f>
        <v>40500</v>
      </c>
      <c r="U829" s="125">
        <v>7436</v>
      </c>
      <c r="V829" s="126">
        <v>4893746</v>
      </c>
      <c r="W829" s="126">
        <v>24468730</v>
      </c>
      <c r="X829" s="149">
        <v>44347</v>
      </c>
      <c r="Y829" s="133" t="s">
        <v>7732</v>
      </c>
      <c r="Z829" s="133" t="s">
        <v>7733</v>
      </c>
      <c r="AA829" s="125" t="s">
        <v>7777</v>
      </c>
    </row>
    <row r="830" spans="1:27" s="90" customFormat="1" ht="15.75" customHeight="1" x14ac:dyDescent="0.2">
      <c r="A830" s="125">
        <v>7446</v>
      </c>
      <c r="B830" s="18" t="str">
        <f>VLOOKUP(A830,'BASE REGISTRO MAYO'!$A$1:$U$884,2,FALSE)</f>
        <v>Corporación Municipal de Peñalolén Para el Desarrollo Social  CORMUP</v>
      </c>
      <c r="C830" s="18">
        <f>VLOOKUP(A830,'BASE REGISTRO MAYO'!$A$1:$U$884,3,FALSE)</f>
        <v>712341009</v>
      </c>
      <c r="D830" s="18" t="str">
        <f>VLOOKUP(A830,'BASE REGISTRO MAYO'!$A$1:$U$884,4,FALSE)</f>
        <v>Corporación de Derecho Privado.</v>
      </c>
      <c r="E830" s="18" t="str">
        <f>VLOOKUP(A830,'BASE REGISTRO MAYO'!$A$1:$U$884,5,FALSE)</f>
        <v xml:space="preserve">Decreto Supremo Nº 639, de 16 de Julio de 1985, del Ministerio de Justicia. </v>
      </c>
      <c r="F830" s="18" t="str">
        <f>VLOOKUP(A830,'BASE REGISTRO MAYO'!$A$1:$U$884,6,FALSE)</f>
        <v>Certificado de Vigencia Folio Nº 500355630326, 11 de noviembre de 2020, del Servicio de Registro Civil e Identificación.</v>
      </c>
      <c r="G830" s="18" t="str">
        <f>VLOOKUP(A830,'BASE REGISTRO MAYO'!$A$1:$U$884,7,FALSE)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30" s="18" t="str">
        <f>VLOOKUP(A830,'BASE REGISTRO MAYO'!$A$1:$U$884,8,FALSE)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30" s="18" t="str">
        <f>VLOOKUP(A830,'BASE REGISTRO MAYO'!$A$1:$U$884,9,FALSE)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30" s="18" t="str">
        <f>VLOOKUP(A830,'BASE REGISTRO MAYO'!$A$1:$U$884,10,FALSE)</f>
        <v>16 de diciembre de 2014</v>
      </c>
      <c r="K830" s="18" t="str">
        <f>VLOOKUP(A830,'BASE REGISTRO MAYO'!$A$1:$U$884,11,FALSE)</f>
        <v xml:space="preserve">Secretario General y Representante Legal: Cristian Eduardo Olea Azar,
</v>
      </c>
      <c r="L830" s="18" t="str">
        <f>VLOOKUP(A830,'BASE REGISTRO MAYO'!$A$1:$U$884,12,FALSE)</f>
        <v>Avenida Oriental  N°6958, comuna de Peñalolén, ciudad de Santiago.</v>
      </c>
      <c r="M830" s="18" t="str">
        <f>VLOOKUP(A830,'BASE REGISTRO MAYO'!$A$1:$U$884,13,FALSE)</f>
        <v>XIII</v>
      </c>
      <c r="N830" s="18" t="str">
        <f>VLOOKUP(A830,'BASE REGISTRO MAYO'!$A$1:$U$884,14,FALSE)</f>
        <v>Avenida Oriental  N°6958, comuna de Peñalolén, ciudad de Santiago.</v>
      </c>
      <c r="O830" s="18" t="str">
        <f>VLOOKUP(A830,'BASE REGISTRO MAYO'!$A$1:$U$884,15,FALSE)</f>
        <v xml:space="preserve">56-2-4407989
</v>
      </c>
      <c r="P830" s="18" t="str">
        <f>VLOOKUP(A830,'BASE REGISTRO MAYO'!$A$1:$U$884,16,FALSE)</f>
        <v xml:space="preserve">degas@cormup.cl
</v>
      </c>
      <c r="Q830" s="18">
        <f>VLOOKUP(A830,'BASE REGISTRO MAYO'!$A$1:$U$884,17,FALSE)</f>
        <v>0</v>
      </c>
      <c r="R830" s="18">
        <f>VLOOKUP(A830,'BASE REGISTRO MAYO'!$A$1:$U$884,18,FALSE)</f>
        <v>93401</v>
      </c>
      <c r="S830" s="18" t="str">
        <f>VLOOKUP(A830,'BASE REGISTRO MAYO'!$A$1:$U$884,19,FALSE)</f>
        <v>Se acompaña Certificado de Antecedentes Financieros año  2019, aprobado por  el Subdepartamento de Supervisión Financiera Nacional.</v>
      </c>
      <c r="T830" s="148">
        <f>VLOOKUP(A830,'BASE REGISTRO MAYO'!$A$1:$U$884,20,FALSE)</f>
        <v>40745</v>
      </c>
      <c r="U830" s="125">
        <v>7446</v>
      </c>
      <c r="V830" s="126">
        <v>19239840</v>
      </c>
      <c r="W830" s="126">
        <v>95557872</v>
      </c>
      <c r="X830" s="149">
        <v>44347</v>
      </c>
      <c r="Y830" s="133" t="s">
        <v>7732</v>
      </c>
      <c r="Z830" s="133" t="s">
        <v>7733</v>
      </c>
      <c r="AA830" s="125" t="s">
        <v>7814</v>
      </c>
    </row>
    <row r="831" spans="1:27" s="90" customFormat="1" ht="15.75" customHeight="1" x14ac:dyDescent="0.2">
      <c r="A831" s="125">
        <v>7450</v>
      </c>
      <c r="B831" s="18" t="str">
        <f>VLOOKUP(A831,'BASE REGISTRO MAYO'!$A$1:$U$884,2,FALSE)</f>
        <v xml:space="preserve">
I. Municipalidad de Palena
</v>
      </c>
      <c r="C831" s="18">
        <f>VLOOKUP(A831,'BASE REGISTRO MAYO'!$A$1:$U$884,3,FALSE)</f>
        <v>692313003</v>
      </c>
      <c r="D831" s="18" t="str">
        <f>VLOOKUP(A831,'BASE REGISTRO MAYO'!$A$1:$U$884,4,FALSE)</f>
        <v>Municipalidad</v>
      </c>
      <c r="E831" s="18" t="str">
        <f>VLOOKUP(A831,'BASE REGISTRO MAYO'!$A$1:$U$884,5,FALSE)</f>
        <v>Constitución Política de la República, art. 107.</v>
      </c>
      <c r="F831" s="18" t="str">
        <f>VLOOKUP(A831,'BASE REGISTRO MAYO'!$A$1:$U$884,6,FALSE)</f>
        <v>Indefinida.</v>
      </c>
      <c r="G831" s="18" t="str">
        <f>VLOOKUP(A831,'BASE REGISTRO MAYO'!$A$1:$U$884,7,FALSE)</f>
        <v>Según Ley Orgánica Nº 18.695, arts. 1º al 4º.</v>
      </c>
      <c r="H831" s="18" t="str">
        <f>VLOOKUP(A831,'BASE REGISTRO MAYO'!$A$1:$U$884,8,FALSE)</f>
        <v>no tiene</v>
      </c>
      <c r="I831" s="18">
        <f>VLOOKUP(A831,'BASE REGISTRO MAYO'!$A$1:$U$884,9,FALSE)</f>
        <v>0</v>
      </c>
      <c r="J831" s="18">
        <f>VLOOKUP(A831,'BASE REGISTRO MAYO'!$A$1:$U$884,10,FALSE)</f>
        <v>0</v>
      </c>
      <c r="K831" s="18" t="str">
        <f>VLOOKUP(A831,'BASE REGISTRO MAYO'!$A$1:$U$884,11,FALSE)</f>
        <v>Ricardo Soto Said</v>
      </c>
      <c r="L831" s="18" t="str">
        <f>VLOOKUP(A831,'BASE REGISTRO MAYO'!$A$1:$U$884,12,FALSE)</f>
        <v xml:space="preserve">Bernardo O`Higgins Nº 740, comuna de Palena, Región de Los Lagos. </v>
      </c>
      <c r="M831" s="18" t="str">
        <f>VLOOKUP(A831,'BASE REGISTRO MAYO'!$A$1:$U$884,13,FALSE)</f>
        <v>X</v>
      </c>
      <c r="N831" s="18" t="str">
        <f>VLOOKUP(A831,'BASE REGISTRO MAYO'!$A$1:$U$884,14,FALSE)</f>
        <v>Palena</v>
      </c>
      <c r="O831" s="18" t="str">
        <f>VLOOKUP(A831,'BASE REGISTRO MAYO'!$A$1:$U$884,15,FALSE)</f>
        <v xml:space="preserve">Fono: 652-741702
</v>
      </c>
      <c r="P831" s="18" t="str">
        <f>VLOOKUP(A831,'BASE REGISTRO MAYO'!$A$1:$U$884,16,FALSE)</f>
        <v>Correo electrónico: alcalde@municipalidadpalena.cl</v>
      </c>
      <c r="Q831" s="18">
        <f>VLOOKUP(A831,'BASE REGISTRO MAYO'!$A$1:$U$884,17,FALSE)</f>
        <v>0</v>
      </c>
      <c r="R831" s="18">
        <f>VLOOKUP(A831,'BASE REGISTRO MAYO'!$A$1:$U$884,18,FALSE)</f>
        <v>91001</v>
      </c>
      <c r="S831" s="18" t="str">
        <f>VLOOKUP(A831,'BASE REGISTRO MAYO'!$A$1:$U$884,19,FALSE)</f>
        <v xml:space="preserve">No se acompañan. Aplica Informe Jurídico Nº 09, de  fecha 14 de marzo de 2011 del Departamento Jurídico y Dictamen Nº 070791, de 2009, de la Contraloría General de la República.  
</v>
      </c>
      <c r="T831" s="148">
        <f>VLOOKUP(A831,'BASE REGISTRO MAYO'!$A$1:$U$884,20,FALSE)</f>
        <v>40683</v>
      </c>
      <c r="U831" s="125">
        <v>7450</v>
      </c>
      <c r="V831" s="126">
        <v>22643843</v>
      </c>
      <c r="W831" s="126">
        <v>97388133</v>
      </c>
      <c r="X831" s="149">
        <v>44347</v>
      </c>
      <c r="Y831" s="133" t="s">
        <v>7732</v>
      </c>
      <c r="Z831" s="133" t="s">
        <v>7733</v>
      </c>
      <c r="AA831" s="125" t="s">
        <v>7943</v>
      </c>
    </row>
    <row r="832" spans="1:27" s="90" customFormat="1" ht="15.75" customHeight="1" x14ac:dyDescent="0.2">
      <c r="A832" s="125">
        <v>7451</v>
      </c>
      <c r="B832" s="18" t="str">
        <f>VLOOKUP(A832,'BASE REGISTRO MAYO'!$A$1:$U$884,2,FALSE)</f>
        <v xml:space="preserve">
I. Municipalidad de San Nicolás
</v>
      </c>
      <c r="C832" s="18">
        <f>VLOOKUP(A832,'BASE REGISTRO MAYO'!$A$1:$U$884,3,FALSE)</f>
        <v>691408000</v>
      </c>
      <c r="D832" s="18" t="str">
        <f>VLOOKUP(A832,'BASE REGISTRO MAYO'!$A$1:$U$884,4,FALSE)</f>
        <v>69.140.800-0</v>
      </c>
      <c r="E832" s="18" t="str">
        <f>VLOOKUP(A832,'BASE REGISTRO MAYO'!$A$1:$U$884,5,FALSE)</f>
        <v>Municipalidad. Constitución Política de la República, art. 107.</v>
      </c>
      <c r="F832" s="18" t="str">
        <f>VLOOKUP(A832,'BASE REGISTRO MAYO'!$A$1:$U$884,6,FALSE)</f>
        <v>Indefinida.</v>
      </c>
      <c r="G832" s="18" t="str">
        <f>VLOOKUP(A832,'BASE REGISTRO MAYO'!$A$1:$U$884,7,FALSE)</f>
        <v>Según Ley Orgánica Nº 18.695, arts. 1º al 4º.</v>
      </c>
      <c r="H832" s="18" t="str">
        <f>VLOOKUP(A832,'BASE REGISTRO MAYO'!$A$1:$U$884,8,FALSE)</f>
        <v>no tiene</v>
      </c>
      <c r="I832" s="18">
        <f>VLOOKUP(A832,'BASE REGISTRO MAYO'!$A$1:$U$884,9,FALSE)</f>
        <v>0</v>
      </c>
      <c r="J832" s="18">
        <f>VLOOKUP(A832,'BASE REGISTRO MAYO'!$A$1:$U$884,10,FALSE)</f>
        <v>0</v>
      </c>
      <c r="K832" s="18" t="str">
        <f>VLOOKUP(A832,'BASE REGISTRO MAYO'!$A$1:$U$884,11,FALSE)</f>
        <v xml:space="preserve">Víctor Toro Leiva, </v>
      </c>
      <c r="L832" s="18" t="str">
        <f>VLOOKUP(A832,'BASE REGISTRO MAYO'!$A$1:$U$884,12,FALSE)</f>
        <v xml:space="preserve">Arturo Prat N° 202,  comuna de San Nicolás
</v>
      </c>
      <c r="M832" s="18" t="str">
        <f>VLOOKUP(A832,'BASE REGISTRO MAYO'!$A$1:$U$884,13,FALSE)</f>
        <v>XVI</v>
      </c>
      <c r="N832" s="18" t="str">
        <f>VLOOKUP(A832,'BASE REGISTRO MAYO'!$A$1:$U$884,14,FALSE)</f>
        <v xml:space="preserve"> San Nicolás</v>
      </c>
      <c r="O832" s="18" t="str">
        <f>VLOOKUP(A832,'BASE REGISTRO MAYO'!$A$1:$U$884,15,FALSE)</f>
        <v xml:space="preserve">Fonos:042 - 561416 /042 – 561443  </v>
      </c>
      <c r="P832" s="18" t="str">
        <f>VLOOKUP(A832,'BASE REGISTRO MAYO'!$A$1:$U$884,16,FALSE)</f>
        <v xml:space="preserve"> alcaldia@municipalidadsannicolas.cl</v>
      </c>
      <c r="Q832" s="18">
        <f>VLOOKUP(A832,'BASE REGISTRO MAYO'!$A$1:$U$884,17,FALSE)</f>
        <v>0</v>
      </c>
      <c r="R832" s="18">
        <f>VLOOKUP(A832,'BASE REGISTRO MAYO'!$A$1:$U$884,18,FALSE)</f>
        <v>91001</v>
      </c>
      <c r="S832" s="18" t="str">
        <f>VLOOKUP(A832,'BASE REGISTRO MAYO'!$A$1:$U$884,19,FALSE)</f>
        <v xml:space="preserve">No se acompañan. Aplica Informe Jurídico Nº 09, de  fecha 14 de marzo de 2011 del Departamento Jurídico y Dictamen Nº 070791, de 2009, de la Contraloría General de la República.  
</v>
      </c>
      <c r="T832" s="148">
        <f>VLOOKUP(A832,'BASE REGISTRO MAYO'!$A$1:$U$884,20,FALSE)</f>
        <v>40764</v>
      </c>
      <c r="U832" s="125">
        <v>7451</v>
      </c>
      <c r="V832" s="126">
        <v>4893746</v>
      </c>
      <c r="W832" s="126">
        <v>19716914</v>
      </c>
      <c r="X832" s="149">
        <v>44347</v>
      </c>
      <c r="Y832" s="133" t="s">
        <v>7732</v>
      </c>
      <c r="Z832" s="133" t="s">
        <v>7733</v>
      </c>
      <c r="AA832" s="125" t="s">
        <v>7940</v>
      </c>
    </row>
    <row r="833" spans="1:27" s="90" customFormat="1" ht="15.75" customHeight="1" x14ac:dyDescent="0.2">
      <c r="A833" s="125">
        <v>7452</v>
      </c>
      <c r="B833" s="18" t="str">
        <f>VLOOKUP(A833,'BASE REGISTRO MAYO'!$A$1:$U$884,2,FALSE)</f>
        <v xml:space="preserve">
Organización no Gubernamental de Desarrollo Hogar Santa Catalina u ONG Santa Catalina
</v>
      </c>
      <c r="C833" s="18">
        <f>VLOOKUP(A833,'BASE REGISTRO MAYO'!$A$1:$U$884,3,FALSE)</f>
        <v>650401387</v>
      </c>
      <c r="D833" s="18" t="str">
        <f>VLOOKUP(A833,'BASE REGISTRO MAYO'!$A$1:$U$884,4,FALSE)</f>
        <v xml:space="preserve">Corporación de derecho privado.
</v>
      </c>
      <c r="E833" s="18" t="str">
        <f>VLOOKUP(A833,'BASE REGISTRO MAYO'!$A$1:$U$884,5,FALSE)</f>
        <v xml:space="preserve">Otorgado por Decreto Supremo N° 1920, de 20 de abril de 2011, del Ministerio de Justicia.
</v>
      </c>
      <c r="F833" s="18" t="str">
        <f>VLOOKUP(A833,'BASE REGISTRO MAYO'!$A$1:$U$884,6,FALSE)</f>
        <v xml:space="preserve">Certificado de Vigencia Folio Nº 500355985442, de 13 de noviembre de 2020, emitido por el Servicio de Registro Civil e Identificación.
</v>
      </c>
      <c r="G833" s="18" t="str">
        <f>VLOOKUP(A833,'BASE REGISTRO MAYO'!$A$1:$U$884,7,FALSE)</f>
        <v xml:space="preserve">La promoción del desarrollo, especialmente de las personas, familias, grupos y comunidades que viven en condiciones de pobreza y/o marginalidad.
</v>
      </c>
      <c r="H833" s="18" t="str">
        <f>VLOOKUP(A833,'BASE REGISTRO MAYO'!$A$1:$U$884,8,FALSE)</f>
        <v>Presidente: Alejandro Thomas Bas
Vicepdte: Luis Felipe Ovalle Valdés
Secretaria: Catalina Larraín Geisse
Obs: Se envía carta solicitando escritura pública donde conste la designación de nuevo directorio, más otros antecedentes.</v>
      </c>
      <c r="I833" s="18" t="str">
        <f>VLOOKUP(A833,'BASE REGISTRO MAYO'!$A$1:$U$884,9,FALSE)</f>
        <v>Directorio dura dos años en su cargo</v>
      </c>
      <c r="J833" s="18" t="str">
        <f>VLOOKUP(A833,'BASE REGISTRO MAYO'!$A$1:$U$884,10,FALSE)</f>
        <v xml:space="preserve">De 06 de junio de 2019 a 06 de junio de 2022.
</v>
      </c>
      <c r="K833" s="18" t="str">
        <f>VLOOKUP(A833,'BASE REGISTRO MAYO'!$A$1:$U$884,11,FALSE)</f>
        <v xml:space="preserve">Presidente: Alejandro Thomas Bas; RUT N° </v>
      </c>
      <c r="L833" s="18" t="str">
        <f>VLOOKUP(A833,'BASE REGISTRO MAYO'!$A$1:$U$884,12,FALSE)</f>
        <v xml:space="preserve">Juan Castellón N° 4005, Quinta Normal, Santiago, Región Metropolitana. 
</v>
      </c>
      <c r="M833" s="18" t="str">
        <f>VLOOKUP(A833,'BASE REGISTRO MAYO'!$A$1:$U$884,13,FALSE)</f>
        <v>XIII</v>
      </c>
      <c r="N833" s="18" t="str">
        <f>VLOOKUP(A833,'BASE REGISTRO MAYO'!$A$1:$U$884,14,FALSE)</f>
        <v>Quinta Normal</v>
      </c>
      <c r="O833" s="18" t="str">
        <f>VLOOKUP(A833,'BASE REGISTRO MAYO'!$A$1:$U$884,15,FALSE)</f>
        <v>Teléfono 8944614</v>
      </c>
      <c r="P833" s="18">
        <f>VLOOKUP(A833,'BASE REGISTRO MAYO'!$A$1:$U$884,16,FALSE)</f>
        <v>0</v>
      </c>
      <c r="Q833" s="18">
        <f>VLOOKUP(A833,'BASE REGISTRO MAYO'!$A$1:$U$884,17,FALSE)</f>
        <v>0</v>
      </c>
      <c r="R833" s="18" t="str">
        <f>VLOOKUP(A833,'BASE REGISTRO MAYO'!$A$1:$U$884,18,FALSE)</f>
        <v>93401 Institución de Asistencia Social.</v>
      </c>
      <c r="S833" s="18" t="str">
        <f>VLOOKUP(A833,'BASE REGISTRO MAYO'!$A$1:$U$884,19,FALSE)</f>
        <v xml:space="preserve">Certificado correspondiente al año 2019, aprobado por el Sub Departamento de Supervisión Financiera.
</v>
      </c>
      <c r="T833" s="148">
        <f>VLOOKUP(A833,'BASE REGISTRO MAYO'!$A$1:$U$884,20,FALSE)</f>
        <v>40793</v>
      </c>
      <c r="U833" s="125">
        <v>7452</v>
      </c>
      <c r="V833" s="126">
        <v>18616665</v>
      </c>
      <c r="W833" s="126">
        <v>85315901</v>
      </c>
      <c r="X833" s="149">
        <v>44347</v>
      </c>
      <c r="Y833" s="133" t="s">
        <v>7732</v>
      </c>
      <c r="Z833" s="133" t="s">
        <v>7733</v>
      </c>
      <c r="AA833" s="125" t="s">
        <v>7869</v>
      </c>
    </row>
    <row r="834" spans="1:27" s="90" customFormat="1" ht="15.75" customHeight="1" x14ac:dyDescent="0.2">
      <c r="A834" s="125">
        <v>7458</v>
      </c>
      <c r="B834" s="18" t="str">
        <f>VLOOKUP(A834,'BASE REGISTRO MAYO'!$A$1:$U$884,2,FALSE)</f>
        <v xml:space="preserve">
I. Municipalidad de Peñaflor
</v>
      </c>
      <c r="C834" s="18" t="str">
        <f>VLOOKUP(A834,'BASE REGISTRO MAYO'!$A$1:$U$884,3,FALSE)</f>
        <v>69071700K</v>
      </c>
      <c r="D834" s="18" t="str">
        <f>VLOOKUP(A834,'BASE REGISTRO MAYO'!$A$1:$U$884,4,FALSE)</f>
        <v>Municipalidad</v>
      </c>
      <c r="E834" s="18" t="str">
        <f>VLOOKUP(A834,'BASE REGISTRO MAYO'!$A$1:$U$884,5,FALSE)</f>
        <v>Constitución Política de la República, art. 107.</v>
      </c>
      <c r="F834" s="18" t="str">
        <f>VLOOKUP(A834,'BASE REGISTRO MAYO'!$A$1:$U$884,6,FALSE)</f>
        <v>Indefinida.</v>
      </c>
      <c r="G834" s="18" t="str">
        <f>VLOOKUP(A834,'BASE REGISTRO MAYO'!$A$1:$U$884,7,FALSE)</f>
        <v>Según Ley Orgánica Nº 18.695, arts. 1º al 4º.</v>
      </c>
      <c r="H834" s="18" t="str">
        <f>VLOOKUP(A834,'BASE REGISTRO MAYO'!$A$1:$U$884,8,FALSE)</f>
        <v>no tiene</v>
      </c>
      <c r="I834" s="18">
        <f>VLOOKUP(A834,'BASE REGISTRO MAYO'!$A$1:$U$884,9,FALSE)</f>
        <v>0</v>
      </c>
      <c r="J834" s="18">
        <f>VLOOKUP(A834,'BASE REGISTRO MAYO'!$A$1:$U$884,10,FALSE)</f>
        <v>0</v>
      </c>
      <c r="K834" s="18" t="str">
        <f>VLOOKUP(A834,'BASE REGISTRO MAYO'!$A$1:$U$884,11,FALSE)</f>
        <v xml:space="preserve">Nibaldo Favio Meza Garfia.  </v>
      </c>
      <c r="L834" s="18" t="str">
        <f>VLOOKUP(A834,'BASE REGISTRO MAYO'!$A$1:$U$884,12,FALSE)</f>
        <v xml:space="preserve">Calle Luis Araya Cereceda N°1215, comuna de Peñaflor, Región Metropolitana.
</v>
      </c>
      <c r="M834" s="18" t="str">
        <f>VLOOKUP(A834,'BASE REGISTRO MAYO'!$A$1:$U$884,13,FALSE)</f>
        <v>XIII</v>
      </c>
      <c r="N834" s="18" t="str">
        <f>VLOOKUP(A834,'BASE REGISTRO MAYO'!$A$1:$U$884,14,FALSE)</f>
        <v xml:space="preserve"> Peñaflor</v>
      </c>
      <c r="O834" s="18" t="str">
        <f>VLOOKUP(A834,'BASE REGISTRO MAYO'!$A$1:$U$884,15,FALSE)</f>
        <v>Teléfono: 56-24327700</v>
      </c>
      <c r="P834" s="18">
        <f>VLOOKUP(A834,'BASE REGISTRO MAYO'!$A$1:$U$884,16,FALSE)</f>
        <v>0</v>
      </c>
      <c r="Q834" s="18">
        <f>VLOOKUP(A834,'BASE REGISTRO MAYO'!$A$1:$U$884,17,FALSE)</f>
        <v>0</v>
      </c>
      <c r="R834" s="18">
        <f>VLOOKUP(A834,'BASE REGISTRO MAYO'!$A$1:$U$884,18,FALSE)</f>
        <v>91001</v>
      </c>
      <c r="S834" s="18" t="str">
        <f>VLOOKUP(A834,'BASE REGISTRO MAYO'!$A$1:$U$884,19,FALSE)</f>
        <v>No corresponde.</v>
      </c>
      <c r="T834" s="148">
        <f>VLOOKUP(A834,'BASE REGISTRO MAYO'!$A$1:$U$884,20,FALSE)</f>
        <v>40875</v>
      </c>
      <c r="U834" s="125">
        <v>7458</v>
      </c>
      <c r="V834" s="126">
        <v>5008220</v>
      </c>
      <c r="W834" s="126">
        <v>25041100</v>
      </c>
      <c r="X834" s="149">
        <v>44347</v>
      </c>
      <c r="Y834" s="133" t="s">
        <v>7732</v>
      </c>
      <c r="Z834" s="133" t="s">
        <v>7733</v>
      </c>
      <c r="AA834" s="125" t="s">
        <v>7778</v>
      </c>
    </row>
    <row r="835" spans="1:27" s="90" customFormat="1" ht="15.75" customHeight="1" x14ac:dyDescent="0.2">
      <c r="A835" s="125">
        <v>7459</v>
      </c>
      <c r="B835" s="18" t="str">
        <f>VLOOKUP(A835,'BASE REGISTRO MAYO'!$A$1:$U$884,2,FALSE)</f>
        <v>Corporación Comunidad Terapéutica Esperanza</v>
      </c>
      <c r="C835" s="18">
        <f>VLOOKUP(A835,'BASE REGISTRO MAYO'!$A$1:$U$884,3,FALSE)</f>
        <v>650447174</v>
      </c>
      <c r="D835" s="18" t="str">
        <f>VLOOKUP(A835,'BASE REGISTRO MAYO'!$A$1:$U$884,4,FALSE)</f>
        <v>Corporación de Derecho Privado</v>
      </c>
      <c r="E835" s="18" t="str">
        <f>VLOOKUP(A835,'BASE REGISTRO MAYO'!$A$1:$U$884,5,FALSE)</f>
        <v>Otorgada por Decreto Exento  Nº 3782, de fecha 29 de Agosto de  2011, del Ministerio de Justicia.</v>
      </c>
      <c r="F835" s="18" t="str">
        <f>VLOOKUP(A835,'BASE REGISTRO MAYO'!$A$1:$U$884,6,FALSE)</f>
        <v xml:space="preserve">Certificado de vigencia de persona jurídica sin fines de lucro, folio N° 80522069, emitido por el SRCeI con fecha 13 de noviembre de 2020. 
</v>
      </c>
      <c r="G835" s="18" t="str">
        <f>VLOOKUP(A835,'BASE REGISTRO MAYO'!$A$1:$U$884,7,FALSE)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35" s="18" t="str">
        <f>VLOOKUP(A835,'BASE REGISTRO MAYO'!$A$1:$U$884,8,FALSE)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35" s="18" t="str">
        <f>VLOOKUP(A835,'BASE REGISTRO MAYO'!$A$1:$U$884,9,FALSE)</f>
        <v xml:space="preserve">2 años. </v>
      </c>
      <c r="J835" s="18" t="str">
        <f>VLOOKUP(A835,'BASE REGISTRO MAYO'!$A$1:$U$884,10,FALSE)</f>
        <v xml:space="preserve">03 de junio de 2019 a 03 de junio de 2021. </v>
      </c>
      <c r="K835" s="18" t="str">
        <f>VLOOKUP(A835,'BASE REGISTRO MAYO'!$A$1:$U$884,11,FALSE)</f>
        <v xml:space="preserve">Presidente: Rodrigo  Escobar  Olmedo </v>
      </c>
      <c r="L835" s="18" t="str">
        <f>VLOOKUP(A835,'BASE REGISTRO MAYO'!$A$1:$U$884,12,FALSE)</f>
        <v xml:space="preserve">Calle Merced N° 741, sector centro, ciudad y comuna de Vallenar, Provincia  de Huasco, Región de Atacama.
</v>
      </c>
      <c r="M835" s="18" t="str">
        <f>VLOOKUP(A835,'BASE REGISTRO MAYO'!$A$1:$U$884,13,FALSE)</f>
        <v>III</v>
      </c>
      <c r="N835" s="18" t="str">
        <f>VLOOKUP(A835,'BASE REGISTRO MAYO'!$A$1:$U$884,14,FALSE)</f>
        <v>huasco</v>
      </c>
      <c r="O835" s="18" t="str">
        <f>VLOOKUP(A835,'BASE REGISTRO MAYO'!$A$1:$U$884,15,FALSE)</f>
        <v>Teléfono: 51 (2) 612617</v>
      </c>
      <c r="P835" s="18" t="str">
        <f>VLOOKUP(A835,'BASE REGISTRO MAYO'!$A$1:$U$884,16,FALSE)</f>
        <v>Correo electrónico: piehusco@hotmail.com
                            comesperanza@gmail.com</v>
      </c>
      <c r="Q835" s="18">
        <f>VLOOKUP(A835,'BASE REGISTRO MAYO'!$A$1:$U$884,17,FALSE)</f>
        <v>0</v>
      </c>
      <c r="R835" s="18" t="str">
        <f>VLOOKUP(A835,'BASE REGISTRO MAYO'!$A$1:$U$884,18,FALSE)</f>
        <v>93401: Institución de Asistencia Social</v>
      </c>
      <c r="S835" s="18" t="str">
        <f>VLOOKUP(A835,'BASE REGISTRO MAYO'!$A$1:$U$884,19,FALSE)</f>
        <v>Certificado Financiero, correspondiente al año 2019, aprobados por el Sub Departamento de Supervisión Fiannciera Nacional.</v>
      </c>
      <c r="T835" s="148">
        <f>VLOOKUP(A835,'BASE REGISTRO MAYO'!$A$1:$U$884,20,FALSE)</f>
        <v>40882</v>
      </c>
      <c r="U835" s="125">
        <v>7459</v>
      </c>
      <c r="V835" s="126">
        <v>15838526</v>
      </c>
      <c r="W835" s="126">
        <v>15838526</v>
      </c>
      <c r="X835" s="149">
        <v>44347</v>
      </c>
      <c r="Y835" s="133" t="s">
        <v>7732</v>
      </c>
      <c r="Z835" s="133" t="s">
        <v>7733</v>
      </c>
      <c r="AA835" s="125" t="s">
        <v>7807</v>
      </c>
    </row>
    <row r="836" spans="1:27" s="90" customFormat="1" ht="15.75" customHeight="1" x14ac:dyDescent="0.2">
      <c r="A836" s="125">
        <v>7459</v>
      </c>
      <c r="B836" s="18" t="str">
        <f>VLOOKUP(A836,'BASE REGISTRO MAYO'!$A$1:$U$884,2,FALSE)</f>
        <v>Corporación Comunidad Terapéutica Esperanza</v>
      </c>
      <c r="C836" s="18">
        <f>VLOOKUP(A836,'BASE REGISTRO MAYO'!$A$1:$U$884,3,FALSE)</f>
        <v>650447174</v>
      </c>
      <c r="D836" s="18" t="str">
        <f>VLOOKUP(A836,'BASE REGISTRO MAYO'!$A$1:$U$884,4,FALSE)</f>
        <v>Corporación de Derecho Privado</v>
      </c>
      <c r="E836" s="18" t="str">
        <f>VLOOKUP(A836,'BASE REGISTRO MAYO'!$A$1:$U$884,5,FALSE)</f>
        <v>Otorgada por Decreto Exento  Nº 3782, de fecha 29 de Agosto de  2011, del Ministerio de Justicia.</v>
      </c>
      <c r="F836" s="18" t="str">
        <f>VLOOKUP(A836,'BASE REGISTRO MAYO'!$A$1:$U$884,6,FALSE)</f>
        <v xml:space="preserve">Certificado de vigencia de persona jurídica sin fines de lucro, folio N° 80522069, emitido por el SRCeI con fecha 13 de noviembre de 2020. 
</v>
      </c>
      <c r="G836" s="18" t="str">
        <f>VLOOKUP(A836,'BASE REGISTRO MAYO'!$A$1:$U$884,7,FALSE)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36" s="18" t="str">
        <f>VLOOKUP(A836,'BASE REGISTRO MAYO'!$A$1:$U$884,8,FALSE)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36" s="18" t="str">
        <f>VLOOKUP(A836,'BASE REGISTRO MAYO'!$A$1:$U$884,9,FALSE)</f>
        <v xml:space="preserve">2 años. </v>
      </c>
      <c r="J836" s="18" t="str">
        <f>VLOOKUP(A836,'BASE REGISTRO MAYO'!$A$1:$U$884,10,FALSE)</f>
        <v xml:space="preserve">03 de junio de 2019 a 03 de junio de 2021. </v>
      </c>
      <c r="K836" s="18" t="str">
        <f>VLOOKUP(A836,'BASE REGISTRO MAYO'!$A$1:$U$884,11,FALSE)</f>
        <v xml:space="preserve">Presidente: Rodrigo  Escobar  Olmedo </v>
      </c>
      <c r="L836" s="18" t="str">
        <f>VLOOKUP(A836,'BASE REGISTRO MAYO'!$A$1:$U$884,12,FALSE)</f>
        <v xml:space="preserve">Calle Merced N° 741, sector centro, ciudad y comuna de Vallenar, Provincia  de Huasco, Región de Atacama.
</v>
      </c>
      <c r="M836" s="18" t="str">
        <f>VLOOKUP(A836,'BASE REGISTRO MAYO'!$A$1:$U$884,13,FALSE)</f>
        <v>III</v>
      </c>
      <c r="N836" s="18" t="str">
        <f>VLOOKUP(A836,'BASE REGISTRO MAYO'!$A$1:$U$884,14,FALSE)</f>
        <v>huasco</v>
      </c>
      <c r="O836" s="18" t="str">
        <f>VLOOKUP(A836,'BASE REGISTRO MAYO'!$A$1:$U$884,15,FALSE)</f>
        <v>Teléfono: 51 (2) 612617</v>
      </c>
      <c r="P836" s="18" t="str">
        <f>VLOOKUP(A836,'BASE REGISTRO MAYO'!$A$1:$U$884,16,FALSE)</f>
        <v>Correo electrónico: piehusco@hotmail.com
                            comesperanza@gmail.com</v>
      </c>
      <c r="Q836" s="18">
        <f>VLOOKUP(A836,'BASE REGISTRO MAYO'!$A$1:$U$884,17,FALSE)</f>
        <v>0</v>
      </c>
      <c r="R836" s="18" t="str">
        <f>VLOOKUP(A836,'BASE REGISTRO MAYO'!$A$1:$U$884,18,FALSE)</f>
        <v>93401: Institución de Asistencia Social</v>
      </c>
      <c r="S836" s="18" t="str">
        <f>VLOOKUP(A836,'BASE REGISTRO MAYO'!$A$1:$U$884,19,FALSE)</f>
        <v>Certificado Financiero, correspondiente al año 2019, aprobados por el Sub Departamento de Supervisión Fiannciera Nacional.</v>
      </c>
      <c r="T836" s="148">
        <f>VLOOKUP(A836,'BASE REGISTRO MAYO'!$A$1:$U$884,20,FALSE)</f>
        <v>40882</v>
      </c>
      <c r="U836" s="125">
        <v>7459</v>
      </c>
      <c r="V836" s="126">
        <v>10418374</v>
      </c>
      <c r="W836" s="126">
        <v>44963507</v>
      </c>
      <c r="X836" s="149">
        <v>44347</v>
      </c>
      <c r="Y836" s="133" t="s">
        <v>7732</v>
      </c>
      <c r="Z836" s="133" t="s">
        <v>7733</v>
      </c>
      <c r="AA836" s="125" t="s">
        <v>7759</v>
      </c>
    </row>
    <row r="837" spans="1:27" s="90" customFormat="1" ht="15.75" customHeight="1" x14ac:dyDescent="0.2">
      <c r="A837" s="125">
        <v>7460</v>
      </c>
      <c r="B837" s="18" t="str">
        <f>VLOOKUP(A837,'BASE REGISTRO MAYO'!$A$1:$U$884,2,FALSE)</f>
        <v xml:space="preserve">
I. Municipalidad de Zapallar
</v>
      </c>
      <c r="C837" s="18">
        <f>VLOOKUP(A837,'BASE REGISTRO MAYO'!$A$1:$U$884,3,FALSE)</f>
        <v>690504006</v>
      </c>
      <c r="D837" s="18" t="str">
        <f>VLOOKUP(A837,'BASE REGISTRO MAYO'!$A$1:$U$884,4,FALSE)</f>
        <v>Municipalidad</v>
      </c>
      <c r="E837" s="18" t="str">
        <f>VLOOKUP(A837,'BASE REGISTRO MAYO'!$A$1:$U$884,5,FALSE)</f>
        <v>Constitución Política de la República, art. 107.</v>
      </c>
      <c r="F837" s="18" t="str">
        <f>VLOOKUP(A837,'BASE REGISTRO MAYO'!$A$1:$U$884,6,FALSE)</f>
        <v>Indefinida.</v>
      </c>
      <c r="G837" s="18" t="str">
        <f>VLOOKUP(A837,'BASE REGISTRO MAYO'!$A$1:$U$884,7,FALSE)</f>
        <v>Según Ley Orgánica Nº 18.695, arts. 1º al 4º.</v>
      </c>
      <c r="H837" s="18" t="str">
        <f>VLOOKUP(A837,'BASE REGISTRO MAYO'!$A$1:$U$884,8,FALSE)</f>
        <v>no tiene</v>
      </c>
      <c r="I837" s="18">
        <f>VLOOKUP(A837,'BASE REGISTRO MAYO'!$A$1:$U$884,9,FALSE)</f>
        <v>0</v>
      </c>
      <c r="J837" s="18">
        <f>VLOOKUP(A837,'BASE REGISTRO MAYO'!$A$1:$U$884,10,FALSE)</f>
        <v>0</v>
      </c>
      <c r="K837" s="18" t="str">
        <f>VLOOKUP(A837,'BASE REGISTRO MAYO'!$A$1:$U$884,11,FALSE)</f>
        <v>Nicolás Cox Urrejola</v>
      </c>
      <c r="L837" s="18" t="str">
        <f>VLOOKUP(A837,'BASE REGISTRO MAYO'!$A$1:$U$884,12,FALSE)</f>
        <v xml:space="preserve">Germán Riesco Nº 399,  comuna de Zapallar, Región de Valparaíso.
</v>
      </c>
      <c r="M837" s="18" t="str">
        <f>VLOOKUP(A837,'BASE REGISTRO MAYO'!$A$1:$U$884,13,FALSE)</f>
        <v>V</v>
      </c>
      <c r="N837" s="18" t="str">
        <f>VLOOKUP(A837,'BASE REGISTRO MAYO'!$A$1:$U$884,14,FALSE)</f>
        <v xml:space="preserve"> Zapallar</v>
      </c>
      <c r="O837" s="18" t="str">
        <f>VLOOKUP(A837,'BASE REGISTRO MAYO'!$A$1:$U$884,15,FALSE)</f>
        <v>Fono (33) 741040- 742000</v>
      </c>
      <c r="P837" s="18">
        <f>VLOOKUP(A837,'BASE REGISTRO MAYO'!$A$1:$U$884,16,FALSE)</f>
        <v>0</v>
      </c>
      <c r="Q837" s="18">
        <f>VLOOKUP(A837,'BASE REGISTRO MAYO'!$A$1:$U$884,17,FALSE)</f>
        <v>0</v>
      </c>
      <c r="R837" s="18">
        <f>VLOOKUP(A837,'BASE REGISTRO MAYO'!$A$1:$U$884,18,FALSE)</f>
        <v>91001</v>
      </c>
      <c r="S837" s="18" t="str">
        <f>VLOOKUP(A837,'BASE REGISTRO MAYO'!$A$1:$U$884,19,FALSE)</f>
        <v xml:space="preserve">No se acompañan. Aplica Informe Jurídico Nº 09, de  fecha 14 de marzo de 2011 del Departamento Jurídico y Dictamen Nº 070791, de 2009, de la Contraloría General de la República.  
</v>
      </c>
      <c r="T837" s="148">
        <f>VLOOKUP(A837,'BASE REGISTRO MAYO'!$A$1:$U$884,20,FALSE)</f>
        <v>40884</v>
      </c>
      <c r="U837" s="125">
        <v>7460</v>
      </c>
      <c r="V837" s="126">
        <v>3577300</v>
      </c>
      <c r="W837" s="126">
        <v>14412950</v>
      </c>
      <c r="X837" s="149">
        <v>44347</v>
      </c>
      <c r="Y837" s="133" t="s">
        <v>7732</v>
      </c>
      <c r="Z837" s="133" t="s">
        <v>7733</v>
      </c>
      <c r="AA837" s="125" t="s">
        <v>7944</v>
      </c>
    </row>
    <row r="838" spans="1:27" s="90" customFormat="1" ht="15.75" customHeight="1" x14ac:dyDescent="0.2">
      <c r="A838" s="125">
        <v>7462</v>
      </c>
      <c r="B838" s="18" t="str">
        <f>VLOOKUP(A838,'BASE REGISTRO MAYO'!$A$1:$U$884,2,FALSE)</f>
        <v>Corporación  de Ayuda a la Familia</v>
      </c>
      <c r="C838" s="18">
        <f>VLOOKUP(A838,'BASE REGISTRO MAYO'!$A$1:$U$884,3,FALSE)</f>
        <v>650213203</v>
      </c>
      <c r="D838" s="18" t="str">
        <f>VLOOKUP(A838,'BASE REGISTRO MAYO'!$A$1:$U$884,4,FALSE)</f>
        <v>Corporación de Derecho Privado.</v>
      </c>
      <c r="E838" s="18" t="str">
        <f>VLOOKUP(A838,'BASE REGISTRO MAYO'!$A$1:$U$884,5,FALSE)</f>
        <v>Otorgada por Decreto Exento  Nº 314, de fecha 30  de marzo  de  2001, del Ministerio de Justicia.</v>
      </c>
      <c r="F838" s="18" t="str">
        <f>VLOOKUP(A838,'BASE REGISTRO MAYO'!$A$1:$U$884,6,FALSE)</f>
        <v xml:space="preserve">Certificado de Vigencia de persona jurídica sin fines de lucro, folio N° 500183005964, de 17 de mayo de 2018, emitido por el Servicio de Registro Civil e Identificación. 
</v>
      </c>
      <c r="G838" s="18" t="str">
        <f>VLOOKUP(A838,'BASE REGISTRO MAYO'!$A$1:$U$884,7,FALSE)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8" s="18" t="str">
        <f>VLOOKUP(A838,'BASE REGISTRO MAYO'!$A$1:$U$884,8,FALSE)</f>
        <v xml:space="preserve">Presidente:
Gastón Francisco José Pinochet Donoso, 
Secretaria: 
Victoria del Carmen Huenante Nanco, 
Tesorera: 
Natalia Fernanda Oyaneder Sarmiento, 
Director:
José Guillermo Molina Bravo, 
Matías Alberto Lavadero Franzani, 
</v>
      </c>
      <c r="I838" s="18" t="str">
        <f>VLOOKUP(A838,'BASE REGISTRO MAYO'!$A$1:$U$884,9,FALSE)</f>
        <v>Dos años. Si, por cualquier causa no se efectúa oportunamente la elección de Directorio, se entenderá renovado el mandato de quienes se encuentran en funciones hasta que se realice la correspondiente elección.</v>
      </c>
      <c r="J838" s="18" t="str">
        <f>VLOOKUP(A838,'BASE REGISTRO MAYO'!$A$1:$U$884,10,FALSE)</f>
        <v>Del 31-07-2018 a 31-07-2020</v>
      </c>
      <c r="K838" s="18" t="str">
        <f>VLOOKUP(A838,'BASE REGISTRO MAYO'!$A$1:$U$884,11,FALSE)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8" s="18" t="str">
        <f>VLOOKUP(A838,'BASE REGISTRO MAYO'!$A$1:$U$884,12,FALSE)</f>
        <v xml:space="preserve">Uno Oriente N°1550, comuna de Talca, Región del Maule. </v>
      </c>
      <c r="M838" s="18" t="str">
        <f>VLOOKUP(A838,'BASE REGISTRO MAYO'!$A$1:$U$884,13,FALSE)</f>
        <v>VII</v>
      </c>
      <c r="N838" s="18" t="str">
        <f>VLOOKUP(A838,'BASE REGISTRO MAYO'!$A$1:$U$884,14,FALSE)</f>
        <v>talca</v>
      </c>
      <c r="O838" s="18">
        <f>VLOOKUP(A838,'BASE REGISTRO MAYO'!$A$1:$U$884,15,FALSE)</f>
        <v>0</v>
      </c>
      <c r="P838" s="18">
        <f>VLOOKUP(A838,'BASE REGISTRO MAYO'!$A$1:$U$884,16,FALSE)</f>
        <v>0</v>
      </c>
      <c r="Q838" s="18">
        <f>VLOOKUP(A838,'BASE REGISTRO MAYO'!$A$1:$U$884,17,FALSE)</f>
        <v>0</v>
      </c>
      <c r="R838" s="18" t="str">
        <f>VLOOKUP(A838,'BASE REGISTRO MAYO'!$A$1:$U$884,18,FALSE)</f>
        <v>93401: Institución de Asistencia Social</v>
      </c>
      <c r="S838" s="18" t="str">
        <f>VLOOKUP(A838,'BASE REGISTRO MAYO'!$A$1:$U$884,19,FALSE)</f>
        <v xml:space="preserve">Certificado de antecedentes financieros, correspondientes al año 2019, aprobados por el Subdepartamento de Supervisión Financiera Nacional. </v>
      </c>
      <c r="T838" s="148">
        <f>VLOOKUP(A838,'BASE REGISTRO MAYO'!$A$1:$U$884,20,FALSE)</f>
        <v>43174</v>
      </c>
      <c r="U838" s="125">
        <v>7462</v>
      </c>
      <c r="V838" s="126">
        <v>18743328</v>
      </c>
      <c r="W838" s="126">
        <v>172790984</v>
      </c>
      <c r="X838" s="149">
        <v>44347</v>
      </c>
      <c r="Y838" s="133" t="s">
        <v>7732</v>
      </c>
      <c r="Z838" s="133" t="s">
        <v>7733</v>
      </c>
      <c r="AA838" s="125" t="s">
        <v>7767</v>
      </c>
    </row>
    <row r="839" spans="1:27" s="90" customFormat="1" ht="15.75" customHeight="1" x14ac:dyDescent="0.2">
      <c r="A839" s="125">
        <v>7462</v>
      </c>
      <c r="B839" s="18" t="str">
        <f>VLOOKUP(A839,'BASE REGISTRO MAYO'!$A$1:$U$884,2,FALSE)</f>
        <v>Corporación  de Ayuda a la Familia</v>
      </c>
      <c r="C839" s="18">
        <f>VLOOKUP(A839,'BASE REGISTRO MAYO'!$A$1:$U$884,3,FALSE)</f>
        <v>650213203</v>
      </c>
      <c r="D839" s="18" t="str">
        <f>VLOOKUP(A839,'BASE REGISTRO MAYO'!$A$1:$U$884,4,FALSE)</f>
        <v>Corporación de Derecho Privado.</v>
      </c>
      <c r="E839" s="18" t="str">
        <f>VLOOKUP(A839,'BASE REGISTRO MAYO'!$A$1:$U$884,5,FALSE)</f>
        <v>Otorgada por Decreto Exento  Nº 314, de fecha 30  de marzo  de  2001, del Ministerio de Justicia.</v>
      </c>
      <c r="F839" s="18" t="str">
        <f>VLOOKUP(A839,'BASE REGISTRO MAYO'!$A$1:$U$884,6,FALSE)</f>
        <v xml:space="preserve">Certificado de Vigencia de persona jurídica sin fines de lucro, folio N° 500183005964, de 17 de mayo de 2018, emitido por el Servicio de Registro Civil e Identificación. 
</v>
      </c>
      <c r="G839" s="18" t="str">
        <f>VLOOKUP(A839,'BASE REGISTRO MAYO'!$A$1:$U$884,7,FALSE)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9" s="18" t="str">
        <f>VLOOKUP(A839,'BASE REGISTRO MAYO'!$A$1:$U$884,8,FALSE)</f>
        <v xml:space="preserve">Presidente:
Gastón Francisco José Pinochet Donoso, 
Secretaria: 
Victoria del Carmen Huenante Nanco, 
Tesorera: 
Natalia Fernanda Oyaneder Sarmiento, 
Director:
José Guillermo Molina Bravo, 
Matías Alberto Lavadero Franzani, 
</v>
      </c>
      <c r="I839" s="18" t="str">
        <f>VLOOKUP(A839,'BASE REGISTRO MAYO'!$A$1:$U$884,9,FALSE)</f>
        <v>Dos años. Si, por cualquier causa no se efectúa oportunamente la elección de Directorio, se entenderá renovado el mandato de quienes se encuentran en funciones hasta que se realice la correspondiente elección.</v>
      </c>
      <c r="J839" s="18" t="str">
        <f>VLOOKUP(A839,'BASE REGISTRO MAYO'!$A$1:$U$884,10,FALSE)</f>
        <v>Del 31-07-2018 a 31-07-2020</v>
      </c>
      <c r="K839" s="18" t="str">
        <f>VLOOKUP(A839,'BASE REGISTRO MAYO'!$A$1:$U$884,11,FALSE)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9" s="18" t="str">
        <f>VLOOKUP(A839,'BASE REGISTRO MAYO'!$A$1:$U$884,12,FALSE)</f>
        <v xml:space="preserve">Uno Oriente N°1550, comuna de Talca, Región del Maule. </v>
      </c>
      <c r="M839" s="18" t="str">
        <f>VLOOKUP(A839,'BASE REGISTRO MAYO'!$A$1:$U$884,13,FALSE)</f>
        <v>VII</v>
      </c>
      <c r="N839" s="18" t="str">
        <f>VLOOKUP(A839,'BASE REGISTRO MAYO'!$A$1:$U$884,14,FALSE)</f>
        <v>talca</v>
      </c>
      <c r="O839" s="18">
        <f>VLOOKUP(A839,'BASE REGISTRO MAYO'!$A$1:$U$884,15,FALSE)</f>
        <v>0</v>
      </c>
      <c r="P839" s="18">
        <f>VLOOKUP(A839,'BASE REGISTRO MAYO'!$A$1:$U$884,16,FALSE)</f>
        <v>0</v>
      </c>
      <c r="Q839" s="18">
        <f>VLOOKUP(A839,'BASE REGISTRO MAYO'!$A$1:$U$884,17,FALSE)</f>
        <v>0</v>
      </c>
      <c r="R839" s="18" t="str">
        <f>VLOOKUP(A839,'BASE REGISTRO MAYO'!$A$1:$U$884,18,FALSE)</f>
        <v>93401: Institución de Asistencia Social</v>
      </c>
      <c r="S839" s="18" t="str">
        <f>VLOOKUP(A839,'BASE REGISTRO MAYO'!$A$1:$U$884,19,FALSE)</f>
        <v xml:space="preserve">Certificado de antecedentes financieros, correspondientes al año 2019, aprobados por el Subdepartamento de Supervisión Financiera Nacional. </v>
      </c>
      <c r="T839" s="148">
        <f>VLOOKUP(A839,'BASE REGISTRO MAYO'!$A$1:$U$884,20,FALSE)</f>
        <v>43174</v>
      </c>
      <c r="U839" s="125">
        <v>7462</v>
      </c>
      <c r="V839" s="126">
        <v>14136665</v>
      </c>
      <c r="W839" s="126">
        <v>55594111</v>
      </c>
      <c r="X839" s="149">
        <v>44347</v>
      </c>
      <c r="Y839" s="133" t="s">
        <v>7732</v>
      </c>
      <c r="Z839" s="133" t="s">
        <v>7733</v>
      </c>
      <c r="AA839" s="125" t="s">
        <v>7846</v>
      </c>
    </row>
    <row r="840" spans="1:27" s="90" customFormat="1" ht="15.75" customHeight="1" x14ac:dyDescent="0.2">
      <c r="A840" s="125">
        <v>7462</v>
      </c>
      <c r="B840" s="18" t="str">
        <f>VLOOKUP(A840,'BASE REGISTRO MAYO'!$A$1:$U$884,2,FALSE)</f>
        <v>Corporación  de Ayuda a la Familia</v>
      </c>
      <c r="C840" s="18">
        <f>VLOOKUP(A840,'BASE REGISTRO MAYO'!$A$1:$U$884,3,FALSE)</f>
        <v>650213203</v>
      </c>
      <c r="D840" s="18" t="str">
        <f>VLOOKUP(A840,'BASE REGISTRO MAYO'!$A$1:$U$884,4,FALSE)</f>
        <v>Corporación de Derecho Privado.</v>
      </c>
      <c r="E840" s="18" t="str">
        <f>VLOOKUP(A840,'BASE REGISTRO MAYO'!$A$1:$U$884,5,FALSE)</f>
        <v>Otorgada por Decreto Exento  Nº 314, de fecha 30  de marzo  de  2001, del Ministerio de Justicia.</v>
      </c>
      <c r="F840" s="18" t="str">
        <f>VLOOKUP(A840,'BASE REGISTRO MAYO'!$A$1:$U$884,6,FALSE)</f>
        <v xml:space="preserve">Certificado de Vigencia de persona jurídica sin fines de lucro, folio N° 500183005964, de 17 de mayo de 2018, emitido por el Servicio de Registro Civil e Identificación. 
</v>
      </c>
      <c r="G840" s="18" t="str">
        <f>VLOOKUP(A840,'BASE REGISTRO MAYO'!$A$1:$U$884,7,FALSE)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40" s="18" t="str">
        <f>VLOOKUP(A840,'BASE REGISTRO MAYO'!$A$1:$U$884,8,FALSE)</f>
        <v xml:space="preserve">Presidente:
Gastón Francisco José Pinochet Donoso, 
Secretaria: 
Victoria del Carmen Huenante Nanco, 
Tesorera: 
Natalia Fernanda Oyaneder Sarmiento, 
Director:
José Guillermo Molina Bravo, 
Matías Alberto Lavadero Franzani, 
</v>
      </c>
      <c r="I840" s="18" t="str">
        <f>VLOOKUP(A840,'BASE REGISTRO MAYO'!$A$1:$U$884,9,FALSE)</f>
        <v>Dos años. Si, por cualquier causa no se efectúa oportunamente la elección de Directorio, se entenderá renovado el mandato de quienes se encuentran en funciones hasta que se realice la correspondiente elección.</v>
      </c>
      <c r="J840" s="18" t="str">
        <f>VLOOKUP(A840,'BASE REGISTRO MAYO'!$A$1:$U$884,10,FALSE)</f>
        <v>Del 31-07-2018 a 31-07-2020</v>
      </c>
      <c r="K840" s="18" t="str">
        <f>VLOOKUP(A840,'BASE REGISTRO MAYO'!$A$1:$U$884,11,FALSE)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40" s="18" t="str">
        <f>VLOOKUP(A840,'BASE REGISTRO MAYO'!$A$1:$U$884,12,FALSE)</f>
        <v xml:space="preserve">Uno Oriente N°1550, comuna de Talca, Región del Maule. </v>
      </c>
      <c r="M840" s="18" t="str">
        <f>VLOOKUP(A840,'BASE REGISTRO MAYO'!$A$1:$U$884,13,FALSE)</f>
        <v>VII</v>
      </c>
      <c r="N840" s="18" t="str">
        <f>VLOOKUP(A840,'BASE REGISTRO MAYO'!$A$1:$U$884,14,FALSE)</f>
        <v>talca</v>
      </c>
      <c r="O840" s="18">
        <f>VLOOKUP(A840,'BASE REGISTRO MAYO'!$A$1:$U$884,15,FALSE)</f>
        <v>0</v>
      </c>
      <c r="P840" s="18">
        <f>VLOOKUP(A840,'BASE REGISTRO MAYO'!$A$1:$U$884,16,FALSE)</f>
        <v>0</v>
      </c>
      <c r="Q840" s="18">
        <f>VLOOKUP(A840,'BASE REGISTRO MAYO'!$A$1:$U$884,17,FALSE)</f>
        <v>0</v>
      </c>
      <c r="R840" s="18" t="str">
        <f>VLOOKUP(A840,'BASE REGISTRO MAYO'!$A$1:$U$884,18,FALSE)</f>
        <v>93401: Institución de Asistencia Social</v>
      </c>
      <c r="S840" s="18" t="str">
        <f>VLOOKUP(A840,'BASE REGISTRO MAYO'!$A$1:$U$884,19,FALSE)</f>
        <v xml:space="preserve">Certificado de antecedentes financieros, correspondientes al año 2019, aprobados por el Subdepartamento de Supervisión Financiera Nacional. </v>
      </c>
      <c r="T840" s="148">
        <f>VLOOKUP(A840,'BASE REGISTRO MAYO'!$A$1:$U$884,20,FALSE)</f>
        <v>43174</v>
      </c>
      <c r="U840" s="125">
        <v>7462</v>
      </c>
      <c r="V840" s="126">
        <v>76437238</v>
      </c>
      <c r="W840" s="126">
        <v>262966028</v>
      </c>
      <c r="X840" s="149">
        <v>44347</v>
      </c>
      <c r="Y840" s="133" t="s">
        <v>7732</v>
      </c>
      <c r="Z840" s="133" t="s">
        <v>7733</v>
      </c>
      <c r="AA840" s="125" t="s">
        <v>7752</v>
      </c>
    </row>
    <row r="841" spans="1:27" s="90" customFormat="1" ht="15.75" customHeight="1" x14ac:dyDescent="0.2">
      <c r="A841" s="125">
        <v>7463</v>
      </c>
      <c r="B841" s="18" t="str">
        <f>VLOOKUP(A841,'BASE REGISTRO MAYO'!$A$1:$U$884,2,FALSE)</f>
        <v xml:space="preserve">Corporación Municipal de Desarrollo Social de San Joaquín
</v>
      </c>
      <c r="C841" s="18">
        <f>VLOOKUP(A841,'BASE REGISTRO MAYO'!$A$1:$U$884,3,FALSE)</f>
        <v>714555006</v>
      </c>
      <c r="D841" s="18" t="str">
        <f>VLOOKUP(A841,'BASE REGISTRO MAYO'!$A$1:$U$884,4,FALSE)</f>
        <v>Corporación de Derecho Privado.</v>
      </c>
      <c r="E841" s="18" t="str">
        <f>VLOOKUP(A841,'BASE REGISTRO MAYO'!$A$1:$U$884,5,FALSE)</f>
        <v xml:space="preserve">Decreto Supremo Nº 1312, de 23 de diciembre de 1987, del Ministerio de Justicia. </v>
      </c>
      <c r="F841" s="18" t="str">
        <f>VLOOKUP(A841,'BASE REGISTRO MAYO'!$A$1:$U$884,6,FALSE)</f>
        <v>Certificado de Vigencia folio Nº 500345592485, de 14 de septiembre de 2020, del Servicio de Registro Civil e identificación.</v>
      </c>
      <c r="G841" s="18" t="str">
        <f>VLOOKUP(A841,'BASE REGISTRO MAYO'!$A$1:$U$884,7,FALSE)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41" s="18" t="str">
        <f>VLOOKUP(A841,'BASE REGISTRO MAYO'!$A$1:$U$884,8,FALSE)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41" s="18" t="str">
        <f>VLOOKUP(A841,'BASE REGISTRO MAYO'!$A$1:$U$884,9,FALSE)</f>
        <v>Dos años, pudiendo ser reelegidos.</v>
      </c>
      <c r="J841" s="18" t="str">
        <f>VLOOKUP(A841,'BASE REGISTRO MAYO'!$A$1:$U$884,10,FALSE)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41" s="18" t="str">
        <f>VLOOKUP(A841,'BASE REGISTRO MAYO'!$A$1:$U$884,11,FALSE)</f>
        <v>Secretario General: Alvaro Medina Cisternas, 
Secretario General Subrogante: Juan Ilabaca Mendoza (Director Área Salud Municipal)</v>
      </c>
      <c r="L841" s="18" t="str">
        <f>VLOOKUP(A841,'BASE REGISTRO MAYO'!$A$1:$U$884,12,FALSE)</f>
        <v xml:space="preserve">Avenida Santa Rosa N° 2606, 3° piso, comuna de San Joaquín, Región Metropolitana
</v>
      </c>
      <c r="M841" s="18" t="str">
        <f>VLOOKUP(A841,'BASE REGISTRO MAYO'!$A$1:$U$884,13,FALSE)</f>
        <v>XIII</v>
      </c>
      <c r="N841" s="18" t="str">
        <f>VLOOKUP(A841,'BASE REGISTRO MAYO'!$A$1:$U$884,14,FALSE)</f>
        <v>San Joaquín</v>
      </c>
      <c r="O841" s="18">
        <f>VLOOKUP(A841,'BASE REGISTRO MAYO'!$A$1:$U$884,15,FALSE)</f>
        <v>3604100</v>
      </c>
      <c r="P841" s="18" t="str">
        <f>VLOOKUP(A841,'BASE REGISTRO MAYO'!$A$1:$U$884,16,FALSE)</f>
        <v>Correo Electrónico: alvaromedina@cormusanjoaquin.cl</v>
      </c>
      <c r="Q841" s="18">
        <f>VLOOKUP(A841,'BASE REGISTRO MAYO'!$A$1:$U$884,17,FALSE)</f>
        <v>0</v>
      </c>
      <c r="R841" s="18">
        <f>VLOOKUP(A841,'BASE REGISTRO MAYO'!$A$1:$U$884,18,FALSE)</f>
        <v>93401</v>
      </c>
      <c r="S841" s="18" t="str">
        <f>VLOOKUP(A841,'BASE REGISTRO MAYO'!$A$1:$U$884,19,FALSE)</f>
        <v>Se acompaña certificado financiero correspondiente al año 2019, remitido para aprobación del Sub Departamento de Supervisión Financiera Nacional.</v>
      </c>
      <c r="T841" s="148">
        <f>VLOOKUP(A841,'BASE REGISTRO MAYO'!$A$1:$U$884,20,FALSE)</f>
        <v>41012</v>
      </c>
      <c r="U841" s="125">
        <v>7463</v>
      </c>
      <c r="V841" s="126">
        <v>11968583</v>
      </c>
      <c r="W841" s="126">
        <v>53521051</v>
      </c>
      <c r="X841" s="149">
        <v>44347</v>
      </c>
      <c r="Y841" s="133" t="s">
        <v>7732</v>
      </c>
      <c r="Z841" s="133" t="s">
        <v>7733</v>
      </c>
      <c r="AA841" s="125" t="s">
        <v>7801</v>
      </c>
    </row>
    <row r="842" spans="1:27" s="90" customFormat="1" ht="15.75" customHeight="1" x14ac:dyDescent="0.2">
      <c r="A842" s="125">
        <v>7473</v>
      </c>
      <c r="B842" s="18" t="str">
        <f>VLOOKUP(A842,'BASE REGISTRO MAYO'!$A$1:$U$884,2,FALSE)</f>
        <v>Fundación Creseres</v>
      </c>
      <c r="C842" s="18">
        <f>VLOOKUP(A842,'BASE REGISTRO MAYO'!$A$1:$U$884,3,FALSE)</f>
        <v>650587340</v>
      </c>
      <c r="D842" s="18" t="str">
        <f>VLOOKUP(A842,'BASE REGISTRO MAYO'!$A$1:$U$884,4,FALSE)</f>
        <v>Fundación de Derecho Privado.</v>
      </c>
      <c r="E842" s="18" t="str">
        <f>VLOOKUP(A842,'BASE REGISTRO MAYO'!$A$1:$U$884,5,FALSE)</f>
        <v xml:space="preserve">Registro Nacional de Personas Jurídicas Nº860, del Servicio de Registro Civil e Identificación.
Fecha de concesión de Personalidad Jurídica: 19 de julio de 2012.
</v>
      </c>
      <c r="F842" s="18" t="str">
        <f>VLOOKUP(A842,'BASE REGISTRO MAYO'!$A$1:$U$884,6,FALSE)</f>
        <v>Certificado de Vigencia Folio Nº 500355159900, de fecha 9 de noviembre de 2020, del Servicio de Registro Civil e Identificación.</v>
      </c>
      <c r="G842" s="18" t="str">
        <f>VLOOKUP(A842,'BASE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2" s="18" t="str">
        <f>VLOOKUP(A842,'BASE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2" s="18" t="str">
        <f>VLOOKUP(A842,'BASE REGISTRO MAYO'!$A$1:$U$884,9,FALSE)</f>
        <v xml:space="preserve">Dos años </v>
      </c>
      <c r="J842" s="18" t="str">
        <f>VLOOKUP(A842,'BASE REGISTRO MAYO'!$A$1:$U$884,10,FALSE)</f>
        <v xml:space="preserve">                         Última Elección de Directorio: 31 de marzo de 2020.
Duración: agosto 2020 a agosto de 2022.
</v>
      </c>
      <c r="K842" s="18" t="str">
        <f>VLOOKUP(A842,'BASE REGISTRO MAYO'!$A$1:$U$884,11,FALSE)</f>
        <v xml:space="preserve">Carmen Gloria Hidalgo Belmar 
</v>
      </c>
      <c r="L842" s="18" t="str">
        <f>VLOOKUP(A842,'BASE REGISTRO MAYO'!$A$1:$U$884,12,FALSE)</f>
        <v xml:space="preserve">O'higgins 416A comuna de Temuco, región de La Araucanía.
</v>
      </c>
      <c r="M842" s="18" t="str">
        <f>VLOOKUP(A842,'BASE REGISTRO MAYO'!$A$1:$U$884,13,FALSE)</f>
        <v>IX</v>
      </c>
      <c r="N842" s="18" t="str">
        <f>VLOOKUP(A842,'BASE REGISTRO MAYO'!$A$1:$U$884,14,FALSE)</f>
        <v>Temuco</v>
      </c>
      <c r="O842" s="18">
        <f>VLOOKUP(A842,'BASE REGISTRO MAYO'!$A$1:$U$884,15,FALSE)</f>
        <v>0</v>
      </c>
      <c r="P842" s="18" t="str">
        <f>VLOOKUP(A842,'BASE REGISTRO MAYO'!$A$1:$U$884,16,FALSE)</f>
        <v xml:space="preserve">: dirección@fundacioncreseres.cl </v>
      </c>
      <c r="Q842" s="18">
        <f>VLOOKUP(A842,'BASE REGISTRO MAYO'!$A$1:$U$884,17,FALSE)</f>
        <v>0</v>
      </c>
      <c r="R842" s="18">
        <f>VLOOKUP(A842,'BASE REGISTRO MAYO'!$A$1:$U$884,18,FALSE)</f>
        <v>93401</v>
      </c>
      <c r="S842" s="18" t="str">
        <f>VLOOKUP(A842,'BASE REGISTRO MAYO'!$A$1:$U$884,19,FALSE)</f>
        <v>Se acompaña certificado de antecedentes financiares año 2019  aprobado por el Departamento de Supervisión financiera</v>
      </c>
      <c r="T842" s="148">
        <f>VLOOKUP(A842,'BASE REGISTRO MAYO'!$A$1:$U$884,20,FALSE)</f>
        <v>41340</v>
      </c>
      <c r="U842" s="125">
        <v>7473</v>
      </c>
      <c r="V842" s="126">
        <v>8414223</v>
      </c>
      <c r="W842" s="126">
        <v>41660665</v>
      </c>
      <c r="X842" s="149">
        <v>44347</v>
      </c>
      <c r="Y842" s="133" t="s">
        <v>7732</v>
      </c>
      <c r="Z842" s="133" t="s">
        <v>7733</v>
      </c>
      <c r="AA842" s="125" t="s">
        <v>7865</v>
      </c>
    </row>
    <row r="843" spans="1:27" s="90" customFormat="1" ht="15.75" customHeight="1" x14ac:dyDescent="0.2">
      <c r="A843" s="125">
        <v>7473</v>
      </c>
      <c r="B843" s="18" t="str">
        <f>VLOOKUP(A843,'BASE REGISTRO MAYO'!$A$1:$U$884,2,FALSE)</f>
        <v>Fundación Creseres</v>
      </c>
      <c r="C843" s="18">
        <f>VLOOKUP(A843,'BASE REGISTRO MAYO'!$A$1:$U$884,3,FALSE)</f>
        <v>650587340</v>
      </c>
      <c r="D843" s="18" t="str">
        <f>VLOOKUP(A843,'BASE REGISTRO MAYO'!$A$1:$U$884,4,FALSE)</f>
        <v>Fundación de Derecho Privado.</v>
      </c>
      <c r="E843" s="18" t="str">
        <f>VLOOKUP(A843,'BASE REGISTRO MAYO'!$A$1:$U$884,5,FALSE)</f>
        <v xml:space="preserve">Registro Nacional de Personas Jurídicas Nº860, del Servicio de Registro Civil e Identificación.
Fecha de concesión de Personalidad Jurídica: 19 de julio de 2012.
</v>
      </c>
      <c r="F843" s="18" t="str">
        <f>VLOOKUP(A843,'BASE REGISTRO MAYO'!$A$1:$U$884,6,FALSE)</f>
        <v>Certificado de Vigencia Folio Nº 500355159900, de fecha 9 de noviembre de 2020, del Servicio de Registro Civil e Identificación.</v>
      </c>
      <c r="G843" s="18" t="str">
        <f>VLOOKUP(A843,'BASE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3" s="18" t="str">
        <f>VLOOKUP(A843,'BASE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3" s="18" t="str">
        <f>VLOOKUP(A843,'BASE REGISTRO MAYO'!$A$1:$U$884,9,FALSE)</f>
        <v xml:space="preserve">Dos años </v>
      </c>
      <c r="J843" s="18" t="str">
        <f>VLOOKUP(A843,'BASE REGISTRO MAYO'!$A$1:$U$884,10,FALSE)</f>
        <v xml:space="preserve">                         Última Elección de Directorio: 31 de marzo de 2020.
Duración: agosto 2020 a agosto de 2022.
</v>
      </c>
      <c r="K843" s="18" t="str">
        <f>VLOOKUP(A843,'BASE REGISTRO MAYO'!$A$1:$U$884,11,FALSE)</f>
        <v xml:space="preserve">Carmen Gloria Hidalgo Belmar 
</v>
      </c>
      <c r="L843" s="18" t="str">
        <f>VLOOKUP(A843,'BASE REGISTRO MAYO'!$A$1:$U$884,12,FALSE)</f>
        <v xml:space="preserve">O'higgins 416A comuna de Temuco, región de La Araucanía.
</v>
      </c>
      <c r="M843" s="18" t="str">
        <f>VLOOKUP(A843,'BASE REGISTRO MAYO'!$A$1:$U$884,13,FALSE)</f>
        <v>IX</v>
      </c>
      <c r="N843" s="18" t="str">
        <f>VLOOKUP(A843,'BASE REGISTRO MAYO'!$A$1:$U$884,14,FALSE)</f>
        <v>Temuco</v>
      </c>
      <c r="O843" s="18">
        <f>VLOOKUP(A843,'BASE REGISTRO MAYO'!$A$1:$U$884,15,FALSE)</f>
        <v>0</v>
      </c>
      <c r="P843" s="18" t="str">
        <f>VLOOKUP(A843,'BASE REGISTRO MAYO'!$A$1:$U$884,16,FALSE)</f>
        <v xml:space="preserve">: dirección@fundacioncreseres.cl </v>
      </c>
      <c r="Q843" s="18">
        <f>VLOOKUP(A843,'BASE REGISTRO MAYO'!$A$1:$U$884,17,FALSE)</f>
        <v>0</v>
      </c>
      <c r="R843" s="18">
        <f>VLOOKUP(A843,'BASE REGISTRO MAYO'!$A$1:$U$884,18,FALSE)</f>
        <v>93401</v>
      </c>
      <c r="S843" s="18" t="str">
        <f>VLOOKUP(A843,'BASE REGISTRO MAYO'!$A$1:$U$884,19,FALSE)</f>
        <v>Se acompaña certificado de antecedentes financiares año 2019  aprobado por el Departamento de Supervisión financiera</v>
      </c>
      <c r="T843" s="148">
        <f>VLOOKUP(A843,'BASE REGISTRO MAYO'!$A$1:$U$884,20,FALSE)</f>
        <v>41340</v>
      </c>
      <c r="U843" s="125">
        <v>7473</v>
      </c>
      <c r="V843" s="126">
        <v>13057163</v>
      </c>
      <c r="W843" s="126">
        <v>63640311</v>
      </c>
      <c r="X843" s="149">
        <v>44347</v>
      </c>
      <c r="Y843" s="133" t="s">
        <v>7732</v>
      </c>
      <c r="Z843" s="133" t="s">
        <v>7733</v>
      </c>
      <c r="AA843" s="125" t="s">
        <v>7760</v>
      </c>
    </row>
    <row r="844" spans="1:27" s="90" customFormat="1" ht="15.75" customHeight="1" x14ac:dyDescent="0.2">
      <c r="A844" s="125">
        <v>7473</v>
      </c>
      <c r="B844" s="18" t="str">
        <f>VLOOKUP(A844,'BASE REGISTRO MAYO'!$A$1:$U$884,2,FALSE)</f>
        <v>Fundación Creseres</v>
      </c>
      <c r="C844" s="18">
        <f>VLOOKUP(A844,'BASE REGISTRO MAYO'!$A$1:$U$884,3,FALSE)</f>
        <v>650587340</v>
      </c>
      <c r="D844" s="18" t="str">
        <f>VLOOKUP(A844,'BASE REGISTRO MAYO'!$A$1:$U$884,4,FALSE)</f>
        <v>Fundación de Derecho Privado.</v>
      </c>
      <c r="E844" s="18" t="str">
        <f>VLOOKUP(A844,'BASE REGISTRO MAYO'!$A$1:$U$884,5,FALSE)</f>
        <v xml:space="preserve">Registro Nacional de Personas Jurídicas Nº860, del Servicio de Registro Civil e Identificación.
Fecha de concesión de Personalidad Jurídica: 19 de julio de 2012.
</v>
      </c>
      <c r="F844" s="18" t="str">
        <f>VLOOKUP(A844,'BASE REGISTRO MAYO'!$A$1:$U$884,6,FALSE)</f>
        <v>Certificado de Vigencia Folio Nº 500355159900, de fecha 9 de noviembre de 2020, del Servicio de Registro Civil e Identificación.</v>
      </c>
      <c r="G844" s="18" t="str">
        <f>VLOOKUP(A844,'BASE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4" s="18" t="str">
        <f>VLOOKUP(A844,'BASE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4" s="18" t="str">
        <f>VLOOKUP(A844,'BASE REGISTRO MAYO'!$A$1:$U$884,9,FALSE)</f>
        <v xml:space="preserve">Dos años </v>
      </c>
      <c r="J844" s="18" t="str">
        <f>VLOOKUP(A844,'BASE REGISTRO MAYO'!$A$1:$U$884,10,FALSE)</f>
        <v xml:space="preserve">                         Última Elección de Directorio: 31 de marzo de 2020.
Duración: agosto 2020 a agosto de 2022.
</v>
      </c>
      <c r="K844" s="18" t="str">
        <f>VLOOKUP(A844,'BASE REGISTRO MAYO'!$A$1:$U$884,11,FALSE)</f>
        <v xml:space="preserve">Carmen Gloria Hidalgo Belmar 
</v>
      </c>
      <c r="L844" s="18" t="str">
        <f>VLOOKUP(A844,'BASE REGISTRO MAYO'!$A$1:$U$884,12,FALSE)</f>
        <v xml:space="preserve">O'higgins 416A comuna de Temuco, región de La Araucanía.
</v>
      </c>
      <c r="M844" s="18" t="str">
        <f>VLOOKUP(A844,'BASE REGISTRO MAYO'!$A$1:$U$884,13,FALSE)</f>
        <v>IX</v>
      </c>
      <c r="N844" s="18" t="str">
        <f>VLOOKUP(A844,'BASE REGISTRO MAYO'!$A$1:$U$884,14,FALSE)</f>
        <v>Temuco</v>
      </c>
      <c r="O844" s="18">
        <f>VLOOKUP(A844,'BASE REGISTRO MAYO'!$A$1:$U$884,15,FALSE)</f>
        <v>0</v>
      </c>
      <c r="P844" s="18" t="str">
        <f>VLOOKUP(A844,'BASE REGISTRO MAYO'!$A$1:$U$884,16,FALSE)</f>
        <v xml:space="preserve">: dirección@fundacioncreseres.cl </v>
      </c>
      <c r="Q844" s="18">
        <f>VLOOKUP(A844,'BASE REGISTRO MAYO'!$A$1:$U$884,17,FALSE)</f>
        <v>0</v>
      </c>
      <c r="R844" s="18">
        <f>VLOOKUP(A844,'BASE REGISTRO MAYO'!$A$1:$U$884,18,FALSE)</f>
        <v>93401</v>
      </c>
      <c r="S844" s="18" t="str">
        <f>VLOOKUP(A844,'BASE REGISTRO MAYO'!$A$1:$U$884,19,FALSE)</f>
        <v>Se acompaña certificado de antecedentes financiares año 2019  aprobado por el Departamento de Supervisión financiera</v>
      </c>
      <c r="T844" s="148">
        <f>VLOOKUP(A844,'BASE REGISTRO MAYO'!$A$1:$U$884,20,FALSE)</f>
        <v>41340</v>
      </c>
      <c r="U844" s="125">
        <v>7473</v>
      </c>
      <c r="V844" s="126">
        <v>0</v>
      </c>
      <c r="W844" s="126">
        <v>13818839</v>
      </c>
      <c r="X844" s="149">
        <v>44347</v>
      </c>
      <c r="Y844" s="133" t="s">
        <v>7732</v>
      </c>
      <c r="Z844" s="133" t="s">
        <v>7733</v>
      </c>
      <c r="AA844" s="125" t="s">
        <v>227</v>
      </c>
    </row>
    <row r="845" spans="1:27" s="90" customFormat="1" ht="15.75" customHeight="1" x14ac:dyDescent="0.2">
      <c r="A845" s="125">
        <v>7473</v>
      </c>
      <c r="B845" s="18" t="str">
        <f>VLOOKUP(A845,'BASE REGISTRO MAYO'!$A$1:$U$884,2,FALSE)</f>
        <v>Fundación Creseres</v>
      </c>
      <c r="C845" s="18">
        <f>VLOOKUP(A845,'BASE REGISTRO MAYO'!$A$1:$U$884,3,FALSE)</f>
        <v>650587340</v>
      </c>
      <c r="D845" s="18" t="str">
        <f>VLOOKUP(A845,'BASE REGISTRO MAYO'!$A$1:$U$884,4,FALSE)</f>
        <v>Fundación de Derecho Privado.</v>
      </c>
      <c r="E845" s="18" t="str">
        <f>VLOOKUP(A845,'BASE REGISTRO MAYO'!$A$1:$U$884,5,FALSE)</f>
        <v xml:space="preserve">Registro Nacional de Personas Jurídicas Nº860, del Servicio de Registro Civil e Identificación.
Fecha de concesión de Personalidad Jurídica: 19 de julio de 2012.
</v>
      </c>
      <c r="F845" s="18" t="str">
        <f>VLOOKUP(A845,'BASE REGISTRO MAYO'!$A$1:$U$884,6,FALSE)</f>
        <v>Certificado de Vigencia Folio Nº 500355159900, de fecha 9 de noviembre de 2020, del Servicio de Registro Civil e Identificación.</v>
      </c>
      <c r="G845" s="18" t="str">
        <f>VLOOKUP(A845,'BASE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5" s="18" t="str">
        <f>VLOOKUP(A845,'BASE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5" s="18" t="str">
        <f>VLOOKUP(A845,'BASE REGISTRO MAYO'!$A$1:$U$884,9,FALSE)</f>
        <v xml:space="preserve">Dos años </v>
      </c>
      <c r="J845" s="18" t="str">
        <f>VLOOKUP(A845,'BASE REGISTRO MAYO'!$A$1:$U$884,10,FALSE)</f>
        <v xml:space="preserve">                         Última Elección de Directorio: 31 de marzo de 2020.
Duración: agosto 2020 a agosto de 2022.
</v>
      </c>
      <c r="K845" s="18" t="str">
        <f>VLOOKUP(A845,'BASE REGISTRO MAYO'!$A$1:$U$884,11,FALSE)</f>
        <v xml:space="preserve">Carmen Gloria Hidalgo Belmar 
</v>
      </c>
      <c r="L845" s="18" t="str">
        <f>VLOOKUP(A845,'BASE REGISTRO MAYO'!$A$1:$U$884,12,FALSE)</f>
        <v xml:space="preserve">O'higgins 416A comuna de Temuco, región de La Araucanía.
</v>
      </c>
      <c r="M845" s="18" t="str">
        <f>VLOOKUP(A845,'BASE REGISTRO MAYO'!$A$1:$U$884,13,FALSE)</f>
        <v>IX</v>
      </c>
      <c r="N845" s="18" t="str">
        <f>VLOOKUP(A845,'BASE REGISTRO MAYO'!$A$1:$U$884,14,FALSE)</f>
        <v>Temuco</v>
      </c>
      <c r="O845" s="18">
        <f>VLOOKUP(A845,'BASE REGISTRO MAYO'!$A$1:$U$884,15,FALSE)</f>
        <v>0</v>
      </c>
      <c r="P845" s="18" t="str">
        <f>VLOOKUP(A845,'BASE REGISTRO MAYO'!$A$1:$U$884,16,FALSE)</f>
        <v xml:space="preserve">: dirección@fundacioncreseres.cl </v>
      </c>
      <c r="Q845" s="18">
        <f>VLOOKUP(A845,'BASE REGISTRO MAYO'!$A$1:$U$884,17,FALSE)</f>
        <v>0</v>
      </c>
      <c r="R845" s="18">
        <f>VLOOKUP(A845,'BASE REGISTRO MAYO'!$A$1:$U$884,18,FALSE)</f>
        <v>93401</v>
      </c>
      <c r="S845" s="18" t="str">
        <f>VLOOKUP(A845,'BASE REGISTRO MAYO'!$A$1:$U$884,19,FALSE)</f>
        <v>Se acompaña certificado de antecedentes financiares año 2019  aprobado por el Departamento de Supervisión financiera</v>
      </c>
      <c r="T845" s="148">
        <f>VLOOKUP(A845,'BASE REGISTRO MAYO'!$A$1:$U$884,20,FALSE)</f>
        <v>41340</v>
      </c>
      <c r="U845" s="125">
        <v>7473</v>
      </c>
      <c r="V845" s="126">
        <v>21548621</v>
      </c>
      <c r="W845" s="126">
        <v>97687077</v>
      </c>
      <c r="X845" s="149">
        <v>44347</v>
      </c>
      <c r="Y845" s="133" t="s">
        <v>7732</v>
      </c>
      <c r="Z845" s="133" t="s">
        <v>7733</v>
      </c>
      <c r="AA845" s="125" t="s">
        <v>7753</v>
      </c>
    </row>
    <row r="846" spans="1:27" s="90" customFormat="1" ht="15.75" customHeight="1" x14ac:dyDescent="0.2">
      <c r="A846" s="125">
        <v>7473</v>
      </c>
      <c r="B846" s="18" t="str">
        <f>VLOOKUP(A846,'BASE REGISTRO MAYO'!$A$1:$U$884,2,FALSE)</f>
        <v>Fundación Creseres</v>
      </c>
      <c r="C846" s="18">
        <f>VLOOKUP(A846,'BASE REGISTRO MAYO'!$A$1:$U$884,3,FALSE)</f>
        <v>650587340</v>
      </c>
      <c r="D846" s="18" t="str">
        <f>VLOOKUP(A846,'BASE REGISTRO MAYO'!$A$1:$U$884,4,FALSE)</f>
        <v>Fundación de Derecho Privado.</v>
      </c>
      <c r="E846" s="18" t="str">
        <f>VLOOKUP(A846,'BASE REGISTRO MAYO'!$A$1:$U$884,5,FALSE)</f>
        <v xml:space="preserve">Registro Nacional de Personas Jurídicas Nº860, del Servicio de Registro Civil e Identificación.
Fecha de concesión de Personalidad Jurídica: 19 de julio de 2012.
</v>
      </c>
      <c r="F846" s="18" t="str">
        <f>VLOOKUP(A846,'BASE REGISTRO MAYO'!$A$1:$U$884,6,FALSE)</f>
        <v>Certificado de Vigencia Folio Nº 500355159900, de fecha 9 de noviembre de 2020, del Servicio de Registro Civil e Identificación.</v>
      </c>
      <c r="G846" s="18" t="str">
        <f>VLOOKUP(A846,'BASE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6" s="18" t="str">
        <f>VLOOKUP(A846,'BASE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6" s="18" t="str">
        <f>VLOOKUP(A846,'BASE REGISTRO MAYO'!$A$1:$U$884,9,FALSE)</f>
        <v xml:space="preserve">Dos años </v>
      </c>
      <c r="J846" s="18" t="str">
        <f>VLOOKUP(A846,'BASE REGISTRO MAYO'!$A$1:$U$884,10,FALSE)</f>
        <v xml:space="preserve">                         Última Elección de Directorio: 31 de marzo de 2020.
Duración: agosto 2020 a agosto de 2022.
</v>
      </c>
      <c r="K846" s="18" t="str">
        <f>VLOOKUP(A846,'BASE REGISTRO MAYO'!$A$1:$U$884,11,FALSE)</f>
        <v xml:space="preserve">Carmen Gloria Hidalgo Belmar 
</v>
      </c>
      <c r="L846" s="18" t="str">
        <f>VLOOKUP(A846,'BASE REGISTRO MAYO'!$A$1:$U$884,12,FALSE)</f>
        <v xml:space="preserve">O'higgins 416A comuna de Temuco, región de La Araucanía.
</v>
      </c>
      <c r="M846" s="18" t="str">
        <f>VLOOKUP(A846,'BASE REGISTRO MAYO'!$A$1:$U$884,13,FALSE)</f>
        <v>IX</v>
      </c>
      <c r="N846" s="18" t="str">
        <f>VLOOKUP(A846,'BASE REGISTRO MAYO'!$A$1:$U$884,14,FALSE)</f>
        <v>Temuco</v>
      </c>
      <c r="O846" s="18">
        <f>VLOOKUP(A846,'BASE REGISTRO MAYO'!$A$1:$U$884,15,FALSE)</f>
        <v>0</v>
      </c>
      <c r="P846" s="18" t="str">
        <f>VLOOKUP(A846,'BASE REGISTRO MAYO'!$A$1:$U$884,16,FALSE)</f>
        <v xml:space="preserve">: dirección@fundacioncreseres.cl </v>
      </c>
      <c r="Q846" s="18">
        <f>VLOOKUP(A846,'BASE REGISTRO MAYO'!$A$1:$U$884,17,FALSE)</f>
        <v>0</v>
      </c>
      <c r="R846" s="18">
        <f>VLOOKUP(A846,'BASE REGISTRO MAYO'!$A$1:$U$884,18,FALSE)</f>
        <v>93401</v>
      </c>
      <c r="S846" s="18" t="str">
        <f>VLOOKUP(A846,'BASE REGISTRO MAYO'!$A$1:$U$884,19,FALSE)</f>
        <v>Se acompaña certificado de antecedentes financiares año 2019  aprobado por el Departamento de Supervisión financiera</v>
      </c>
      <c r="T846" s="148">
        <f>VLOOKUP(A846,'BASE REGISTRO MAYO'!$A$1:$U$884,20,FALSE)</f>
        <v>41340</v>
      </c>
      <c r="U846" s="125">
        <v>7473</v>
      </c>
      <c r="V846" s="126">
        <v>0</v>
      </c>
      <c r="W846" s="126">
        <v>9421936</v>
      </c>
      <c r="X846" s="149">
        <v>44347</v>
      </c>
      <c r="Y846" s="133" t="s">
        <v>7732</v>
      </c>
      <c r="Z846" s="133" t="s">
        <v>7733</v>
      </c>
      <c r="AA846" s="125" t="s">
        <v>7945</v>
      </c>
    </row>
    <row r="847" spans="1:27" s="90" customFormat="1" ht="15.75" customHeight="1" x14ac:dyDescent="0.2">
      <c r="A847" s="125">
        <v>7473</v>
      </c>
      <c r="B847" s="18" t="str">
        <f>VLOOKUP(A847,'BASE REGISTRO MAYO'!$A$1:$U$884,2,FALSE)</f>
        <v>Fundación Creseres</v>
      </c>
      <c r="C847" s="18">
        <f>VLOOKUP(A847,'BASE REGISTRO MAYO'!$A$1:$U$884,3,FALSE)</f>
        <v>650587340</v>
      </c>
      <c r="D847" s="18" t="str">
        <f>VLOOKUP(A847,'BASE REGISTRO MAYO'!$A$1:$U$884,4,FALSE)</f>
        <v>Fundación de Derecho Privado.</v>
      </c>
      <c r="E847" s="18" t="str">
        <f>VLOOKUP(A847,'BASE REGISTRO MAYO'!$A$1:$U$884,5,FALSE)</f>
        <v xml:space="preserve">Registro Nacional de Personas Jurídicas Nº860, del Servicio de Registro Civil e Identificación.
Fecha de concesión de Personalidad Jurídica: 19 de julio de 2012.
</v>
      </c>
      <c r="F847" s="18" t="str">
        <f>VLOOKUP(A847,'BASE REGISTRO MAYO'!$A$1:$U$884,6,FALSE)</f>
        <v>Certificado de Vigencia Folio Nº 500355159900, de fecha 9 de noviembre de 2020, del Servicio de Registro Civil e Identificación.</v>
      </c>
      <c r="G847" s="18" t="str">
        <f>VLOOKUP(A847,'BASE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7" s="18" t="str">
        <f>VLOOKUP(A847,'BASE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7" s="18" t="str">
        <f>VLOOKUP(A847,'BASE REGISTRO MAYO'!$A$1:$U$884,9,FALSE)</f>
        <v xml:space="preserve">Dos años </v>
      </c>
      <c r="J847" s="18" t="str">
        <f>VLOOKUP(A847,'BASE REGISTRO MAYO'!$A$1:$U$884,10,FALSE)</f>
        <v xml:space="preserve">                         Última Elección de Directorio: 31 de marzo de 2020.
Duración: agosto 2020 a agosto de 2022.
</v>
      </c>
      <c r="K847" s="18" t="str">
        <f>VLOOKUP(A847,'BASE REGISTRO MAYO'!$A$1:$U$884,11,FALSE)</f>
        <v xml:space="preserve">Carmen Gloria Hidalgo Belmar 
</v>
      </c>
      <c r="L847" s="18" t="str">
        <f>VLOOKUP(A847,'BASE REGISTRO MAYO'!$A$1:$U$884,12,FALSE)</f>
        <v xml:space="preserve">O'higgins 416A comuna de Temuco, región de La Araucanía.
</v>
      </c>
      <c r="M847" s="18" t="str">
        <f>VLOOKUP(A847,'BASE REGISTRO MAYO'!$A$1:$U$884,13,FALSE)</f>
        <v>IX</v>
      </c>
      <c r="N847" s="18" t="str">
        <f>VLOOKUP(A847,'BASE REGISTRO MAYO'!$A$1:$U$884,14,FALSE)</f>
        <v>Temuco</v>
      </c>
      <c r="O847" s="18">
        <f>VLOOKUP(A847,'BASE REGISTRO MAYO'!$A$1:$U$884,15,FALSE)</f>
        <v>0</v>
      </c>
      <c r="P847" s="18" t="str">
        <f>VLOOKUP(A847,'BASE REGISTRO MAYO'!$A$1:$U$884,16,FALSE)</f>
        <v xml:space="preserve">: dirección@fundacioncreseres.cl </v>
      </c>
      <c r="Q847" s="18">
        <f>VLOOKUP(A847,'BASE REGISTRO MAYO'!$A$1:$U$884,17,FALSE)</f>
        <v>0</v>
      </c>
      <c r="R847" s="18">
        <f>VLOOKUP(A847,'BASE REGISTRO MAYO'!$A$1:$U$884,18,FALSE)</f>
        <v>93401</v>
      </c>
      <c r="S847" s="18" t="str">
        <f>VLOOKUP(A847,'BASE REGISTRO MAYO'!$A$1:$U$884,19,FALSE)</f>
        <v>Se acompaña certificado de antecedentes financiares año 2019  aprobado por el Departamento de Supervisión financiera</v>
      </c>
      <c r="T847" s="148">
        <f>VLOOKUP(A847,'BASE REGISTRO MAYO'!$A$1:$U$884,20,FALSE)</f>
        <v>41340</v>
      </c>
      <c r="U847" s="125">
        <v>7473</v>
      </c>
      <c r="V847" s="126">
        <v>16998398</v>
      </c>
      <c r="W847" s="126">
        <v>83712541</v>
      </c>
      <c r="X847" s="149">
        <v>44347</v>
      </c>
      <c r="Y847" s="133" t="s">
        <v>7732</v>
      </c>
      <c r="Z847" s="133" t="s">
        <v>7733</v>
      </c>
      <c r="AA847" s="125" t="s">
        <v>7745</v>
      </c>
    </row>
    <row r="848" spans="1:27" s="90" customFormat="1" ht="15.75" customHeight="1" x14ac:dyDescent="0.2">
      <c r="A848" s="125">
        <v>7473</v>
      </c>
      <c r="B848" s="18" t="str">
        <f>VLOOKUP(A848,'BASE REGISTRO MAYO'!$A$1:$U$884,2,FALSE)</f>
        <v>Fundación Creseres</v>
      </c>
      <c r="C848" s="18">
        <f>VLOOKUP(A848,'BASE REGISTRO MAYO'!$A$1:$U$884,3,FALSE)</f>
        <v>650587340</v>
      </c>
      <c r="D848" s="18" t="str">
        <f>VLOOKUP(A848,'BASE REGISTRO MAYO'!$A$1:$U$884,4,FALSE)</f>
        <v>Fundación de Derecho Privado.</v>
      </c>
      <c r="E848" s="18" t="str">
        <f>VLOOKUP(A848,'BASE REGISTRO MAYO'!$A$1:$U$884,5,FALSE)</f>
        <v xml:space="preserve">Registro Nacional de Personas Jurídicas Nº860, del Servicio de Registro Civil e Identificación.
Fecha de concesión de Personalidad Jurídica: 19 de julio de 2012.
</v>
      </c>
      <c r="F848" s="18" t="str">
        <f>VLOOKUP(A848,'BASE REGISTRO MAYO'!$A$1:$U$884,6,FALSE)</f>
        <v>Certificado de Vigencia Folio Nº 500355159900, de fecha 9 de noviembre de 2020, del Servicio de Registro Civil e Identificación.</v>
      </c>
      <c r="G848" s="18" t="str">
        <f>VLOOKUP(A848,'BASE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8" s="18" t="str">
        <f>VLOOKUP(A848,'BASE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8" s="18" t="str">
        <f>VLOOKUP(A848,'BASE REGISTRO MAYO'!$A$1:$U$884,9,FALSE)</f>
        <v xml:space="preserve">Dos años </v>
      </c>
      <c r="J848" s="18" t="str">
        <f>VLOOKUP(A848,'BASE REGISTRO MAYO'!$A$1:$U$884,10,FALSE)</f>
        <v xml:space="preserve">                         Última Elección de Directorio: 31 de marzo de 2020.
Duración: agosto 2020 a agosto de 2022.
</v>
      </c>
      <c r="K848" s="18" t="str">
        <f>VLOOKUP(A848,'BASE REGISTRO MAYO'!$A$1:$U$884,11,FALSE)</f>
        <v xml:space="preserve">Carmen Gloria Hidalgo Belmar 
</v>
      </c>
      <c r="L848" s="18" t="str">
        <f>VLOOKUP(A848,'BASE REGISTRO MAYO'!$A$1:$U$884,12,FALSE)</f>
        <v xml:space="preserve">O'higgins 416A comuna de Temuco, región de La Araucanía.
</v>
      </c>
      <c r="M848" s="18" t="str">
        <f>VLOOKUP(A848,'BASE REGISTRO MAYO'!$A$1:$U$884,13,FALSE)</f>
        <v>IX</v>
      </c>
      <c r="N848" s="18" t="str">
        <f>VLOOKUP(A848,'BASE REGISTRO MAYO'!$A$1:$U$884,14,FALSE)</f>
        <v>Temuco</v>
      </c>
      <c r="O848" s="18">
        <f>VLOOKUP(A848,'BASE REGISTRO MAYO'!$A$1:$U$884,15,FALSE)</f>
        <v>0</v>
      </c>
      <c r="P848" s="18" t="str">
        <f>VLOOKUP(A848,'BASE REGISTRO MAYO'!$A$1:$U$884,16,FALSE)</f>
        <v xml:space="preserve">: dirección@fundacioncreseres.cl </v>
      </c>
      <c r="Q848" s="18">
        <f>VLOOKUP(A848,'BASE REGISTRO MAYO'!$A$1:$U$884,17,FALSE)</f>
        <v>0</v>
      </c>
      <c r="R848" s="18">
        <f>VLOOKUP(A848,'BASE REGISTRO MAYO'!$A$1:$U$884,18,FALSE)</f>
        <v>93401</v>
      </c>
      <c r="S848" s="18" t="str">
        <f>VLOOKUP(A848,'BASE REGISTRO MAYO'!$A$1:$U$884,19,FALSE)</f>
        <v>Se acompaña certificado de antecedentes financiares año 2019  aprobado por el Departamento de Supervisión financiera</v>
      </c>
      <c r="T848" s="148">
        <f>VLOOKUP(A848,'BASE REGISTRO MAYO'!$A$1:$U$884,20,FALSE)</f>
        <v>41340</v>
      </c>
      <c r="U848" s="125">
        <v>7473</v>
      </c>
      <c r="V848" s="126">
        <v>21138171</v>
      </c>
      <c r="W848" s="126">
        <v>125730440</v>
      </c>
      <c r="X848" s="149">
        <v>44347</v>
      </c>
      <c r="Y848" s="133" t="s">
        <v>7732</v>
      </c>
      <c r="Z848" s="133" t="s">
        <v>7733</v>
      </c>
      <c r="AA848" s="125" t="s">
        <v>184</v>
      </c>
    </row>
    <row r="849" spans="1:27" s="90" customFormat="1" ht="15.75" customHeight="1" x14ac:dyDescent="0.2">
      <c r="A849" s="125">
        <v>7473</v>
      </c>
      <c r="B849" s="18" t="str">
        <f>VLOOKUP(A849,'BASE REGISTRO MAYO'!$A$1:$U$884,2,FALSE)</f>
        <v>Fundación Creseres</v>
      </c>
      <c r="C849" s="18">
        <f>VLOOKUP(A849,'BASE REGISTRO MAYO'!$A$1:$U$884,3,FALSE)</f>
        <v>650587340</v>
      </c>
      <c r="D849" s="18" t="str">
        <f>VLOOKUP(A849,'BASE REGISTRO MAYO'!$A$1:$U$884,4,FALSE)</f>
        <v>Fundación de Derecho Privado.</v>
      </c>
      <c r="E849" s="18" t="str">
        <f>VLOOKUP(A849,'BASE REGISTRO MAYO'!$A$1:$U$884,5,FALSE)</f>
        <v xml:space="preserve">Registro Nacional de Personas Jurídicas Nº860, del Servicio de Registro Civil e Identificación.
Fecha de concesión de Personalidad Jurídica: 19 de julio de 2012.
</v>
      </c>
      <c r="F849" s="18" t="str">
        <f>VLOOKUP(A849,'BASE REGISTRO MAYO'!$A$1:$U$884,6,FALSE)</f>
        <v>Certificado de Vigencia Folio Nº 500355159900, de fecha 9 de noviembre de 2020, del Servicio de Registro Civil e Identificación.</v>
      </c>
      <c r="G849" s="18" t="str">
        <f>VLOOKUP(A849,'BASE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9" s="18" t="str">
        <f>VLOOKUP(A849,'BASE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9" s="18" t="str">
        <f>VLOOKUP(A849,'BASE REGISTRO MAYO'!$A$1:$U$884,9,FALSE)</f>
        <v xml:space="preserve">Dos años </v>
      </c>
      <c r="J849" s="18" t="str">
        <f>VLOOKUP(A849,'BASE REGISTRO MAYO'!$A$1:$U$884,10,FALSE)</f>
        <v xml:space="preserve">                         Última Elección de Directorio: 31 de marzo de 2020.
Duración: agosto 2020 a agosto de 2022.
</v>
      </c>
      <c r="K849" s="18" t="str">
        <f>VLOOKUP(A849,'BASE REGISTRO MAYO'!$A$1:$U$884,11,FALSE)</f>
        <v xml:space="preserve">Carmen Gloria Hidalgo Belmar 
</v>
      </c>
      <c r="L849" s="18" t="str">
        <f>VLOOKUP(A849,'BASE REGISTRO MAYO'!$A$1:$U$884,12,FALSE)</f>
        <v xml:space="preserve">O'higgins 416A comuna de Temuco, región de La Araucanía.
</v>
      </c>
      <c r="M849" s="18" t="str">
        <f>VLOOKUP(A849,'BASE REGISTRO MAYO'!$A$1:$U$884,13,FALSE)</f>
        <v>IX</v>
      </c>
      <c r="N849" s="18" t="str">
        <f>VLOOKUP(A849,'BASE REGISTRO MAYO'!$A$1:$U$884,14,FALSE)</f>
        <v>Temuco</v>
      </c>
      <c r="O849" s="18">
        <f>VLOOKUP(A849,'BASE REGISTRO MAYO'!$A$1:$U$884,15,FALSE)</f>
        <v>0</v>
      </c>
      <c r="P849" s="18" t="str">
        <f>VLOOKUP(A849,'BASE REGISTRO MAYO'!$A$1:$U$884,16,FALSE)</f>
        <v xml:space="preserve">: dirección@fundacioncreseres.cl </v>
      </c>
      <c r="Q849" s="18">
        <f>VLOOKUP(A849,'BASE REGISTRO MAYO'!$A$1:$U$884,17,FALSE)</f>
        <v>0</v>
      </c>
      <c r="R849" s="18">
        <f>VLOOKUP(A849,'BASE REGISTRO MAYO'!$A$1:$U$884,18,FALSE)</f>
        <v>93401</v>
      </c>
      <c r="S849" s="18" t="str">
        <f>VLOOKUP(A849,'BASE REGISTRO MAYO'!$A$1:$U$884,19,FALSE)</f>
        <v>Se acompaña certificado de antecedentes financiares año 2019  aprobado por el Departamento de Supervisión financiera</v>
      </c>
      <c r="T849" s="148">
        <f>VLOOKUP(A849,'BASE REGISTRO MAYO'!$A$1:$U$884,20,FALSE)</f>
        <v>41340</v>
      </c>
      <c r="U849" s="125">
        <v>7473</v>
      </c>
      <c r="V849" s="126">
        <v>8337264</v>
      </c>
      <c r="W849" s="126">
        <v>55345572</v>
      </c>
      <c r="X849" s="149">
        <v>44347</v>
      </c>
      <c r="Y849" s="133" t="s">
        <v>7732</v>
      </c>
      <c r="Z849" s="133" t="s">
        <v>7733</v>
      </c>
      <c r="AA849" s="125" t="s">
        <v>7794</v>
      </c>
    </row>
    <row r="850" spans="1:27" s="90" customFormat="1" ht="15.75" customHeight="1" x14ac:dyDescent="0.2">
      <c r="A850" s="125">
        <v>7473</v>
      </c>
      <c r="B850" s="18" t="str">
        <f>VLOOKUP(A850,'BASE REGISTRO MAYO'!$A$1:$U$884,2,FALSE)</f>
        <v>Fundación Creseres</v>
      </c>
      <c r="C850" s="18">
        <f>VLOOKUP(A850,'BASE REGISTRO MAYO'!$A$1:$U$884,3,FALSE)</f>
        <v>650587340</v>
      </c>
      <c r="D850" s="18" t="str">
        <f>VLOOKUP(A850,'BASE REGISTRO MAYO'!$A$1:$U$884,4,FALSE)</f>
        <v>Fundación de Derecho Privado.</v>
      </c>
      <c r="E850" s="18" t="str">
        <f>VLOOKUP(A850,'BASE REGISTRO MAYO'!$A$1:$U$884,5,FALSE)</f>
        <v xml:space="preserve">Registro Nacional de Personas Jurídicas Nº860, del Servicio de Registro Civil e Identificación.
Fecha de concesión de Personalidad Jurídica: 19 de julio de 2012.
</v>
      </c>
      <c r="F850" s="18" t="str">
        <f>VLOOKUP(A850,'BASE REGISTRO MAYO'!$A$1:$U$884,6,FALSE)</f>
        <v>Certificado de Vigencia Folio Nº 500355159900, de fecha 9 de noviembre de 2020, del Servicio de Registro Civil e Identificación.</v>
      </c>
      <c r="G850" s="18" t="str">
        <f>VLOOKUP(A850,'BASE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0" s="18" t="str">
        <f>VLOOKUP(A850,'BASE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0" s="18" t="str">
        <f>VLOOKUP(A850,'BASE REGISTRO MAYO'!$A$1:$U$884,9,FALSE)</f>
        <v xml:space="preserve">Dos años </v>
      </c>
      <c r="J850" s="18" t="str">
        <f>VLOOKUP(A850,'BASE REGISTRO MAYO'!$A$1:$U$884,10,FALSE)</f>
        <v xml:space="preserve">                         Última Elección de Directorio: 31 de marzo de 2020.
Duración: agosto 2020 a agosto de 2022.
</v>
      </c>
      <c r="K850" s="18" t="str">
        <f>VLOOKUP(A850,'BASE REGISTRO MAYO'!$A$1:$U$884,11,FALSE)</f>
        <v xml:space="preserve">Carmen Gloria Hidalgo Belmar 
</v>
      </c>
      <c r="L850" s="18" t="str">
        <f>VLOOKUP(A850,'BASE REGISTRO MAYO'!$A$1:$U$884,12,FALSE)</f>
        <v xml:space="preserve">O'higgins 416A comuna de Temuco, región de La Araucanía.
</v>
      </c>
      <c r="M850" s="18" t="str">
        <f>VLOOKUP(A850,'BASE REGISTRO MAYO'!$A$1:$U$884,13,FALSE)</f>
        <v>IX</v>
      </c>
      <c r="N850" s="18" t="str">
        <f>VLOOKUP(A850,'BASE REGISTRO MAYO'!$A$1:$U$884,14,FALSE)</f>
        <v>Temuco</v>
      </c>
      <c r="O850" s="18">
        <f>VLOOKUP(A850,'BASE REGISTRO MAYO'!$A$1:$U$884,15,FALSE)</f>
        <v>0</v>
      </c>
      <c r="P850" s="18" t="str">
        <f>VLOOKUP(A850,'BASE REGISTRO MAYO'!$A$1:$U$884,16,FALSE)</f>
        <v xml:space="preserve">: dirección@fundacioncreseres.cl </v>
      </c>
      <c r="Q850" s="18">
        <f>VLOOKUP(A850,'BASE REGISTRO MAYO'!$A$1:$U$884,17,FALSE)</f>
        <v>0</v>
      </c>
      <c r="R850" s="18">
        <f>VLOOKUP(A850,'BASE REGISTRO MAYO'!$A$1:$U$884,18,FALSE)</f>
        <v>93401</v>
      </c>
      <c r="S850" s="18" t="str">
        <f>VLOOKUP(A850,'BASE REGISTRO MAYO'!$A$1:$U$884,19,FALSE)</f>
        <v>Se acompaña certificado de antecedentes financiares año 2019  aprobado por el Departamento de Supervisión financiera</v>
      </c>
      <c r="T850" s="148">
        <f>VLOOKUP(A850,'BASE REGISTRO MAYO'!$A$1:$U$884,20,FALSE)</f>
        <v>41340</v>
      </c>
      <c r="U850" s="125">
        <v>7473</v>
      </c>
      <c r="V850" s="126">
        <v>22711699</v>
      </c>
      <c r="W850" s="126">
        <v>118228190</v>
      </c>
      <c r="X850" s="149">
        <v>44347</v>
      </c>
      <c r="Y850" s="133" t="s">
        <v>7732</v>
      </c>
      <c r="Z850" s="133" t="s">
        <v>7733</v>
      </c>
      <c r="AA850" s="125" t="s">
        <v>7781</v>
      </c>
    </row>
    <row r="851" spans="1:27" s="90" customFormat="1" ht="15.75" customHeight="1" x14ac:dyDescent="0.2">
      <c r="A851" s="125">
        <v>7473</v>
      </c>
      <c r="B851" s="18" t="str">
        <f>VLOOKUP(A851,'BASE REGISTRO MAYO'!$A$1:$U$884,2,FALSE)</f>
        <v>Fundación Creseres</v>
      </c>
      <c r="C851" s="18">
        <f>VLOOKUP(A851,'BASE REGISTRO MAYO'!$A$1:$U$884,3,FALSE)</f>
        <v>650587340</v>
      </c>
      <c r="D851" s="18" t="str">
        <f>VLOOKUP(A851,'BASE REGISTRO MAYO'!$A$1:$U$884,4,FALSE)</f>
        <v>Fundación de Derecho Privado.</v>
      </c>
      <c r="E851" s="18" t="str">
        <f>VLOOKUP(A851,'BASE REGISTRO MAYO'!$A$1:$U$884,5,FALSE)</f>
        <v xml:space="preserve">Registro Nacional de Personas Jurídicas Nº860, del Servicio de Registro Civil e Identificación.
Fecha de concesión de Personalidad Jurídica: 19 de julio de 2012.
</v>
      </c>
      <c r="F851" s="18" t="str">
        <f>VLOOKUP(A851,'BASE REGISTRO MAYO'!$A$1:$U$884,6,FALSE)</f>
        <v>Certificado de Vigencia Folio Nº 500355159900, de fecha 9 de noviembre de 2020, del Servicio de Registro Civil e Identificación.</v>
      </c>
      <c r="G851" s="18" t="str">
        <f>VLOOKUP(A851,'BASE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1" s="18" t="str">
        <f>VLOOKUP(A851,'BASE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1" s="18" t="str">
        <f>VLOOKUP(A851,'BASE REGISTRO MAYO'!$A$1:$U$884,9,FALSE)</f>
        <v xml:space="preserve">Dos años </v>
      </c>
      <c r="J851" s="18" t="str">
        <f>VLOOKUP(A851,'BASE REGISTRO MAYO'!$A$1:$U$884,10,FALSE)</f>
        <v xml:space="preserve">                         Última Elección de Directorio: 31 de marzo de 2020.
Duración: agosto 2020 a agosto de 2022.
</v>
      </c>
      <c r="K851" s="18" t="str">
        <f>VLOOKUP(A851,'BASE REGISTRO MAYO'!$A$1:$U$884,11,FALSE)</f>
        <v xml:space="preserve">Carmen Gloria Hidalgo Belmar 
</v>
      </c>
      <c r="L851" s="18" t="str">
        <f>VLOOKUP(A851,'BASE REGISTRO MAYO'!$A$1:$U$884,12,FALSE)</f>
        <v xml:space="preserve">O'higgins 416A comuna de Temuco, región de La Araucanía.
</v>
      </c>
      <c r="M851" s="18" t="str">
        <f>VLOOKUP(A851,'BASE REGISTRO MAYO'!$A$1:$U$884,13,FALSE)</f>
        <v>IX</v>
      </c>
      <c r="N851" s="18" t="str">
        <f>VLOOKUP(A851,'BASE REGISTRO MAYO'!$A$1:$U$884,14,FALSE)</f>
        <v>Temuco</v>
      </c>
      <c r="O851" s="18">
        <f>VLOOKUP(A851,'BASE REGISTRO MAYO'!$A$1:$U$884,15,FALSE)</f>
        <v>0</v>
      </c>
      <c r="P851" s="18" t="str">
        <f>VLOOKUP(A851,'BASE REGISTRO MAYO'!$A$1:$U$884,16,FALSE)</f>
        <v xml:space="preserve">: dirección@fundacioncreseres.cl </v>
      </c>
      <c r="Q851" s="18">
        <f>VLOOKUP(A851,'BASE REGISTRO MAYO'!$A$1:$U$884,17,FALSE)</f>
        <v>0</v>
      </c>
      <c r="R851" s="18">
        <f>VLOOKUP(A851,'BASE REGISTRO MAYO'!$A$1:$U$884,18,FALSE)</f>
        <v>93401</v>
      </c>
      <c r="S851" s="18" t="str">
        <f>VLOOKUP(A851,'BASE REGISTRO MAYO'!$A$1:$U$884,19,FALSE)</f>
        <v>Se acompaña certificado de antecedentes financiares año 2019  aprobado por el Departamento de Supervisión financiera</v>
      </c>
      <c r="T851" s="148">
        <f>VLOOKUP(A851,'BASE REGISTRO MAYO'!$A$1:$U$884,20,FALSE)</f>
        <v>41340</v>
      </c>
      <c r="U851" s="125">
        <v>7473</v>
      </c>
      <c r="V851" s="126">
        <v>13307556</v>
      </c>
      <c r="W851" s="126">
        <v>47566362</v>
      </c>
      <c r="X851" s="149">
        <v>44347</v>
      </c>
      <c r="Y851" s="133" t="s">
        <v>7732</v>
      </c>
      <c r="Z851" s="133" t="s">
        <v>7733</v>
      </c>
      <c r="AA851" s="125" t="s">
        <v>7784</v>
      </c>
    </row>
    <row r="852" spans="1:27" s="90" customFormat="1" ht="15.75" customHeight="1" x14ac:dyDescent="0.2">
      <c r="A852" s="125">
        <v>7473</v>
      </c>
      <c r="B852" s="18" t="str">
        <f>VLOOKUP(A852,'BASE REGISTRO MAYO'!$A$1:$U$884,2,FALSE)</f>
        <v>Fundación Creseres</v>
      </c>
      <c r="C852" s="18">
        <f>VLOOKUP(A852,'BASE REGISTRO MAYO'!$A$1:$U$884,3,FALSE)</f>
        <v>650587340</v>
      </c>
      <c r="D852" s="18" t="str">
        <f>VLOOKUP(A852,'BASE REGISTRO MAYO'!$A$1:$U$884,4,FALSE)</f>
        <v>Fundación de Derecho Privado.</v>
      </c>
      <c r="E852" s="18" t="str">
        <f>VLOOKUP(A852,'BASE REGISTRO MAYO'!$A$1:$U$884,5,FALSE)</f>
        <v xml:space="preserve">Registro Nacional de Personas Jurídicas Nº860, del Servicio de Registro Civil e Identificación.
Fecha de concesión de Personalidad Jurídica: 19 de julio de 2012.
</v>
      </c>
      <c r="F852" s="18" t="str">
        <f>VLOOKUP(A852,'BASE REGISTRO MAYO'!$A$1:$U$884,6,FALSE)</f>
        <v>Certificado de Vigencia Folio Nº 500355159900, de fecha 9 de noviembre de 2020, del Servicio de Registro Civil e Identificación.</v>
      </c>
      <c r="G852" s="18" t="str">
        <f>VLOOKUP(A852,'BASE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2" s="18" t="str">
        <f>VLOOKUP(A852,'BASE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2" s="18" t="str">
        <f>VLOOKUP(A852,'BASE REGISTRO MAYO'!$A$1:$U$884,9,FALSE)</f>
        <v xml:space="preserve">Dos años </v>
      </c>
      <c r="J852" s="18" t="str">
        <f>VLOOKUP(A852,'BASE REGISTRO MAYO'!$A$1:$U$884,10,FALSE)</f>
        <v xml:space="preserve">                         Última Elección de Directorio: 31 de marzo de 2020.
Duración: agosto 2020 a agosto de 2022.
</v>
      </c>
      <c r="K852" s="18" t="str">
        <f>VLOOKUP(A852,'BASE REGISTRO MAYO'!$A$1:$U$884,11,FALSE)</f>
        <v xml:space="preserve">Carmen Gloria Hidalgo Belmar 
</v>
      </c>
      <c r="L852" s="18" t="str">
        <f>VLOOKUP(A852,'BASE REGISTRO MAYO'!$A$1:$U$884,12,FALSE)</f>
        <v xml:space="preserve">O'higgins 416A comuna de Temuco, región de La Araucanía.
</v>
      </c>
      <c r="M852" s="18" t="str">
        <f>VLOOKUP(A852,'BASE REGISTRO MAYO'!$A$1:$U$884,13,FALSE)</f>
        <v>IX</v>
      </c>
      <c r="N852" s="18" t="str">
        <f>VLOOKUP(A852,'BASE REGISTRO MAYO'!$A$1:$U$884,14,FALSE)</f>
        <v>Temuco</v>
      </c>
      <c r="O852" s="18">
        <f>VLOOKUP(A852,'BASE REGISTRO MAYO'!$A$1:$U$884,15,FALSE)</f>
        <v>0</v>
      </c>
      <c r="P852" s="18" t="str">
        <f>VLOOKUP(A852,'BASE REGISTRO MAYO'!$A$1:$U$884,16,FALSE)</f>
        <v xml:space="preserve">: dirección@fundacioncreseres.cl </v>
      </c>
      <c r="Q852" s="18">
        <f>VLOOKUP(A852,'BASE REGISTRO MAYO'!$A$1:$U$884,17,FALSE)</f>
        <v>0</v>
      </c>
      <c r="R852" s="18">
        <f>VLOOKUP(A852,'BASE REGISTRO MAYO'!$A$1:$U$884,18,FALSE)</f>
        <v>93401</v>
      </c>
      <c r="S852" s="18" t="str">
        <f>VLOOKUP(A852,'BASE REGISTRO MAYO'!$A$1:$U$884,19,FALSE)</f>
        <v>Se acompaña certificado de antecedentes financiares año 2019  aprobado por el Departamento de Supervisión financiera</v>
      </c>
      <c r="T852" s="148">
        <f>VLOOKUP(A852,'BASE REGISTRO MAYO'!$A$1:$U$884,20,FALSE)</f>
        <v>41340</v>
      </c>
      <c r="U852" s="125">
        <v>7473</v>
      </c>
      <c r="V852" s="126">
        <v>6413280</v>
      </c>
      <c r="W852" s="126">
        <v>32066400</v>
      </c>
      <c r="X852" s="149">
        <v>44347</v>
      </c>
      <c r="Y852" s="133" t="s">
        <v>7732</v>
      </c>
      <c r="Z852" s="133" t="s">
        <v>7733</v>
      </c>
      <c r="AA852" s="125" t="s">
        <v>7752</v>
      </c>
    </row>
    <row r="853" spans="1:27" s="90" customFormat="1" ht="15.75" customHeight="1" x14ac:dyDescent="0.2">
      <c r="A853" s="125">
        <v>7473</v>
      </c>
      <c r="B853" s="18" t="str">
        <f>VLOOKUP(A853,'BASE REGISTRO MAYO'!$A$1:$U$884,2,FALSE)</f>
        <v>Fundación Creseres</v>
      </c>
      <c r="C853" s="18">
        <f>VLOOKUP(A853,'BASE REGISTRO MAYO'!$A$1:$U$884,3,FALSE)</f>
        <v>650587340</v>
      </c>
      <c r="D853" s="18" t="str">
        <f>VLOOKUP(A853,'BASE REGISTRO MAYO'!$A$1:$U$884,4,FALSE)</f>
        <v>Fundación de Derecho Privado.</v>
      </c>
      <c r="E853" s="18" t="str">
        <f>VLOOKUP(A853,'BASE REGISTRO MAYO'!$A$1:$U$884,5,FALSE)</f>
        <v xml:space="preserve">Registro Nacional de Personas Jurídicas Nº860, del Servicio de Registro Civil e Identificación.
Fecha de concesión de Personalidad Jurídica: 19 de julio de 2012.
</v>
      </c>
      <c r="F853" s="18" t="str">
        <f>VLOOKUP(A853,'BASE REGISTRO MAYO'!$A$1:$U$884,6,FALSE)</f>
        <v>Certificado de Vigencia Folio Nº 500355159900, de fecha 9 de noviembre de 2020, del Servicio de Registro Civil e Identificación.</v>
      </c>
      <c r="G853" s="18" t="str">
        <f>VLOOKUP(A853,'BASE REGISTRO MAYO'!$A$1:$U$884,7,FALSE)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3" s="18" t="str">
        <f>VLOOKUP(A853,'BASE REGISTRO MAYO'!$A$1:$U$884,8,FALSE)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3" s="18" t="str">
        <f>VLOOKUP(A853,'BASE REGISTRO MAYO'!$A$1:$U$884,9,FALSE)</f>
        <v xml:space="preserve">Dos años </v>
      </c>
      <c r="J853" s="18" t="str">
        <f>VLOOKUP(A853,'BASE REGISTRO MAYO'!$A$1:$U$884,10,FALSE)</f>
        <v xml:space="preserve">                         Última Elección de Directorio: 31 de marzo de 2020.
Duración: agosto 2020 a agosto de 2022.
</v>
      </c>
      <c r="K853" s="18" t="str">
        <f>VLOOKUP(A853,'BASE REGISTRO MAYO'!$A$1:$U$884,11,FALSE)</f>
        <v xml:space="preserve">Carmen Gloria Hidalgo Belmar 
</v>
      </c>
      <c r="L853" s="18" t="str">
        <f>VLOOKUP(A853,'BASE REGISTRO MAYO'!$A$1:$U$884,12,FALSE)</f>
        <v xml:space="preserve">O'higgins 416A comuna de Temuco, región de La Araucanía.
</v>
      </c>
      <c r="M853" s="18" t="str">
        <f>VLOOKUP(A853,'BASE REGISTRO MAYO'!$A$1:$U$884,13,FALSE)</f>
        <v>IX</v>
      </c>
      <c r="N853" s="18" t="str">
        <f>VLOOKUP(A853,'BASE REGISTRO MAYO'!$A$1:$U$884,14,FALSE)</f>
        <v>Temuco</v>
      </c>
      <c r="O853" s="18">
        <f>VLOOKUP(A853,'BASE REGISTRO MAYO'!$A$1:$U$884,15,FALSE)</f>
        <v>0</v>
      </c>
      <c r="P853" s="18" t="str">
        <f>VLOOKUP(A853,'BASE REGISTRO MAYO'!$A$1:$U$884,16,FALSE)</f>
        <v xml:space="preserve">: dirección@fundacioncreseres.cl </v>
      </c>
      <c r="Q853" s="18">
        <f>VLOOKUP(A853,'BASE REGISTRO MAYO'!$A$1:$U$884,17,FALSE)</f>
        <v>0</v>
      </c>
      <c r="R853" s="18">
        <f>VLOOKUP(A853,'BASE REGISTRO MAYO'!$A$1:$U$884,18,FALSE)</f>
        <v>93401</v>
      </c>
      <c r="S853" s="18" t="str">
        <f>VLOOKUP(A853,'BASE REGISTRO MAYO'!$A$1:$U$884,19,FALSE)</f>
        <v>Se acompaña certificado de antecedentes financiares año 2019  aprobado por el Departamento de Supervisión financiera</v>
      </c>
      <c r="T853" s="148">
        <f>VLOOKUP(A853,'BASE REGISTRO MAYO'!$A$1:$U$884,20,FALSE)</f>
        <v>41340</v>
      </c>
      <c r="U853" s="125">
        <v>7473</v>
      </c>
      <c r="V853" s="126">
        <v>18643404</v>
      </c>
      <c r="W853" s="126">
        <v>91937574</v>
      </c>
      <c r="X853" s="149">
        <v>44347</v>
      </c>
      <c r="Y853" s="133" t="s">
        <v>7732</v>
      </c>
      <c r="Z853" s="133" t="s">
        <v>7733</v>
      </c>
      <c r="AA853" s="125" t="s">
        <v>195</v>
      </c>
    </row>
    <row r="854" spans="1:27" s="90" customFormat="1" ht="15.75" customHeight="1" x14ac:dyDescent="0.2">
      <c r="A854" s="125">
        <v>7475</v>
      </c>
      <c r="B854" s="18" t="str">
        <f>VLOOKUP(A854,'BASE REGISTRO MAYO'!$A$1:$U$884,2,FALSE)</f>
        <v xml:space="preserve">
I. Municipalidad de Santiago
</v>
      </c>
      <c r="C854" s="18">
        <f>VLOOKUP(A854,'BASE REGISTRO MAYO'!$A$1:$U$884,3,FALSE)</f>
        <v>690701006</v>
      </c>
      <c r="D854" s="18" t="str">
        <f>VLOOKUP(A854,'BASE REGISTRO MAYO'!$A$1:$U$884,4,FALSE)</f>
        <v>Municipalidad</v>
      </c>
      <c r="E854" s="18" t="str">
        <f>VLOOKUP(A854,'BASE REGISTRO MAYO'!$A$1:$U$884,5,FALSE)</f>
        <v>Constitución Política de la República, art. 107.</v>
      </c>
      <c r="F854" s="18" t="str">
        <f>VLOOKUP(A854,'BASE REGISTRO MAYO'!$A$1:$U$884,6,FALSE)</f>
        <v>Indefinida.</v>
      </c>
      <c r="G854" s="18" t="str">
        <f>VLOOKUP(A854,'BASE REGISTRO MAYO'!$A$1:$U$884,7,FALSE)</f>
        <v>Según Ley Orgánica Nº 18.695, arts. 1º al 4º.</v>
      </c>
      <c r="H854" s="18" t="str">
        <f>VLOOKUP(A854,'BASE REGISTRO MAYO'!$A$1:$U$884,8,FALSE)</f>
        <v>no tiene</v>
      </c>
      <c r="I854" s="18">
        <f>VLOOKUP(A854,'BASE REGISTRO MAYO'!$A$1:$U$884,9,FALSE)</f>
        <v>0</v>
      </c>
      <c r="J854" s="18">
        <f>VLOOKUP(A854,'BASE REGISTRO MAYO'!$A$1:$U$884,10,FALSE)</f>
        <v>0</v>
      </c>
      <c r="K854" s="18" t="str">
        <f>VLOOKUP(A854,'BASE REGISTRO MAYO'!$A$1:$U$884,11,FALSE)</f>
        <v xml:space="preserve">Felipe Alessandri Vergara, </v>
      </c>
      <c r="L854" s="18" t="str">
        <f>VLOOKUP(A854,'BASE REGISTRO MAYO'!$A$1:$U$884,12,FALSE)</f>
        <v xml:space="preserve">Plaza de Armas s/n, Casilla 52/D, comuna de Santiago, Región Metropolitana.
</v>
      </c>
      <c r="M854" s="18" t="str">
        <f>VLOOKUP(A854,'BASE REGISTRO MAYO'!$A$1:$U$884,13,FALSE)</f>
        <v>XIII</v>
      </c>
      <c r="N854" s="18" t="str">
        <f>VLOOKUP(A854,'BASE REGISTRO MAYO'!$A$1:$U$884,14,FALSE)</f>
        <v>Santiago</v>
      </c>
      <c r="O854" s="18" t="str">
        <f>VLOOKUP(A854,'BASE REGISTRO MAYO'!$A$1:$U$884,15,FALSE)</f>
        <v xml:space="preserve">Fono (02) 27136602
</v>
      </c>
      <c r="P854" s="18" t="str">
        <f>VLOOKUP(A854,'BASE REGISTRO MAYO'!$A$1:$U$884,16,FALSE)</f>
        <v xml:space="preserve">santiago@munstgo.cl </v>
      </c>
      <c r="Q854" s="18">
        <f>VLOOKUP(A854,'BASE REGISTRO MAYO'!$A$1:$U$884,17,FALSE)</f>
        <v>0</v>
      </c>
      <c r="R854" s="18">
        <f>VLOOKUP(A854,'BASE REGISTRO MAYO'!$A$1:$U$884,18,FALSE)</f>
        <v>91001</v>
      </c>
      <c r="S854" s="18" t="str">
        <f>VLOOKUP(A854,'BASE REGISTRO MAYO'!$A$1:$U$884,19,FALSE)</f>
        <v xml:space="preserve">No se acompañan. Aplica Informe Jurídico Nº 09, de fecha 14 de marzo de 2011 del Departamento Jurídico y Dictamen Nº 070791, de 2009, de la Contraloría General de la República.  
</v>
      </c>
      <c r="T854" s="148">
        <f>VLOOKUP(A854,'BASE REGISTRO MAYO'!$A$1:$U$884,20,FALSE)</f>
        <v>41361</v>
      </c>
      <c r="U854" s="125">
        <v>7475</v>
      </c>
      <c r="V854" s="126">
        <v>5723680</v>
      </c>
      <c r="W854" s="126">
        <v>23060720</v>
      </c>
      <c r="X854" s="149">
        <v>44347</v>
      </c>
      <c r="Y854" s="133" t="s">
        <v>7732</v>
      </c>
      <c r="Z854" s="133" t="s">
        <v>7733</v>
      </c>
      <c r="AA854" s="125" t="s">
        <v>6414</v>
      </c>
    </row>
    <row r="855" spans="1:27" s="90" customFormat="1" ht="15.75" customHeight="1" x14ac:dyDescent="0.2">
      <c r="A855" s="125">
        <v>7478</v>
      </c>
      <c r="B855" s="18" t="str">
        <f>VLOOKUP(A855,'BASE REGISTRO MAYO'!$A$1:$U$884,2,FALSE)</f>
        <v xml:space="preserve">
FUNDACIÓN PROYECTO B. 
</v>
      </c>
      <c r="C855" s="18">
        <f>VLOOKUP(A855,'BASE REGISTRO MAYO'!$A$1:$U$884,3,FALSE)</f>
        <v>650450957</v>
      </c>
      <c r="D855" s="18" t="str">
        <f>VLOOKUP(A855,'BASE REGISTRO MAYO'!$A$1:$U$884,4,FALSE)</f>
        <v>Fundación de Derecho Privado, Sin Fines de Lucro</v>
      </c>
      <c r="E855" s="18" t="str">
        <f>VLOOKUP(A855,'BASE REGISTRO MAYO'!$A$1:$U$884,5,FALSE)</f>
        <v xml:space="preserve">Decreto Exento Nº 3715, de fecha 24 de agosto del 2011. </v>
      </c>
      <c r="F855" s="18" t="str">
        <f>VLOOKUP(A855,'BASE REGISTRO MAYO'!$A$1:$U$884,6,FALSE)</f>
        <v xml:space="preserve">Certificado de Vigencia folio N° 500355307489, de fecha 10 de noviembre de 2020, del Servicio de Registro Civil e Identificación.
</v>
      </c>
      <c r="G855" s="18" t="str">
        <f>VLOOKUP(A855,'BASE REGISTRO MAYO'!$A$1:$U$884,7,FALSE)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55" s="18" t="str">
        <f>VLOOKUP(A855,'BASE REGISTRO MAYO'!$A$1:$U$884,8,FALSE)</f>
        <v xml:space="preserve">Presidente:
Agustín Riesco Guzmán
Vicepresidente:
Rafael Rodríguez Walker
Tesorero:
Trinidad Luengo Montt
Secretario:
Andrés Cabello Violic,
Directora Ejecutiva: 
Soledad Burgos Errázuriz
Directores:
Nicolás Valdivieso Undurraga
</v>
      </c>
      <c r="I855" s="18" t="str">
        <f>VLOOKUP(A855,'BASE REGISTRO MAYO'!$A$1:$U$884,9,FALSE)</f>
        <v xml:space="preserve">Tres años, conforme al texto refundido de los Estatutos, según da cuenta la escritura pública de fecha 29 de junio de 2017, Repertorio 14.859-2017, del Notario Público Eduardo Diez Morello. </v>
      </c>
      <c r="J855" s="18" t="str">
        <f>VLOOKUP(A855,'BASE REGISTRO MAYO'!$A$1:$U$884,10,FALSE)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55" s="18" t="str">
        <f>VLOOKUP(A855,'BASE REGISTRO MAYO'!$A$1:$U$884,11,FALSE)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55" s="18" t="str">
        <f>VLOOKUP(A855,'BASE REGISTRO MAYO'!$A$1:$U$884,12,FALSE)</f>
        <v xml:space="preserve">Eliodoro Yáñez N° 869, comuna de Providencia, Región Metropolitana.
</v>
      </c>
      <c r="M855" s="18" t="str">
        <f>VLOOKUP(A855,'BASE REGISTRO MAYO'!$A$1:$U$884,13,FALSE)</f>
        <v>XIII</v>
      </c>
      <c r="N855" s="18" t="str">
        <f>VLOOKUP(A855,'BASE REGISTRO MAYO'!$A$1:$U$884,14,FALSE)</f>
        <v xml:space="preserve"> Providencia</v>
      </c>
      <c r="O855" s="18" t="str">
        <f>VLOOKUP(A855,'BASE REGISTRO MAYO'!$A$1:$U$884,15,FALSE)</f>
        <v>Fonos: 225476300 – 9-77974928</v>
      </c>
      <c r="P855" s="18" t="str">
        <f>VLOOKUP(A855,'BASE REGISTRO MAYO'!$A$1:$U$884,16,FALSE)</f>
        <v xml:space="preserve">Correo electrónico: contacto@proyectob.cl </v>
      </c>
      <c r="Q855" s="18">
        <f>VLOOKUP(A855,'BASE REGISTRO MAYO'!$A$1:$U$884,17,FALSE)</f>
        <v>0</v>
      </c>
      <c r="R855" s="18" t="str">
        <f>VLOOKUP(A855,'BASE REGISTRO MAYO'!$A$1:$U$884,18,FALSE)</f>
        <v>93401: Institución de Asistencia Social</v>
      </c>
      <c r="S855" s="18" t="str">
        <f>VLOOKUP(A855,'BASE REGISTRO MAYO'!$A$1:$U$884,19,FALSE)</f>
        <v xml:space="preserve">
Se acompaña certificado financiero correspondiente al 2019, aprobado por el Subdepartamento de Supervisión Financiera.</v>
      </c>
      <c r="T855" s="148">
        <f>VLOOKUP(A855,'BASE REGISTRO MAYO'!$A$1:$U$884,20,FALSE)</f>
        <v>41411</v>
      </c>
      <c r="U855" s="125">
        <v>7478</v>
      </c>
      <c r="V855" s="126">
        <v>10079538</v>
      </c>
      <c r="W855" s="126">
        <v>40704329</v>
      </c>
      <c r="X855" s="149">
        <v>44347</v>
      </c>
      <c r="Y855" s="133" t="s">
        <v>7732</v>
      </c>
      <c r="Z855" s="133" t="s">
        <v>7733</v>
      </c>
      <c r="AA855" s="125" t="s">
        <v>75</v>
      </c>
    </row>
    <row r="856" spans="1:27" s="90" customFormat="1" ht="15.75" customHeight="1" x14ac:dyDescent="0.2">
      <c r="A856" s="125">
        <v>7480</v>
      </c>
      <c r="B856" s="18" t="str">
        <f>VLOOKUP(A856,'BASE REGISTRO MAYO'!$A$1:$U$884,2,FALSE)</f>
        <v xml:space="preserve">
I. Municipalidad de Curanilahue
</v>
      </c>
      <c r="C856" s="18">
        <f>VLOOKUP(A856,'BASE REGISTRO MAYO'!$A$1:$U$884,3,FALSE)</f>
        <v>691602001</v>
      </c>
      <c r="D856" s="18" t="str">
        <f>VLOOKUP(A856,'BASE REGISTRO MAYO'!$A$1:$U$884,4,FALSE)</f>
        <v>Municipalidad</v>
      </c>
      <c r="E856" s="18" t="str">
        <f>VLOOKUP(A856,'BASE REGISTRO MAYO'!$A$1:$U$884,5,FALSE)</f>
        <v>Constitución Política de la República, art. 107.</v>
      </c>
      <c r="F856" s="18" t="str">
        <f>VLOOKUP(A856,'BASE REGISTRO MAYO'!$A$1:$U$884,6,FALSE)</f>
        <v>Indefinida.</v>
      </c>
      <c r="G856" s="18" t="str">
        <f>VLOOKUP(A856,'BASE REGISTRO MAYO'!$A$1:$U$884,7,FALSE)</f>
        <v>Según Ley Orgánica Nº 18.695, arts. 1º al 4º.</v>
      </c>
      <c r="H856" s="18" t="str">
        <f>VLOOKUP(A856,'BASE REGISTRO MAYO'!$A$1:$U$884,8,FALSE)</f>
        <v>no tiene</v>
      </c>
      <c r="I856" s="18">
        <f>VLOOKUP(A856,'BASE REGISTRO MAYO'!$A$1:$U$884,9,FALSE)</f>
        <v>0</v>
      </c>
      <c r="J856" s="18">
        <f>VLOOKUP(A856,'BASE REGISTRO MAYO'!$A$1:$U$884,10,FALSE)</f>
        <v>0</v>
      </c>
      <c r="K856" s="18" t="str">
        <f>VLOOKUP(A856,'BASE REGISTRO MAYO'!$A$1:$U$884,11,FALSE)</f>
        <v xml:space="preserve">Luis Alberto Gengnagel Gutiérrez, </v>
      </c>
      <c r="L856" s="18" t="str">
        <f>VLOOKUP(A856,'BASE REGISTRO MAYO'!$A$1:$U$884,12,FALSE)</f>
        <v xml:space="preserve">Ernesto Riquelme Nº701, comuna de Curanilahue
</v>
      </c>
      <c r="M856" s="18" t="str">
        <f>VLOOKUP(A856,'BASE REGISTRO MAYO'!$A$1:$U$884,13,FALSE)</f>
        <v>VIII</v>
      </c>
      <c r="N856" s="18" t="str">
        <f>VLOOKUP(A856,'BASE REGISTRO MAYO'!$A$1:$U$884,14,FALSE)</f>
        <v>Curanilahue</v>
      </c>
      <c r="O856" s="18" t="str">
        <f>VLOOKUP(A856,'BASE REGISTRO MAYO'!$A$1:$U$884,15,FALSE)</f>
        <v>Fono (41) - 2405900</v>
      </c>
      <c r="P856" s="18" t="str">
        <f>VLOOKUP(A856,'BASE REGISTRO MAYO'!$A$1:$U$884,16,FALSE)</f>
        <v xml:space="preserve">curanil@munichue.cl
alcalde@minichue.cl, Beatriz.arnado@munichue.cl, secretaria.alcaldia@munichue.cl.
</v>
      </c>
      <c r="Q856" s="18">
        <f>VLOOKUP(A856,'BASE REGISTRO MAYO'!$A$1:$U$884,17,FALSE)</f>
        <v>0</v>
      </c>
      <c r="R856" s="18">
        <f>VLOOKUP(A856,'BASE REGISTRO MAYO'!$A$1:$U$884,18,FALSE)</f>
        <v>91001</v>
      </c>
      <c r="S856" s="18" t="str">
        <f>VLOOKUP(A856,'BASE REGISTRO MAYO'!$A$1:$U$884,19,FALSE)</f>
        <v xml:space="preserve">No se acompañan. Aplica Informe Jurídico Nº 09, de  fecha 14 de marzo de 2011 del Departamento Jurídico y Dictamen Nº 070791, de 2009, de la Contraloría General de la República.  
</v>
      </c>
      <c r="T856" s="148">
        <f>VLOOKUP(A856,'BASE REGISTRO MAYO'!$A$1:$U$884,20,FALSE)</f>
        <v>41443</v>
      </c>
      <c r="U856" s="125">
        <v>7480</v>
      </c>
      <c r="V856" s="126">
        <v>4078122</v>
      </c>
      <c r="W856" s="126">
        <v>16430763</v>
      </c>
      <c r="X856" s="149">
        <v>44347</v>
      </c>
      <c r="Y856" s="133" t="s">
        <v>7732</v>
      </c>
      <c r="Z856" s="133" t="s">
        <v>7733</v>
      </c>
      <c r="AA856" s="125" t="s">
        <v>7756</v>
      </c>
    </row>
    <row r="857" spans="1:27" s="90" customFormat="1" ht="15.75" customHeight="1" x14ac:dyDescent="0.2">
      <c r="A857" s="125">
        <v>7481</v>
      </c>
      <c r="B857" s="18" t="str">
        <f>VLOOKUP(A857,'BASE REGISTRO MAYO'!$A$1:$U$884,2,FALSE)</f>
        <v>Organización No Gubernamental de Desarrollo - Corporación de Apoyo y Promoción de la Equidad e Inclusión Social, (O.N.G. COORPORACIÓN CAPREIS)</v>
      </c>
      <c r="C857" s="18">
        <f>VLOOKUP(A857,'BASE REGISTRO MAYO'!$A$1:$U$884,3,FALSE)</f>
        <v>650699602</v>
      </c>
      <c r="D857" s="18" t="str">
        <f>VLOOKUP(A857,'BASE REGISTRO MAYO'!$A$1:$U$884,4,FALSE)</f>
        <v>Corporación de Derecho Privado.</v>
      </c>
      <c r="E857" s="18" t="str">
        <f>VLOOKUP(A857,'BASE REGISTRO MAYO'!$A$1:$U$884,5,FALSE)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57" s="18" t="str">
        <f>VLOOKUP(A857,'BASE REGISTRO MAYO'!$A$1:$U$884,6,FALSE)</f>
        <v>Certificado de Vigencia Folio Nº 500298785768, de 21 de febrero de 2020, emitido por el Servicio de Registro Civil e Identificación.</v>
      </c>
      <c r="G857" s="18" t="str">
        <f>VLOOKUP(A857,'BASE REGISTRO MAYO'!$A$1:$U$884,7,FALSE)</f>
        <v xml:space="preserve"> La Corporación tendrá por finalidad u objetivo: la promoción del desarrollo, especialmente de las personas, familias, grupos y comunidades que viven en condiciones de pobreza y/o marginalidad.
</v>
      </c>
      <c r="H857" s="18" t="str">
        <f>VLOOKUP(A857,'BASE REGISTRO MAYO'!$A$1:$U$884,8,FALSE)</f>
        <v xml:space="preserve">Presidente: Denisse Vanessa Araya Gallardo, 
Tesorera: Viviana Andrea Morales Aranda
Secretaria: María Fernanda Codina Cáceres
Director Ejecutivo: Ramiro Rodrigo González Figueroa,
</v>
      </c>
      <c r="I857" s="18" t="str">
        <f>VLOOKUP(A857,'BASE REGISTRO MAYO'!$A$1:$U$884,9,FALSE)</f>
        <v>3 años.</v>
      </c>
      <c r="J857" s="18" t="str">
        <f>VLOOKUP(A857,'BASE REGISTRO MAYO'!$A$1:$U$884,10,FALSE)</f>
        <v>De 06 de junio de 2019 a 06 de junio de 2022.</v>
      </c>
      <c r="K857" s="18" t="str">
        <f>VLOOKUP(A857,'BASE REGISTRO MAYO'!$A$1:$U$884,11,FALSE)</f>
        <v xml:space="preserve">Presidente: Denisse Vanessa Araya Gallardo
Director Ejecutivo: Ramiro Rodrigo González Figueroa
</v>
      </c>
      <c r="L857" s="18" t="str">
        <f>VLOOKUP(A857,'BASE REGISTRO MAYO'!$A$1:$U$884,12,FALSE)</f>
        <v xml:space="preserve">General Velásquez Nº 1516, Villa Carmen y Dolores, San Felipe, Región de Valparaíso. 
</v>
      </c>
      <c r="M857" s="18" t="str">
        <f>VLOOKUP(A857,'BASE REGISTRO MAYO'!$A$1:$U$884,13,FALSE)</f>
        <v>XIII</v>
      </c>
      <c r="N857" s="18" t="str">
        <f>VLOOKUP(A857,'BASE REGISTRO MAYO'!$A$1:$U$884,14,FALSE)</f>
        <v>San Felipe</v>
      </c>
      <c r="O857" s="18" t="str">
        <f>VLOOKUP(A857,'BASE REGISTRO MAYO'!$A$1:$U$884,15,FALSE)</f>
        <v>Teléfonos: (34) 2359956
Celular: 56 (9) 81498358</v>
      </c>
      <c r="P857" s="18" t="str">
        <f>VLOOKUP(A857,'BASE REGISTRO MAYO'!$A$1:$U$884,16,FALSE)</f>
        <v>: capreis@capreis.cl</v>
      </c>
      <c r="Q857" s="18">
        <f>VLOOKUP(A857,'BASE REGISTRO MAYO'!$A$1:$U$884,17,FALSE)</f>
        <v>0</v>
      </c>
      <c r="R857" s="18" t="str">
        <f>VLOOKUP(A857,'BASE REGISTRO MAYO'!$A$1:$U$884,18,FALSE)</f>
        <v>93401: Institución de Asistencia Social</v>
      </c>
      <c r="S857" s="18" t="str">
        <f>VLOOKUP(A857,'BASE REGISTRO MAYO'!$A$1:$U$884,19,FALSE)</f>
        <v xml:space="preserve">Certificado correspondiente al año 2019 aprobados por el Sub Departamento de Supervisión Financiera.
</v>
      </c>
      <c r="T857" s="148">
        <f>VLOOKUP(A857,'BASE REGISTRO MAYO'!$A$1:$U$884,20,FALSE)</f>
        <v>41463</v>
      </c>
      <c r="U857" s="125">
        <v>7481</v>
      </c>
      <c r="V857" s="126">
        <v>34843764</v>
      </c>
      <c r="W857" s="126">
        <v>161614656</v>
      </c>
      <c r="X857" s="149">
        <v>44347</v>
      </c>
      <c r="Y857" s="133" t="s">
        <v>7732</v>
      </c>
      <c r="Z857" s="133" t="s">
        <v>7733</v>
      </c>
      <c r="AA857" s="125" t="s">
        <v>7863</v>
      </c>
    </row>
    <row r="858" spans="1:27" s="90" customFormat="1" ht="15.75" customHeight="1" x14ac:dyDescent="0.2">
      <c r="A858" s="125">
        <v>7481</v>
      </c>
      <c r="B858" s="18" t="str">
        <f>VLOOKUP(A858,'BASE REGISTRO MAYO'!$A$1:$U$884,2,FALSE)</f>
        <v>Organización No Gubernamental de Desarrollo - Corporación de Apoyo y Promoción de la Equidad e Inclusión Social, (O.N.G. COORPORACIÓN CAPREIS)</v>
      </c>
      <c r="C858" s="18">
        <f>VLOOKUP(A858,'BASE REGISTRO MAYO'!$A$1:$U$884,3,FALSE)</f>
        <v>650699602</v>
      </c>
      <c r="D858" s="18" t="str">
        <f>VLOOKUP(A858,'BASE REGISTRO MAYO'!$A$1:$U$884,4,FALSE)</f>
        <v>Corporación de Derecho Privado.</v>
      </c>
      <c r="E858" s="18" t="str">
        <f>VLOOKUP(A858,'BASE REGISTRO MAYO'!$A$1:$U$884,5,FALSE)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58" s="18" t="str">
        <f>VLOOKUP(A858,'BASE REGISTRO MAYO'!$A$1:$U$884,6,FALSE)</f>
        <v>Certificado de Vigencia Folio Nº 500298785768, de 21 de febrero de 2020, emitido por el Servicio de Registro Civil e Identificación.</v>
      </c>
      <c r="G858" s="18" t="str">
        <f>VLOOKUP(A858,'BASE REGISTRO MAYO'!$A$1:$U$884,7,FALSE)</f>
        <v xml:space="preserve"> La Corporación tendrá por finalidad u objetivo: la promoción del desarrollo, especialmente de las personas, familias, grupos y comunidades que viven en condiciones de pobreza y/o marginalidad.
</v>
      </c>
      <c r="H858" s="18" t="str">
        <f>VLOOKUP(A858,'BASE REGISTRO MAYO'!$A$1:$U$884,8,FALSE)</f>
        <v xml:space="preserve">Presidente: Denisse Vanessa Araya Gallardo, 
Tesorera: Viviana Andrea Morales Aranda
Secretaria: María Fernanda Codina Cáceres
Director Ejecutivo: Ramiro Rodrigo González Figueroa,
</v>
      </c>
      <c r="I858" s="18" t="str">
        <f>VLOOKUP(A858,'BASE REGISTRO MAYO'!$A$1:$U$884,9,FALSE)</f>
        <v>3 años.</v>
      </c>
      <c r="J858" s="18" t="str">
        <f>VLOOKUP(A858,'BASE REGISTRO MAYO'!$A$1:$U$884,10,FALSE)</f>
        <v>De 06 de junio de 2019 a 06 de junio de 2022.</v>
      </c>
      <c r="K858" s="18" t="str">
        <f>VLOOKUP(A858,'BASE REGISTRO MAYO'!$A$1:$U$884,11,FALSE)</f>
        <v xml:space="preserve">Presidente: Denisse Vanessa Araya Gallardo
Director Ejecutivo: Ramiro Rodrigo González Figueroa
</v>
      </c>
      <c r="L858" s="18" t="str">
        <f>VLOOKUP(A858,'BASE REGISTRO MAYO'!$A$1:$U$884,12,FALSE)</f>
        <v xml:space="preserve">General Velásquez Nº 1516, Villa Carmen y Dolores, San Felipe, Región de Valparaíso. 
</v>
      </c>
      <c r="M858" s="18" t="str">
        <f>VLOOKUP(A858,'BASE REGISTRO MAYO'!$A$1:$U$884,13,FALSE)</f>
        <v>XIII</v>
      </c>
      <c r="N858" s="18" t="str">
        <f>VLOOKUP(A858,'BASE REGISTRO MAYO'!$A$1:$U$884,14,FALSE)</f>
        <v>San Felipe</v>
      </c>
      <c r="O858" s="18" t="str">
        <f>VLOOKUP(A858,'BASE REGISTRO MAYO'!$A$1:$U$884,15,FALSE)</f>
        <v>Teléfonos: (34) 2359956
Celular: 56 (9) 81498358</v>
      </c>
      <c r="P858" s="18" t="str">
        <f>VLOOKUP(A858,'BASE REGISTRO MAYO'!$A$1:$U$884,16,FALSE)</f>
        <v>: capreis@capreis.cl</v>
      </c>
      <c r="Q858" s="18">
        <f>VLOOKUP(A858,'BASE REGISTRO MAYO'!$A$1:$U$884,17,FALSE)</f>
        <v>0</v>
      </c>
      <c r="R858" s="18" t="str">
        <f>VLOOKUP(A858,'BASE REGISTRO MAYO'!$A$1:$U$884,18,FALSE)</f>
        <v>93401: Institución de Asistencia Social</v>
      </c>
      <c r="S858" s="18" t="str">
        <f>VLOOKUP(A858,'BASE REGISTRO MAYO'!$A$1:$U$884,19,FALSE)</f>
        <v xml:space="preserve">Certificado correspondiente al año 2019 aprobados por el Sub Departamento de Supervisión Financiera.
</v>
      </c>
      <c r="T858" s="148">
        <f>VLOOKUP(A858,'BASE REGISTRO MAYO'!$A$1:$U$884,20,FALSE)</f>
        <v>41463</v>
      </c>
      <c r="U858" s="125">
        <v>7481</v>
      </c>
      <c r="V858" s="126">
        <v>43034488</v>
      </c>
      <c r="W858" s="126">
        <v>214837984</v>
      </c>
      <c r="X858" s="149">
        <v>44347</v>
      </c>
      <c r="Y858" s="133" t="s">
        <v>7732</v>
      </c>
      <c r="Z858" s="133" t="s">
        <v>7733</v>
      </c>
      <c r="AA858" s="125" t="s">
        <v>7740</v>
      </c>
    </row>
    <row r="859" spans="1:27" s="90" customFormat="1" ht="15.75" customHeight="1" x14ac:dyDescent="0.2">
      <c r="A859" s="125">
        <v>7482</v>
      </c>
      <c r="B859" s="18" t="str">
        <f>VLOOKUP(A859,'BASE REGISTRO MAYO'!$A$1:$U$884,2,FALSE)</f>
        <v xml:space="preserve">
I. Municipalidad de San Ignacio
</v>
      </c>
      <c r="C859" s="18">
        <f>VLOOKUP(A859,'BASE REGISTRO MAYO'!$A$1:$U$884,3,FALSE)</f>
        <v>691413004</v>
      </c>
      <c r="D859" s="18" t="str">
        <f>VLOOKUP(A859,'BASE REGISTRO MAYO'!$A$1:$U$884,4,FALSE)</f>
        <v>Municipalidad</v>
      </c>
      <c r="E859" s="18" t="str">
        <f>VLOOKUP(A859,'BASE REGISTRO MAYO'!$A$1:$U$884,5,FALSE)</f>
        <v>Constitución Política de la República, art. 107.</v>
      </c>
      <c r="F859" s="18" t="str">
        <f>VLOOKUP(A859,'BASE REGISTRO MAYO'!$A$1:$U$884,6,FALSE)</f>
        <v>Indefinida.</v>
      </c>
      <c r="G859" s="18" t="str">
        <f>VLOOKUP(A859,'BASE REGISTRO MAYO'!$A$1:$U$884,7,FALSE)</f>
        <v>Según Ley Orgánica Nº 18.695, arts. 1º al 4º.</v>
      </c>
      <c r="H859" s="18" t="str">
        <f>VLOOKUP(A859,'BASE REGISTRO MAYO'!$A$1:$U$884,8,FALSE)</f>
        <v>no tiene</v>
      </c>
      <c r="I859" s="18">
        <f>VLOOKUP(A859,'BASE REGISTRO MAYO'!$A$1:$U$884,9,FALSE)</f>
        <v>0</v>
      </c>
      <c r="J859" s="18">
        <f>VLOOKUP(A859,'BASE REGISTRO MAYO'!$A$1:$U$884,10,FALSE)</f>
        <v>0</v>
      </c>
      <c r="K859" s="18" t="str">
        <f>VLOOKUP(A859,'BASE REGISTRO MAYO'!$A$1:$U$884,11,FALSE)</f>
        <v xml:space="preserve">Osiel del Rosario Soto Lagos.
</v>
      </c>
      <c r="L859" s="18" t="str">
        <f>VLOOKUP(A859,'BASE REGISTRO MAYO'!$A$1:$U$884,12,FALSE)</f>
        <v xml:space="preserve">Avenida Manuel Jesús Ortíz N° 599, San Ignacio, Provincia de Ñuble
</v>
      </c>
      <c r="M859" s="18" t="str">
        <f>VLOOKUP(A859,'BASE REGISTRO MAYO'!$A$1:$U$884,13,FALSE)</f>
        <v>XVI</v>
      </c>
      <c r="N859" s="18" t="str">
        <f>VLOOKUP(A859,'BASE REGISTRO MAYO'!$A$1:$U$884,14,FALSE)</f>
        <v>San Ignacio</v>
      </c>
      <c r="O859" s="18" t="str">
        <f>VLOOKUP(A859,'BASE REGISTRO MAYO'!$A$1:$U$884,15,FALSE)</f>
        <v xml:space="preserve">Fono: (042) 651006/651032/651007/651014. </v>
      </c>
      <c r="P859" s="18" t="str">
        <f>VLOOKUP(A859,'BASE REGISTRO MAYO'!$A$1:$U$884,16,FALSE)</f>
        <v xml:space="preserve">alcaldia@munisanignacio.cl
 www.municipalidadsanignacio.cl
</v>
      </c>
      <c r="Q859" s="18">
        <f>VLOOKUP(A859,'BASE REGISTRO MAYO'!$A$1:$U$884,17,FALSE)</f>
        <v>0</v>
      </c>
      <c r="R859" s="18">
        <f>VLOOKUP(A859,'BASE REGISTRO MAYO'!$A$1:$U$884,18,FALSE)</f>
        <v>91001</v>
      </c>
      <c r="S859" s="18" t="str">
        <f>VLOOKUP(A859,'BASE REGISTRO MAYO'!$A$1:$U$884,19,FALSE)</f>
        <v xml:space="preserve">No se acompañan. Aplica Informe Jurídico Nº 09, de  fecha 14 de marzo de 2011 del Departamento Jurídico y Dictamen Nº 070791, de 2009, de la Contraloría General de la República.  
</v>
      </c>
      <c r="T859" s="148">
        <f>VLOOKUP(A859,'BASE REGISTRO MAYO'!$A$1:$U$884,20,FALSE)</f>
        <v>41495</v>
      </c>
      <c r="U859" s="125">
        <v>7482</v>
      </c>
      <c r="V859" s="126">
        <v>4893746</v>
      </c>
      <c r="W859" s="126">
        <v>19716914</v>
      </c>
      <c r="X859" s="149">
        <v>44347</v>
      </c>
      <c r="Y859" s="133" t="s">
        <v>7732</v>
      </c>
      <c r="Z859" s="133" t="s">
        <v>7733</v>
      </c>
      <c r="AA859" s="125" t="s">
        <v>7946</v>
      </c>
    </row>
    <row r="860" spans="1:27" s="90" customFormat="1" ht="15.75" customHeight="1" x14ac:dyDescent="0.2">
      <c r="A860" s="125">
        <v>7487</v>
      </c>
      <c r="B860" s="18" t="str">
        <f>VLOOKUP(A860,'BASE REGISTRO MAYO'!$A$1:$U$884,2,FALSE)</f>
        <v xml:space="preserve">
I. Municipalidad de FRESIA
</v>
      </c>
      <c r="C860" s="18" t="str">
        <f>VLOOKUP(A860,'BASE REGISTRO MAYO'!$A$1:$U$884,3,FALSE)</f>
        <v>69220400K</v>
      </c>
      <c r="D860" s="18" t="str">
        <f>VLOOKUP(A860,'BASE REGISTRO MAYO'!$A$1:$U$884,4,FALSE)</f>
        <v>Municipalidad</v>
      </c>
      <c r="E860" s="18" t="str">
        <f>VLOOKUP(A860,'BASE REGISTRO MAYO'!$A$1:$U$884,5,FALSE)</f>
        <v>Constitución Política de la República, artículo 107.</v>
      </c>
      <c r="F860" s="18" t="str">
        <f>VLOOKUP(A860,'BASE REGISTRO MAYO'!$A$1:$U$884,6,FALSE)</f>
        <v>Indefinida.</v>
      </c>
      <c r="G860" s="18" t="str">
        <f>VLOOKUP(A860,'BASE REGISTRO MAYO'!$A$1:$U$884,7,FALSE)</f>
        <v>Según Ley Orgánica Nº 18.695, artículos 1º al 4º.</v>
      </c>
      <c r="H860" s="18" t="str">
        <f>VLOOKUP(A860,'BASE REGISTRO MAYO'!$A$1:$U$884,8,FALSE)</f>
        <v>no tiene</v>
      </c>
      <c r="I860" s="18">
        <f>VLOOKUP(A860,'BASE REGISTRO MAYO'!$A$1:$U$884,9,FALSE)</f>
        <v>0</v>
      </c>
      <c r="J860" s="18">
        <f>VLOOKUP(A860,'BASE REGISTRO MAYO'!$A$1:$U$884,10,FALSE)</f>
        <v>0</v>
      </c>
      <c r="K860" s="18" t="str">
        <f>VLOOKUP(A860,'BASE REGISTRO MAYO'!$A$1:$U$884,11,FALSE)</f>
        <v xml:space="preserve">Rodrigo Ernesto Guarda Barrientos. </v>
      </c>
      <c r="L860" s="18" t="str">
        <f>VLOOKUP(A860,'BASE REGISTRO MAYO'!$A$1:$U$884,12,FALSE)</f>
        <v xml:space="preserve">San Francisco Nº 124, comuna de Fresia, Región de Los Lagos.
</v>
      </c>
      <c r="M860" s="18" t="str">
        <f>VLOOKUP(A860,'BASE REGISTRO MAYO'!$A$1:$U$884,13,FALSE)</f>
        <v>X</v>
      </c>
      <c r="N860" s="18" t="str">
        <f>VLOOKUP(A860,'BASE REGISTRO MAYO'!$A$1:$U$884,14,FALSE)</f>
        <v>Fresia</v>
      </c>
      <c r="O860" s="18" t="str">
        <f>VLOOKUP(A860,'BASE REGISTRO MAYO'!$A$1:$U$884,15,FALSE)</f>
        <v>Fono: 065-2772700</v>
      </c>
      <c r="P860" s="18" t="str">
        <f>VLOOKUP(A860,'BASE REGISTRO MAYO'!$A$1:$U$884,16,FALSE)</f>
        <v xml:space="preserve"> alcaldemunifresia@gmail.com
mgonzalez@munifresi@gmail.com (Secretario Municipal Mauro Gonzalez).</v>
      </c>
      <c r="Q860" s="18">
        <f>VLOOKUP(A860,'BASE REGISTRO MAYO'!$A$1:$U$884,17,FALSE)</f>
        <v>0</v>
      </c>
      <c r="R860" s="18">
        <f>VLOOKUP(A860,'BASE REGISTRO MAYO'!$A$1:$U$884,18,FALSE)</f>
        <v>91001</v>
      </c>
      <c r="S860" s="18" t="str">
        <f>VLOOKUP(A860,'BASE REGISTRO MAYO'!$A$1:$U$884,19,FALSE)</f>
        <v>No se acompañan. Aplica Informe Jurídico Nº 09, de  fecha 14 de marzo de 2011 del Departamento Jurídico y Dictamen Nº 070791, de 2009, de la Contraloría General de la República</v>
      </c>
      <c r="T860" s="148">
        <f>VLOOKUP(A860,'BASE REGISTRO MAYO'!$A$1:$U$884,20,FALSE)</f>
        <v>41547</v>
      </c>
      <c r="U860" s="125">
        <v>7487</v>
      </c>
      <c r="V860" s="126">
        <v>4078122</v>
      </c>
      <c r="W860" s="126">
        <v>20390610</v>
      </c>
      <c r="X860" s="149">
        <v>44347</v>
      </c>
      <c r="Y860" s="133" t="s">
        <v>7732</v>
      </c>
      <c r="Z860" s="133" t="s">
        <v>7733</v>
      </c>
      <c r="AA860" s="125" t="s">
        <v>7947</v>
      </c>
    </row>
    <row r="861" spans="1:27" s="90" customFormat="1" ht="15.75" customHeight="1" x14ac:dyDescent="0.2">
      <c r="A861" s="125">
        <v>7488</v>
      </c>
      <c r="B861" s="18" t="str">
        <f>VLOOKUP(A861,'BASE REGISTRO MAYO'!$A$1:$U$884,2,FALSE)</f>
        <v xml:space="preserve">
I. Municipalidad de Limache
</v>
      </c>
      <c r="C861" s="18">
        <f>VLOOKUP(A861,'BASE REGISTRO MAYO'!$A$1:$U$884,3,FALSE)</f>
        <v>690611007</v>
      </c>
      <c r="D861" s="18" t="str">
        <f>VLOOKUP(A861,'BASE REGISTRO MAYO'!$A$1:$U$884,4,FALSE)</f>
        <v>Municipalidad</v>
      </c>
      <c r="E861" s="18" t="str">
        <f>VLOOKUP(A861,'BASE REGISTRO MAYO'!$A$1:$U$884,5,FALSE)</f>
        <v>Constitución Política de la República, artículo 107.</v>
      </c>
      <c r="F861" s="18" t="str">
        <f>VLOOKUP(A861,'BASE REGISTRO MAYO'!$A$1:$U$884,6,FALSE)</f>
        <v>Indefinida.</v>
      </c>
      <c r="G861" s="18" t="str">
        <f>VLOOKUP(A861,'BASE REGISTRO MAYO'!$A$1:$U$884,7,FALSE)</f>
        <v>Según Ley Orgánica Nº 18.695, artículos 1º al 4º.</v>
      </c>
      <c r="H861" s="18" t="str">
        <f>VLOOKUP(A861,'BASE REGISTRO MAYO'!$A$1:$U$884,8,FALSE)</f>
        <v>no tiene</v>
      </c>
      <c r="I861" s="18">
        <f>VLOOKUP(A861,'BASE REGISTRO MAYO'!$A$1:$U$884,9,FALSE)</f>
        <v>0</v>
      </c>
      <c r="J861" s="18">
        <f>VLOOKUP(A861,'BASE REGISTRO MAYO'!$A$1:$U$884,10,FALSE)</f>
        <v>0</v>
      </c>
      <c r="K861" s="18" t="str">
        <f>VLOOKUP(A861,'BASE REGISTRO MAYO'!$A$1:$U$884,11,FALSE)</f>
        <v xml:space="preserve">Daniel Morales Espíndola, </v>
      </c>
      <c r="L861" s="18" t="str">
        <f>VLOOKUP(A861,'BASE REGISTRO MAYO'!$A$1:$U$884,12,FALSE)</f>
        <v xml:space="preserve">Avenida Palmira Romano N° 340. Limache
</v>
      </c>
      <c r="M861" s="18" t="str">
        <f>VLOOKUP(A861,'BASE REGISTRO MAYO'!$A$1:$U$884,13,FALSE)</f>
        <v>V</v>
      </c>
      <c r="N861" s="18" t="str">
        <f>VLOOKUP(A861,'BASE REGISTRO MAYO'!$A$1:$U$884,14,FALSE)</f>
        <v xml:space="preserve"> Limache</v>
      </c>
      <c r="O861" s="18" t="str">
        <f>VLOOKUP(A861,'BASE REGISTRO MAYO'!$A$1:$U$884,15,FALSE)</f>
        <v xml:space="preserve">Fono: 03-297200
</v>
      </c>
      <c r="P861" s="18">
        <f>VLOOKUP(A861,'BASE REGISTRO MAYO'!$A$1:$U$884,16,FALSE)</f>
        <v>0</v>
      </c>
      <c r="Q861" s="18">
        <f>VLOOKUP(A861,'BASE REGISTRO MAYO'!$A$1:$U$884,17,FALSE)</f>
        <v>0</v>
      </c>
      <c r="R861" s="18">
        <f>VLOOKUP(A861,'BASE REGISTRO MAYO'!$A$1:$U$884,18,FALSE)</f>
        <v>91001</v>
      </c>
      <c r="S861" s="18" t="str">
        <f>VLOOKUP(A861,'BASE REGISTRO MAYO'!$A$1:$U$884,19,FALSE)</f>
        <v>No corresponde</v>
      </c>
      <c r="T861" s="148">
        <f>VLOOKUP(A861,'BASE REGISTRO MAYO'!$A$1:$U$884,20,FALSE)</f>
        <v>41563</v>
      </c>
      <c r="U861" s="125">
        <v>7488</v>
      </c>
      <c r="V861" s="126">
        <v>3291116</v>
      </c>
      <c r="W861" s="126">
        <v>13164464</v>
      </c>
      <c r="X861" s="149">
        <v>44347</v>
      </c>
      <c r="Y861" s="133" t="s">
        <v>7732</v>
      </c>
      <c r="Z861" s="133" t="s">
        <v>7733</v>
      </c>
      <c r="AA861" s="125" t="s">
        <v>7856</v>
      </c>
    </row>
    <row r="862" spans="1:27" s="90" customFormat="1" ht="15.75" customHeight="1" x14ac:dyDescent="0.2">
      <c r="A862" s="125">
        <v>7491</v>
      </c>
      <c r="B862" s="18" t="str">
        <f>VLOOKUP(A862,'BASE REGISTRO MAYO'!$A$1:$U$884,2,FALSE)</f>
        <v xml:space="preserve">
I. Municipalidad de Chiguayante
</v>
      </c>
      <c r="C862" s="18">
        <f>VLOOKUP(A862,'BASE REGISTRO MAYO'!$A$1:$U$884,3,FALSE)</f>
        <v>692647009</v>
      </c>
      <c r="D862" s="18" t="str">
        <f>VLOOKUP(A862,'BASE REGISTRO MAYO'!$A$1:$U$884,4,FALSE)</f>
        <v>Municipalidad</v>
      </c>
      <c r="E862" s="18" t="str">
        <f>VLOOKUP(A862,'BASE REGISTRO MAYO'!$A$1:$U$884,5,FALSE)</f>
        <v>Constitución Política de la República, artículo 107.</v>
      </c>
      <c r="F862" s="18" t="str">
        <f>VLOOKUP(A862,'BASE REGISTRO MAYO'!$A$1:$U$884,6,FALSE)</f>
        <v>Indefinida.</v>
      </c>
      <c r="G862" s="18" t="str">
        <f>VLOOKUP(A862,'BASE REGISTRO MAYO'!$A$1:$U$884,7,FALSE)</f>
        <v>Según Ley Orgánica Nº 18.695, artículos 1º al 4º.</v>
      </c>
      <c r="H862" s="18" t="str">
        <f>VLOOKUP(A862,'BASE REGISTRO MAYO'!$A$1:$U$884,8,FALSE)</f>
        <v>no tiene</v>
      </c>
      <c r="I862" s="18">
        <f>VLOOKUP(A862,'BASE REGISTRO MAYO'!$A$1:$U$884,9,FALSE)</f>
        <v>0</v>
      </c>
      <c r="J862" s="18">
        <f>VLOOKUP(A862,'BASE REGISTRO MAYO'!$A$1:$U$884,10,FALSE)</f>
        <v>0</v>
      </c>
      <c r="K862" s="18" t="str">
        <f>VLOOKUP(A862,'BASE REGISTRO MAYO'!$A$1:$U$884,11,FALSE)</f>
        <v xml:space="preserve">José Antonio Rivas Villalobos. </v>
      </c>
      <c r="L862" s="18" t="str">
        <f>VLOOKUP(A862,'BASE REGISTRO MAYO'!$A$1:$U$884,12,FALSE)</f>
        <v xml:space="preserve">Orozimbo Barbosa Nº 104, comuna de Chiguayante, Región del Biobío.
</v>
      </c>
      <c r="M862" s="18" t="str">
        <f>VLOOKUP(A862,'BASE REGISTRO MAYO'!$A$1:$U$884,13,FALSE)</f>
        <v>VIII</v>
      </c>
      <c r="N862" s="18" t="str">
        <f>VLOOKUP(A862,'BASE REGISTRO MAYO'!$A$1:$U$884,14,FALSE)</f>
        <v>Chiguayante</v>
      </c>
      <c r="O862" s="18" t="str">
        <f>VLOOKUP(A862,'BASE REGISTRO MAYO'!$A$1:$U$884,15,FALSE)</f>
        <v xml:space="preserve">Fono: 41-2508100
         41-2508123
</v>
      </c>
      <c r="P862" s="18">
        <f>VLOOKUP(A862,'BASE REGISTRO MAYO'!$A$1:$U$884,16,FALSE)</f>
        <v>0</v>
      </c>
      <c r="Q862" s="18">
        <f>VLOOKUP(A862,'BASE REGISTRO MAYO'!$A$1:$U$884,17,FALSE)</f>
        <v>0</v>
      </c>
      <c r="R862" s="18">
        <f>VLOOKUP(A862,'BASE REGISTRO MAYO'!$A$1:$U$884,18,FALSE)</f>
        <v>91001</v>
      </c>
      <c r="S862" s="18" t="str">
        <f>VLOOKUP(A862,'BASE REGISTRO MAYO'!$A$1:$U$884,19,FALSE)</f>
        <v>No se acompañan. Aplica Informe Jurídico Nº 09, de  fecha 14 de marzo de 2011 del Departamento Jurídico y Dictamen Nº 070791, de 2009, de la Contraloría General de la República</v>
      </c>
      <c r="T862" s="148">
        <f>VLOOKUP(A862,'BASE REGISTRO MAYO'!$A$1:$U$884,20,FALSE)</f>
        <v>41596</v>
      </c>
      <c r="U862" s="125">
        <v>7491</v>
      </c>
      <c r="V862" s="126">
        <v>0</v>
      </c>
      <c r="W862" s="126">
        <v>26099980</v>
      </c>
      <c r="X862" s="149">
        <v>44347</v>
      </c>
      <c r="Y862" s="133" t="s">
        <v>7732</v>
      </c>
      <c r="Z862" s="133" t="s">
        <v>7733</v>
      </c>
      <c r="AA862" s="125" t="s">
        <v>7763</v>
      </c>
    </row>
    <row r="863" spans="1:27" s="90" customFormat="1" ht="15.75" customHeight="1" x14ac:dyDescent="0.2">
      <c r="A863" s="125">
        <v>7492</v>
      </c>
      <c r="B863" s="18" t="str">
        <f>VLOOKUP(A863,'BASE REGISTRO MAYO'!$A$1:$U$884,2,FALSE)</f>
        <v xml:space="preserve">
Corporación Familia de Linares 
</v>
      </c>
      <c r="C863" s="18">
        <f>VLOOKUP(A863,'BASE REGISTRO MAYO'!$A$1:$U$884,3,FALSE)</f>
        <v>650744136</v>
      </c>
      <c r="D863" s="18" t="str">
        <f>VLOOKUP(A863,'BASE REGISTRO MAYO'!$A$1:$U$884,4,FALSE)</f>
        <v>Corporación de Derecho Privado</v>
      </c>
      <c r="E863" s="18" t="str">
        <f>VLOOKUP(A863,'BASE REGISTRO MAYO'!$A$1:$U$884,5,FALSE)</f>
        <v>Otorgada mediante  Inscripción en el Registro Nacional de Personas Jurídicas sin fines de lucro, a cargo del Registro Civil e Identificación; Nº de Inscripción 145131, con fecha 28 de agosto de 2013; al amparo de la Ley Nº 20.500 de 2011.</v>
      </c>
      <c r="F863" s="18" t="str">
        <f>VLOOKUP(A863,'BASE REGISTRO MAYO'!$A$1:$U$884,6,FALSE)</f>
        <v xml:space="preserve">
Certificado de Vigencia, Folio Nº 500348002683, de fecha 29 de septiembre de 2020, emitido por el Servicio de Registro Civil e Identificación 
</v>
      </c>
      <c r="G863" s="18" t="str">
        <f>VLOOKUP(A863,'BASE REGISTRO MAYO'!$A$1:$U$884,7,FALSE)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63" s="18" t="str">
        <f>VLOOKUP(A863,'BASE REGISTRO MAYO'!$A$1:$U$884,8,FALSE)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63" s="18" t="str">
        <f>VLOOKUP(A863,'BASE REGISTRO MAYO'!$A$1:$U$884,9,FALSE)</f>
        <v>Durarán 02 años y seis meses en sus cargos</v>
      </c>
      <c r="J863" s="18" t="str">
        <f>VLOOKUP(A863,'BASE REGISTRO MAYO'!$A$1:$U$884,10,FALSE)</f>
        <v>Del 06 de junio de 2018 al  al 06 de diciembre de 2020</v>
      </c>
      <c r="K863" s="18" t="str">
        <f>VLOOKUP(A863,'BASE REGISTRO MAYO'!$A$1:$U$884,11,FALSE)</f>
        <v xml:space="preserve">Yasna Cancino Rosson
</v>
      </c>
      <c r="L863" s="18" t="str">
        <f>VLOOKUP(A863,'BASE REGISTRO MAYO'!$A$1:$U$884,12,FALSE)</f>
        <v xml:space="preserve">Calle Patricio Lynch N° 108, de la ciudad de Linares. </v>
      </c>
      <c r="M863" s="18" t="str">
        <f>VLOOKUP(A863,'BASE REGISTRO MAYO'!$A$1:$U$884,13,FALSE)</f>
        <v>VII</v>
      </c>
      <c r="N863" s="18" t="str">
        <f>VLOOKUP(A863,'BASE REGISTRO MAYO'!$A$1:$U$884,14,FALSE)</f>
        <v xml:space="preserve">Linares. </v>
      </c>
      <c r="O863" s="18" t="str">
        <f>VLOOKUP(A863,'BASE REGISTRO MAYO'!$A$1:$U$884,15,FALSE)</f>
        <v xml:space="preserve">73-2212168 y (984722392).  </v>
      </c>
      <c r="P863" s="18" t="str">
        <f>VLOOKUP(A863,'BASE REGISTRO MAYO'!$A$1:$U$884,16,FALSE)</f>
        <v xml:space="preserve">cvf.renacer@gmail.com </v>
      </c>
      <c r="Q863" s="18">
        <f>VLOOKUP(A863,'BASE REGISTRO MAYO'!$A$1:$U$884,17,FALSE)</f>
        <v>0</v>
      </c>
      <c r="R863" s="18" t="str">
        <f>VLOOKUP(A863,'BASE REGISTRO MAYO'!$A$1:$U$884,18,FALSE)</f>
        <v xml:space="preserve">
93401: Instituciones de Asistencia Social.
</v>
      </c>
      <c r="S863" s="18" t="str">
        <f>VLOOKUP(A863,'BASE REGISTRO MAYO'!$A$1:$U$884,19,FALSE)</f>
        <v>Se acompaña certificado financiero correspondiente al año 2019, remitido para aprobación del Sub Departamento de Supervisión Financiera Nacional.</v>
      </c>
      <c r="T863" s="148">
        <f>VLOOKUP(A863,'BASE REGISTRO MAYO'!$A$1:$U$884,20,FALSE)</f>
        <v>41599</v>
      </c>
      <c r="U863" s="125">
        <v>7492</v>
      </c>
      <c r="V863" s="126">
        <v>13198944</v>
      </c>
      <c r="W863" s="126">
        <v>21394573</v>
      </c>
      <c r="X863" s="149">
        <v>44347</v>
      </c>
      <c r="Y863" s="133" t="s">
        <v>7732</v>
      </c>
      <c r="Z863" s="133" t="s">
        <v>7733</v>
      </c>
      <c r="AA863" s="125" t="s">
        <v>7846</v>
      </c>
    </row>
    <row r="864" spans="1:27" s="90" customFormat="1" ht="15.75" customHeight="1" x14ac:dyDescent="0.2">
      <c r="A864" s="125">
        <v>7495</v>
      </c>
      <c r="B864" s="18" t="str">
        <f>VLOOKUP(A864,'BASE REGISTRO MAYO'!$A$1:$U$884,2,FALSE)</f>
        <v xml:space="preserve">
I. Municipalidad de Padre Las Casas
</v>
      </c>
      <c r="C864" s="18">
        <f>VLOOKUP(A864,'BASE REGISTRO MAYO'!$A$1:$U$884,3,FALSE)</f>
        <v>619550005</v>
      </c>
      <c r="D864" s="18" t="str">
        <f>VLOOKUP(A864,'BASE REGISTRO MAYO'!$A$1:$U$884,4,FALSE)</f>
        <v>Municipalidad</v>
      </c>
      <c r="E864" s="18" t="str">
        <f>VLOOKUP(A864,'BASE REGISTRO MAYO'!$A$1:$U$884,5,FALSE)</f>
        <v>Constitución Política de la República, artículo 107.</v>
      </c>
      <c r="F864" s="18" t="str">
        <f>VLOOKUP(A864,'BASE REGISTRO MAYO'!$A$1:$U$884,6,FALSE)</f>
        <v>Indefinida.</v>
      </c>
      <c r="G864" s="18" t="str">
        <f>VLOOKUP(A864,'BASE REGISTRO MAYO'!$A$1:$U$884,7,FALSE)</f>
        <v>Según Ley Orgánica Nº 18.695, artículos 1º al 4º.</v>
      </c>
      <c r="H864" s="18" t="str">
        <f>VLOOKUP(A864,'BASE REGISTRO MAYO'!$A$1:$U$884,8,FALSE)</f>
        <v>no tiene</v>
      </c>
      <c r="I864" s="18">
        <f>VLOOKUP(A864,'BASE REGISTRO MAYO'!$A$1:$U$884,9,FALSE)</f>
        <v>0</v>
      </c>
      <c r="J864" s="18">
        <f>VLOOKUP(A864,'BASE REGISTRO MAYO'!$A$1:$U$884,10,FALSE)</f>
        <v>0</v>
      </c>
      <c r="K864" s="18" t="str">
        <f>VLOOKUP(A864,'BASE REGISTRO MAYO'!$A$1:$U$884,11,FALSE)</f>
        <v xml:space="preserve">Juan Eduardo Delgado Castro </v>
      </c>
      <c r="L864" s="18" t="str">
        <f>VLOOKUP(A864,'BASE REGISTRO MAYO'!$A$1:$U$884,12,FALSE)</f>
        <v xml:space="preserve">Maquehue Nº1441, comuna de Padre Las Casas, Región de La Araucanía.
</v>
      </c>
      <c r="M864" s="18" t="str">
        <f>VLOOKUP(A864,'BASE REGISTRO MAYO'!$A$1:$U$884,13,FALSE)</f>
        <v>IX</v>
      </c>
      <c r="N864" s="18" t="str">
        <f>VLOOKUP(A864,'BASE REGISTRO MAYO'!$A$1:$U$884,14,FALSE)</f>
        <v xml:space="preserve"> Padre Las Casas</v>
      </c>
      <c r="O864" s="18" t="str">
        <f>VLOOKUP(A864,'BASE REGISTRO MAYO'!$A$1:$U$884,15,FALSE)</f>
        <v>Fono: 45-2- 590000</v>
      </c>
      <c r="P864" s="18" t="str">
        <f>VLOOKUP(A864,'BASE REGISTRO MAYO'!$A$1:$U$884,16,FALSE)</f>
        <v xml:space="preserve"> alcaldía@padrelascasas.cl</v>
      </c>
      <c r="Q864" s="18">
        <f>VLOOKUP(A864,'BASE REGISTRO MAYO'!$A$1:$U$884,17,FALSE)</f>
        <v>0</v>
      </c>
      <c r="R864" s="18">
        <f>VLOOKUP(A864,'BASE REGISTRO MAYO'!$A$1:$U$884,18,FALSE)</f>
        <v>91001</v>
      </c>
      <c r="S864" s="18" t="str">
        <f>VLOOKUP(A864,'BASE REGISTRO MAYO'!$A$1:$U$884,19,FALSE)</f>
        <v>No corresponde</v>
      </c>
      <c r="T864" s="148">
        <f>VLOOKUP(A864,'BASE REGISTRO MAYO'!$A$1:$U$884,20,FALSE)</f>
        <v>41614</v>
      </c>
      <c r="U864" s="125">
        <v>7495</v>
      </c>
      <c r="V864" s="126">
        <v>6524995</v>
      </c>
      <c r="W864" s="126">
        <v>26289220</v>
      </c>
      <c r="X864" s="149">
        <v>44347</v>
      </c>
      <c r="Y864" s="133" t="s">
        <v>7732</v>
      </c>
      <c r="Z864" s="133" t="s">
        <v>7733</v>
      </c>
      <c r="AA864" s="125" t="s">
        <v>7903</v>
      </c>
    </row>
    <row r="865" spans="1:27" s="90" customFormat="1" ht="15.75" customHeight="1" x14ac:dyDescent="0.2">
      <c r="A865" s="125">
        <v>7497</v>
      </c>
      <c r="B865" s="18" t="str">
        <f>VLOOKUP(A865,'BASE REGISTRO MAYO'!$A$1:$U$884,2,FALSE)</f>
        <v xml:space="preserve">Fundación Reinventarse </v>
      </c>
      <c r="C865" s="18" t="str">
        <f>VLOOKUP(A865,'BASE REGISTRO MAYO'!$A$1:$U$884,3,FALSE)</f>
        <v>65070018K</v>
      </c>
      <c r="D865" s="18" t="str">
        <f>VLOOKUP(A865,'BASE REGISTRO MAYO'!$A$1:$U$884,4,FALSE)</f>
        <v>Fundación de Derecho Privado</v>
      </c>
      <c r="E865" s="18" t="str">
        <f>VLOOKUP(A865,'BASE REGISTRO MAYO'!$A$1:$U$884,5,FALSE)</f>
        <v>Inscripción N°30734 de fecha 08 de Abril de 2013, del Registro de Personas Jurídicas, del Servicio de Registro Civil e Identificación.</v>
      </c>
      <c r="F865" s="18" t="str">
        <f>VLOOKUP(A865,'BASE REGISTRO MAYO'!$A$1:$U$884,6,FALSE)</f>
        <v>Certificado de Vigencia Folio Nº 500227187103, de fecha 14 de mayo de 2019, del Servicio de Registro Civil e Identificación. 03-11-20 Se envía carta solicitando antecedentes actualizados al año 2020.</v>
      </c>
      <c r="G865" s="18" t="str">
        <f>VLOOKUP(A865,'BASE REGISTRO MAYO'!$A$1:$U$884,7,FALSE)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65" s="18" t="str">
        <f>VLOOKUP(A865,'BASE REGISTRO MAYO'!$A$1:$U$884,8,FALSE)</f>
        <v xml:space="preserve">PRESIDENTE: 
DARKO MICHEL LOUIT NEVISTIC
VICEPRESIDENTE 
FABIO MAGRIN 
SECRETARIO:
FRANCISCO JAVIER AGUIRRE GRAPIN
TESORERO: 
RODRIGO IZURIETA KAUSEL 
DIRECTOR:
CARLOS ANDRES DE COSTA-NORA MONTI 
</v>
      </c>
      <c r="I865" s="18" t="str">
        <f>VLOOKUP(A865,'BASE REGISTRO MAYO'!$A$1:$U$884,9,FALSE)</f>
        <v>De acuerdo al artículo 08 de sus Estatutos, el Directorio durará tres años en sus funciones, pudiendo sus integrantes ser reelegidos para el período siguiente.</v>
      </c>
      <c r="J865" s="18" t="str">
        <f>VLOOKUP(A865,'BASE REGISTRO MAYO'!$A$1:$U$884,10,FALSE)</f>
        <v>04 de septiembre de 2020 al 04 de septiembre de 2023</v>
      </c>
      <c r="K865" s="18" t="str">
        <f>VLOOKUP(A865,'BASE REGISTRO MAYO'!$A$1:$U$884,11,FALSE)</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L865" s="18" t="str">
        <f>VLOOKUP(A865,'BASE REGISTRO MAYO'!$A$1:$U$884,12,FALSE)</f>
        <v xml:space="preserve">Américo Vespucio Norte 0601, Quilicura. 
</v>
      </c>
      <c r="M865" s="18" t="str">
        <f>VLOOKUP(A865,'BASE REGISTRO MAYO'!$A$1:$U$884,13,FALSE)</f>
        <v>XIII</v>
      </c>
      <c r="N865" s="18" t="str">
        <f>VLOOKUP(A865,'BASE REGISTRO MAYO'!$A$1:$U$884,14,FALSE)</f>
        <v>Quilicura</v>
      </c>
      <c r="O865" s="18" t="str">
        <f>VLOOKUP(A865,'BASE REGISTRO MAYO'!$A$1:$U$884,15,FALSE)</f>
        <v xml:space="preserve">Fonos 223653276, 223653197, 989067827. 
</v>
      </c>
      <c r="P865" s="18" t="str">
        <f>VLOOKUP(A865,'BASE REGISTRO MAYO'!$A$1:$U$884,16,FALSE)</f>
        <v xml:space="preserve">Correos bernardo.vasquez@reinventarse.cl y jonathan.monsalve@reinventarse.cl
</v>
      </c>
      <c r="Q865" s="18">
        <f>VLOOKUP(A865,'BASE REGISTRO MAYO'!$A$1:$U$884,17,FALSE)</f>
        <v>0</v>
      </c>
      <c r="R865" s="18" t="str">
        <f>VLOOKUP(A865,'BASE REGISTRO MAYO'!$A$1:$U$884,18,FALSE)</f>
        <v>93401: Instituciones de Asistencia Social</v>
      </c>
      <c r="S865" s="18" t="str">
        <f>VLOOKUP(A865,'BASE REGISTRO MAYO'!$A$1:$U$884,19,FALSE)</f>
        <v>Se acompaña certificado financiero correspondiente al año 2019, aprobados por  Supervisión Financiera Nacional.</v>
      </c>
      <c r="T865" s="148">
        <f>VLOOKUP(A865,'BASE REGISTRO MAYO'!$A$1:$U$884,20,FALSE)</f>
        <v>41676</v>
      </c>
      <c r="U865" s="125">
        <v>7497</v>
      </c>
      <c r="V865" s="126">
        <v>4382408</v>
      </c>
      <c r="W865" s="126">
        <v>21912040</v>
      </c>
      <c r="X865" s="149">
        <v>44347</v>
      </c>
      <c r="Y865" s="133" t="s">
        <v>7732</v>
      </c>
      <c r="Z865" s="133" t="s">
        <v>7733</v>
      </c>
      <c r="AA865" s="125" t="s">
        <v>7783</v>
      </c>
    </row>
    <row r="866" spans="1:27" s="90" customFormat="1" ht="15.75" customHeight="1" x14ac:dyDescent="0.2">
      <c r="A866" s="125">
        <v>7498</v>
      </c>
      <c r="B866" s="18" t="str">
        <f>VLOOKUP(A866,'BASE REGISTRO MAYO'!$A$1:$U$884,2,FALSE)</f>
        <v>Organización No Gubernamental de Desarrollo - COVACHA</v>
      </c>
      <c r="C866" s="18">
        <f>VLOOKUP(A866,'BASE REGISTRO MAYO'!$A$1:$U$884,3,FALSE)</f>
        <v>650789776</v>
      </c>
      <c r="D866" s="18" t="str">
        <f>VLOOKUP(A866,'BASE REGISTRO MAYO'!$A$1:$U$884,4,FALSE)</f>
        <v>Asociación de Derecho Privado.</v>
      </c>
      <c r="E866" s="18" t="str">
        <f>VLOOKUP(A866,'BASE REGISTRO MAYO'!$A$1:$U$884,5,FALSE)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6" s="18" t="str">
        <f>VLOOKUP(A866,'BASE REGISTRO MAYO'!$A$1:$U$884,6,FALSE)</f>
        <v>Certificado de Vigencia Folio Nº 500339807539, de 10 de agosto de 2020, del Servicio de Registro Civil e Identificación.</v>
      </c>
      <c r="G866" s="18" t="str">
        <f>VLOOKUP(A866,'BASE REGISTRO MAYO'!$A$1:$U$884,7,FALSE)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66" s="18" t="str">
        <f>VLOOKUP(A866,'BASE REGISTRO MAYO'!$A$1:$U$884,8,FALSE)</f>
        <v xml:space="preserve">Presidente: Alejandro Renato Tapia Cerda  
Secretaria: Marlyn Jacqueline Cortés Barraza
Tesorera: Loreto Monserrat Espinoza Aguirre </v>
      </c>
      <c r="I866" s="18" t="str">
        <f>VLOOKUP(A866,'BASE REGISTRO MAYO'!$A$1:$U$884,9,FALSE)</f>
        <v>5 años.</v>
      </c>
      <c r="J866" s="18" t="str">
        <f>VLOOKUP(A866,'BASE REGISTRO MAYO'!$A$1:$U$884,10,FALSE)</f>
        <v>Ultimo Directorio: 04 de noviembre de 2015 al 04 de noviembre de 2020</v>
      </c>
      <c r="K866" s="18" t="str">
        <f>VLOOKUP(A866,'BASE REGISTRO MAYO'!$A$1:$U$884,11,FALSE)</f>
        <v xml:space="preserve">Presidente: Alejandro Renato Tapia Cerda  
</v>
      </c>
      <c r="L866" s="18" t="str">
        <f>VLOOKUP(A866,'BASE REGISTRO MAYO'!$A$1:$U$884,12,FALSE)</f>
        <v xml:space="preserve">Rucapedrera Nº 287, comuna de El Quisco, Región de Valparaíso.
</v>
      </c>
      <c r="M866" s="18" t="str">
        <f>VLOOKUP(A866,'BASE REGISTRO MAYO'!$A$1:$U$884,13,FALSE)</f>
        <v>V</v>
      </c>
      <c r="N866" s="18" t="str">
        <f>VLOOKUP(A866,'BASE REGISTRO MAYO'!$A$1:$U$884,14,FALSE)</f>
        <v xml:space="preserve"> El Quisco</v>
      </c>
      <c r="O866" s="18" t="str">
        <f>VLOOKUP(A866,'BASE REGISTRO MAYO'!$A$1:$U$884,15,FALSE)</f>
        <v xml:space="preserve">Teléfonos: 35-2474371- 56-98412553 </v>
      </c>
      <c r="P866" s="18" t="str">
        <f>VLOOKUP(A866,'BASE REGISTRO MAYO'!$A$1:$U$884,16,FALSE)</f>
        <v xml:space="preserve"> alejandro@covacha.cl</v>
      </c>
      <c r="Q866" s="18">
        <f>VLOOKUP(A866,'BASE REGISTRO MAYO'!$A$1:$U$884,17,FALSE)</f>
        <v>0</v>
      </c>
      <c r="R866" s="18" t="str">
        <f>VLOOKUP(A866,'BASE REGISTRO MAYO'!$A$1:$U$884,18,FALSE)</f>
        <v>93401: Institución de Asistencia Social</v>
      </c>
      <c r="S866" s="18" t="str">
        <f>VLOOKUP(A866,'BASE REGISTRO MAYO'!$A$1:$U$884,19,FALSE)</f>
        <v>Certificado Antecedentes financieros año 2019, aprobados por el Sub Departamento de Supervisión Financiera Nacional</v>
      </c>
      <c r="T866" s="148">
        <f>VLOOKUP(A866,'BASE REGISTRO MAYO'!$A$1:$U$884,20,FALSE)</f>
        <v>41717</v>
      </c>
      <c r="U866" s="125">
        <v>7498</v>
      </c>
      <c r="V866" s="126">
        <v>8533800</v>
      </c>
      <c r="W866" s="126">
        <v>42669000</v>
      </c>
      <c r="X866" s="149">
        <v>44347</v>
      </c>
      <c r="Y866" s="133" t="s">
        <v>7732</v>
      </c>
      <c r="Z866" s="133" t="s">
        <v>7733</v>
      </c>
      <c r="AA866" s="125" t="s">
        <v>7817</v>
      </c>
    </row>
    <row r="867" spans="1:27" s="90" customFormat="1" ht="15.75" customHeight="1" x14ac:dyDescent="0.2">
      <c r="A867" s="125">
        <v>7499</v>
      </c>
      <c r="B867" s="18" t="str">
        <f>VLOOKUP(A867,'BASE REGISTRO MAYO'!$A$1:$U$884,2,FALSE)</f>
        <v>Corporación Social y Educacional Renasci</v>
      </c>
      <c r="C867" s="18">
        <f>VLOOKUP(A867,'BASE REGISTRO MAYO'!$A$1:$U$884,3,FALSE)</f>
        <v>650794826</v>
      </c>
      <c r="D867" s="18" t="str">
        <f>VLOOKUP(A867,'BASE REGISTRO MAYO'!$A$1:$U$884,4,FALSE)</f>
        <v xml:space="preserve">Corporación </v>
      </c>
      <c r="E867" s="18" t="str">
        <f>VLOOKUP(A867,'BASE REGISTRO MAYO'!$A$1:$U$884,5,FALSE)</f>
        <v>Otorgado mediante Certificado Nº 012/2013, de la Ilustre Municipalidad de Copiapó.</v>
      </c>
      <c r="F867" s="18" t="str">
        <f>VLOOKUP(A867,'BASE REGISTRO MAYO'!$A$1:$U$884,6,FALSE)</f>
        <v>Certificado Folio Nº 500231789358, emitido por SRCeI con fecha 07 de junio de 2019.</v>
      </c>
      <c r="G867" s="18" t="str">
        <f>VLOOKUP(A867,'BASE REGISTRO MAYO'!$A$1:$U$884,7,FALSE)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67" s="18" t="str">
        <f>VLOOKUP(A867,'BASE REGISTRO MAYO'!$A$1:$U$884,8,FALSE)</f>
        <v xml:space="preserve">Presidente: Carlos Mauricio Gacitúa Godoy
Vicepresidente: Sofia Macarena Baez Herrera   
Tesorera: Paola Agley Pérez Zamora.       
Secretaria: Sofia Macarena Baez Herrera. 
</v>
      </c>
      <c r="I867" s="18" t="str">
        <f>VLOOKUP(A867,'BASE REGISTRO MAYO'!$A$1:$U$884,9,FALSE)</f>
        <v xml:space="preserve">Durarán 5 años* en sus cargos, pudiendo ser reelegidos.
(*hay reforma de estatutos)
</v>
      </c>
      <c r="J867" s="18" t="str">
        <f>VLOOKUP(A867,'BASE REGISTRO MAYO'!$A$1:$U$884,10,FALSE)</f>
        <v>Del 30 de mayo de 2019 al 30 de mayo de 2022.</v>
      </c>
      <c r="K867" s="18" t="str">
        <f>VLOOKUP(A867,'BASE REGISTRO MAYO'!$A$1:$U$884,11,FALSE)</f>
        <v xml:space="preserve">Presidente: Carlos Mauricio Gacitua Godoy.
Presidente Suplente: Natalia Donoso Pérez. Actuará con las mismas funciones y facultades que el presidente Titular en caso de ausencia de este. 
</v>
      </c>
      <c r="L867" s="18" t="str">
        <f>VLOOKUP(A867,'BASE REGISTRO MAYO'!$A$1:$U$884,12,FALSE)</f>
        <v>Los Carrera N° 401. Oficina N° 508, edificio San Martín. Copiapó</v>
      </c>
      <c r="M867" s="18" t="str">
        <f>VLOOKUP(A867,'BASE REGISTRO MAYO'!$A$1:$U$884,13,FALSE)</f>
        <v>III</v>
      </c>
      <c r="N867" s="18" t="str">
        <f>VLOOKUP(A867,'BASE REGISTRO MAYO'!$A$1:$U$884,14,FALSE)</f>
        <v>Copiapo</v>
      </c>
      <c r="O867" s="18" t="str">
        <f>VLOOKUP(A867,'BASE REGISTRO MAYO'!$A$1:$U$884,15,FALSE)</f>
        <v>967036066, 982748395, 522-240385, 522231057</v>
      </c>
      <c r="P867" s="18" t="str">
        <f>VLOOKUP(A867,'BASE REGISTRO MAYO'!$A$1:$U$884,16,FALSE)</f>
        <v>corporacionrenasci@gmail.com
 supervisoratecnicarenasci@gmail.com</v>
      </c>
      <c r="Q867" s="18">
        <f>VLOOKUP(A867,'BASE REGISTRO MAYO'!$A$1:$U$884,17,FALSE)</f>
        <v>0</v>
      </c>
      <c r="R867" s="18" t="str">
        <f>VLOOKUP(A867,'BASE REGISTRO MAYO'!$A$1:$U$884,18,FALSE)</f>
        <v>93401: Institución de Asistencia Social</v>
      </c>
      <c r="S867" s="18" t="str">
        <f>VLOOKUP(A867,'BASE REGISTRO MAYO'!$A$1:$U$884,19,FALSE)</f>
        <v xml:space="preserve">
Se acompaña Certificado Financiero de los antecedentes financieros del año 2019, aprobados por el Subdepartamento de Supervisión Financiera Nacional. 
</v>
      </c>
      <c r="T867" s="148">
        <f>VLOOKUP(A867,'BASE REGISTRO MAYO'!$A$1:$U$884,20,FALSE)</f>
        <v>41739</v>
      </c>
      <c r="U867" s="125">
        <v>7499</v>
      </c>
      <c r="V867" s="126">
        <v>67177990</v>
      </c>
      <c r="W867" s="126">
        <v>326361509</v>
      </c>
      <c r="X867" s="149">
        <v>44347</v>
      </c>
      <c r="Y867" s="133" t="s">
        <v>7732</v>
      </c>
      <c r="Z867" s="133" t="s">
        <v>7733</v>
      </c>
      <c r="AA867" s="125" t="s">
        <v>7807</v>
      </c>
    </row>
    <row r="868" spans="1:27" s="90" customFormat="1" ht="15.75" customHeight="1" x14ac:dyDescent="0.2">
      <c r="A868" s="125">
        <v>7502</v>
      </c>
      <c r="B868" s="18" t="str">
        <f>VLOOKUP(A868,'BASE REGISTRO MAYO'!$A$1:$U$884,2,FALSE)</f>
        <v xml:space="preserve">
I. Municipalidad de La Reina
</v>
      </c>
      <c r="C868" s="18">
        <f>VLOOKUP(A868,'BASE REGISTRO MAYO'!$A$1:$U$884,3,FALSE)</f>
        <v>690706008</v>
      </c>
      <c r="D868" s="18" t="str">
        <f>VLOOKUP(A868,'BASE REGISTRO MAYO'!$A$1:$U$884,4,FALSE)</f>
        <v>Municipalidad</v>
      </c>
      <c r="E868" s="18" t="str">
        <f>VLOOKUP(A868,'BASE REGISTRO MAYO'!$A$1:$U$884,5,FALSE)</f>
        <v>Constitución Política de la República, artículo 107.</v>
      </c>
      <c r="F868" s="18" t="str">
        <f>VLOOKUP(A868,'BASE REGISTRO MAYO'!$A$1:$U$884,6,FALSE)</f>
        <v>Indefinida.</v>
      </c>
      <c r="G868" s="18" t="str">
        <f>VLOOKUP(A868,'BASE REGISTRO MAYO'!$A$1:$U$884,7,FALSE)</f>
        <v>Según Ley Orgánica Nº 18.695, artículos 1º al 4º.</v>
      </c>
      <c r="H868" s="18" t="str">
        <f>VLOOKUP(A868,'BASE REGISTRO MAYO'!$A$1:$U$884,8,FALSE)</f>
        <v>no tiene</v>
      </c>
      <c r="I868" s="18">
        <f>VLOOKUP(A868,'BASE REGISTRO MAYO'!$A$1:$U$884,9,FALSE)</f>
        <v>0</v>
      </c>
      <c r="J868" s="18">
        <f>VLOOKUP(A868,'BASE REGISTRO MAYO'!$A$1:$U$884,10,FALSE)</f>
        <v>0</v>
      </c>
      <c r="K868" s="18" t="str">
        <f>VLOOKUP(A868,'BASE REGISTRO MAYO'!$A$1:$U$884,11,FALSE)</f>
        <v>José Manuel Palacios Parra ,</v>
      </c>
      <c r="L868" s="18" t="str">
        <f>VLOOKUP(A868,'BASE REGISTRO MAYO'!$A$1:$U$884,12,FALSE)</f>
        <v xml:space="preserve">Avenida Alcalde Fernando Castillo Velasco N° 9925, La Reina.
</v>
      </c>
      <c r="M868" s="18" t="str">
        <f>VLOOKUP(A868,'BASE REGISTRO MAYO'!$A$1:$U$884,13,FALSE)</f>
        <v>XIII</v>
      </c>
      <c r="N868" s="18" t="str">
        <f>VLOOKUP(A868,'BASE REGISTRO MAYO'!$A$1:$U$884,14,FALSE)</f>
        <v>La Reina.</v>
      </c>
      <c r="O868" s="18" t="str">
        <f>VLOOKUP(A868,'BASE REGISTRO MAYO'!$A$1:$U$884,15,FALSE)</f>
        <v xml:space="preserve">Fono: 25927211/ 225927277
</v>
      </c>
      <c r="P868" s="18" t="str">
        <f>VLOOKUP(A868,'BASE REGISTRO MAYO'!$A$1:$U$884,16,FALSE)</f>
        <v>Correo Electrónico: jpalacios@mlareina.cl</v>
      </c>
      <c r="Q868" s="18">
        <f>VLOOKUP(A868,'BASE REGISTRO MAYO'!$A$1:$U$884,17,FALSE)</f>
        <v>0</v>
      </c>
      <c r="R868" s="18">
        <f>VLOOKUP(A868,'BASE REGISTRO MAYO'!$A$1:$U$884,18,FALSE)</f>
        <v>91001</v>
      </c>
      <c r="S868" s="18" t="str">
        <f>VLOOKUP(A868,'BASE REGISTRO MAYO'!$A$1:$U$884,19,FALSE)</f>
        <v xml:space="preserve"> No se acompañan. Aplica Informe Jurídico Nº 09, de  fecha 14 de marzo de 2011 del Departamento Jurídico y Dictamen Nº 070791, de 2009, de la Contraloría General de la República.  
</v>
      </c>
      <c r="T868" s="148">
        <f>VLOOKUP(A868,'BASE REGISTRO MAYO'!$A$1:$U$884,20,FALSE)</f>
        <v>41848</v>
      </c>
      <c r="U868" s="125">
        <v>7502</v>
      </c>
      <c r="V868" s="126">
        <v>2861840</v>
      </c>
      <c r="W868" s="126">
        <v>17088040</v>
      </c>
      <c r="X868" s="149">
        <v>44347</v>
      </c>
      <c r="Y868" s="133" t="s">
        <v>7732</v>
      </c>
      <c r="Z868" s="133" t="s">
        <v>7733</v>
      </c>
      <c r="AA868" s="125" t="s">
        <v>7798</v>
      </c>
    </row>
    <row r="869" spans="1:27" s="90" customFormat="1" ht="15.75" customHeight="1" x14ac:dyDescent="0.2">
      <c r="A869" s="125">
        <v>7504</v>
      </c>
      <c r="B869" s="18" t="str">
        <f>VLOOKUP(A869,'BASE REGISTRO MAYO'!$A$1:$U$884,2,FALSE)</f>
        <v xml:space="preserve">
Ilustre Municipalidad de Paillaco
</v>
      </c>
      <c r="C869" s="18">
        <f>VLOOKUP(A869,'BASE REGISTRO MAYO'!$A$1:$U$884,3,FALSE)</f>
        <v>692009002</v>
      </c>
      <c r="D869" s="18" t="str">
        <f>VLOOKUP(A869,'BASE REGISTRO MAYO'!$A$1:$U$884,4,FALSE)</f>
        <v>Municipalidad</v>
      </c>
      <c r="E869" s="18" t="str">
        <f>VLOOKUP(A869,'BASE REGISTRO MAYO'!$A$1:$U$884,5,FALSE)</f>
        <v>Constitución Política de la República, artículo 107.</v>
      </c>
      <c r="F869" s="18" t="str">
        <f>VLOOKUP(A869,'BASE REGISTRO MAYO'!$A$1:$U$884,6,FALSE)</f>
        <v>Indefinida.</v>
      </c>
      <c r="G869" s="18" t="str">
        <f>VLOOKUP(A869,'BASE REGISTRO MAYO'!$A$1:$U$884,7,FALSE)</f>
        <v>Según Ley Orgánica Nº 18.695, artículos 1º al 4º.</v>
      </c>
      <c r="H869" s="18" t="str">
        <f>VLOOKUP(A869,'BASE REGISTRO MAYO'!$A$1:$U$884,8,FALSE)</f>
        <v>no tiene</v>
      </c>
      <c r="I869" s="18">
        <f>VLOOKUP(A869,'BASE REGISTRO MAYO'!$A$1:$U$884,9,FALSE)</f>
        <v>0</v>
      </c>
      <c r="J869" s="18">
        <f>VLOOKUP(A869,'BASE REGISTRO MAYO'!$A$1:$U$884,10,FALSE)</f>
        <v>0</v>
      </c>
      <c r="K869" s="18" t="str">
        <f>VLOOKUP(A869,'BASE REGISTRO MAYO'!$A$1:$U$884,11,FALSE)</f>
        <v>Ramona Reyes Painequeo,</v>
      </c>
      <c r="L869" s="18" t="str">
        <f>VLOOKUP(A869,'BASE REGISTRO MAYO'!$A$1:$U$884,12,FALSE)</f>
        <v xml:space="preserve">Vicuña Mackenna N° 340, Comuna de Paillaco.
</v>
      </c>
      <c r="M869" s="18" t="str">
        <f>VLOOKUP(A869,'BASE REGISTRO MAYO'!$A$1:$U$884,13,FALSE)</f>
        <v>XIV</v>
      </c>
      <c r="N869" s="18" t="str">
        <f>VLOOKUP(A869,'BASE REGISTRO MAYO'!$A$1:$U$884,14,FALSE)</f>
        <v>Paillaco.</v>
      </c>
      <c r="O869" s="18" t="str">
        <f>VLOOKUP(A869,'BASE REGISTRO MAYO'!$A$1:$U$884,15,FALSE)</f>
        <v xml:space="preserve">Fonos: 63-2426700 / 670101.
</v>
      </c>
      <c r="P869" s="18" t="str">
        <f>VLOOKUP(A869,'BASE REGISTRO MAYO'!$A$1:$U$884,16,FALSE)</f>
        <v xml:space="preserve"> web@munipaillaco.cl</v>
      </c>
      <c r="Q869" s="18">
        <f>VLOOKUP(A869,'BASE REGISTRO MAYO'!$A$1:$U$884,17,FALSE)</f>
        <v>0</v>
      </c>
      <c r="R869" s="18">
        <f>VLOOKUP(A869,'BASE REGISTRO MAYO'!$A$1:$U$884,18,FALSE)</f>
        <v>91001</v>
      </c>
      <c r="S869" s="18" t="str">
        <f>VLOOKUP(A869,'BASE REGISTRO MAYO'!$A$1:$U$884,19,FALSE)</f>
        <v>No corresponde</v>
      </c>
      <c r="T869" s="148">
        <f>VLOOKUP(A869,'BASE REGISTRO MAYO'!$A$1:$U$884,20,FALSE)</f>
        <v>41872</v>
      </c>
      <c r="U869" s="125">
        <v>7504</v>
      </c>
      <c r="V869" s="126">
        <v>4730622</v>
      </c>
      <c r="W869" s="126">
        <v>19059687</v>
      </c>
      <c r="X869" s="149">
        <v>44347</v>
      </c>
      <c r="Y869" s="133" t="s">
        <v>7732</v>
      </c>
      <c r="Z869" s="133" t="s">
        <v>7733</v>
      </c>
      <c r="AA869" s="125" t="s">
        <v>7776</v>
      </c>
    </row>
    <row r="870" spans="1:27" s="90" customFormat="1" ht="15.75" customHeight="1" x14ac:dyDescent="0.2">
      <c r="A870" s="125">
        <v>7508</v>
      </c>
      <c r="B870" s="18" t="str">
        <f>VLOOKUP(A870,'BASE REGISTRO MAYO'!$A$1:$U$884,2,FALSE)</f>
        <v xml:space="preserve">
I. Municipalidad de Malloa
</v>
      </c>
      <c r="C870" s="18">
        <f>VLOOKUP(A870,'BASE REGISTRO MAYO'!$A$1:$U$884,3,FALSE)</f>
        <v>690815001</v>
      </c>
      <c r="D870" s="18" t="str">
        <f>VLOOKUP(A870,'BASE REGISTRO MAYO'!$A$1:$U$884,4,FALSE)</f>
        <v>Municipalidad</v>
      </c>
      <c r="E870" s="18" t="str">
        <f>VLOOKUP(A870,'BASE REGISTRO MAYO'!$A$1:$U$884,5,FALSE)</f>
        <v>Constitución Política de la República, artículo 107.</v>
      </c>
      <c r="F870" s="18" t="str">
        <f>VLOOKUP(A870,'BASE REGISTRO MAYO'!$A$1:$U$884,6,FALSE)</f>
        <v>Indefinida.</v>
      </c>
      <c r="G870" s="18" t="str">
        <f>VLOOKUP(A870,'BASE REGISTRO MAYO'!$A$1:$U$884,7,FALSE)</f>
        <v>Según Ley Orgánica Nº 18.695, artículos 1º al 4º.</v>
      </c>
      <c r="H870" s="18" t="str">
        <f>VLOOKUP(A870,'BASE REGISTRO MAYO'!$A$1:$U$884,8,FALSE)</f>
        <v>no tiene</v>
      </c>
      <c r="I870" s="18">
        <f>VLOOKUP(A870,'BASE REGISTRO MAYO'!$A$1:$U$884,9,FALSE)</f>
        <v>0</v>
      </c>
      <c r="J870" s="18">
        <f>VLOOKUP(A870,'BASE REGISTRO MAYO'!$A$1:$U$884,10,FALSE)</f>
        <v>0</v>
      </c>
      <c r="K870" s="18" t="str">
        <f>VLOOKUP(A870,'BASE REGISTRO MAYO'!$A$1:$U$884,11,FALSE)</f>
        <v>Arturo Floridor Campos Astete</v>
      </c>
      <c r="L870" s="18" t="str">
        <f>VLOOKUP(A870,'BASE REGISTRO MAYO'!$A$1:$U$884,12,FALSE)</f>
        <v xml:space="preserve">Avenida Bernardo O´Higgins N° 525, Malloa.
</v>
      </c>
      <c r="M870" s="18" t="str">
        <f>VLOOKUP(A870,'BASE REGISTRO MAYO'!$A$1:$U$884,13,FALSE)</f>
        <v>VI</v>
      </c>
      <c r="N870" s="18" t="str">
        <f>VLOOKUP(A870,'BASE REGISTRO MAYO'!$A$1:$U$884,14,FALSE)</f>
        <v>Malloa</v>
      </c>
      <c r="O870" s="18" t="str">
        <f>VLOOKUP(A870,'BASE REGISTRO MAYO'!$A$1:$U$884,15,FALSE)</f>
        <v xml:space="preserve">
Fono: 72 2 38 7078 
</v>
      </c>
      <c r="P870" s="18" t="str">
        <f>VLOOKUP(A870,'BASE REGISTRO MAYO'!$A$1:$U$884,16,FALSE)</f>
        <v>Correo electrónico: contacto@comunamalloa.cl</v>
      </c>
      <c r="Q870" s="18">
        <f>VLOOKUP(A870,'BASE REGISTRO MAYO'!$A$1:$U$884,17,FALSE)</f>
        <v>0</v>
      </c>
      <c r="R870" s="18">
        <f>VLOOKUP(A870,'BASE REGISTRO MAYO'!$A$1:$U$884,18,FALSE)</f>
        <v>91001</v>
      </c>
      <c r="S870" s="18" t="str">
        <f>VLOOKUP(A870,'BASE REGISTRO MAYO'!$A$1:$U$884,19,FALSE)</f>
        <v>No corresponde</v>
      </c>
      <c r="T870" s="148">
        <f>VLOOKUP(A870,'BASE REGISTRO MAYO'!$A$1:$U$884,20,FALSE)</f>
        <v>41906</v>
      </c>
      <c r="U870" s="125">
        <v>7508</v>
      </c>
      <c r="V870" s="126">
        <v>3577300</v>
      </c>
      <c r="W870" s="126">
        <v>14412950</v>
      </c>
      <c r="X870" s="149">
        <v>44347</v>
      </c>
      <c r="Y870" s="133" t="s">
        <v>7732</v>
      </c>
      <c r="Z870" s="133" t="s">
        <v>7733</v>
      </c>
      <c r="AA870" s="125" t="s">
        <v>7948</v>
      </c>
    </row>
    <row r="871" spans="1:27" s="90" customFormat="1" ht="15.75" customHeight="1" x14ac:dyDescent="0.2">
      <c r="A871" s="125">
        <v>7510</v>
      </c>
      <c r="B871" s="18" t="str">
        <f>VLOOKUP(A871,'BASE REGISTRO MAYO'!$A$1:$U$884,2,FALSE)</f>
        <v>Fundación CREA EQUIDAD</v>
      </c>
      <c r="C871" s="18" t="str">
        <f>VLOOKUP(A871,'BASE REGISTRO MAYO'!$A$1:$U$884,3,FALSE)</f>
        <v>65087837K</v>
      </c>
      <c r="D871" s="18" t="str">
        <f>VLOOKUP(A871,'BASE REGISTRO MAYO'!$A$1:$U$884,4,FALSE)</f>
        <v>Fundación de Derecho Privado.</v>
      </c>
      <c r="E871" s="18" t="str">
        <f>VLOOKUP(A871,'BASE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1" s="18" t="str">
        <f>VLOOKUP(A871,'BASE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1" s="18" t="str">
        <f>VLOOKUP(A871,'BASE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1" s="18" t="str">
        <f>VLOOKUP(A871,'BASE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1" s="18" t="str">
        <f>VLOOKUP(A871,'BASE REGISTRO MAYO'!$A$1:$U$884,9,FALSE)</f>
        <v xml:space="preserve">Durarán tres años en sus cargos por estatutos.  </v>
      </c>
      <c r="J871" s="18" t="str">
        <f>VLOOKUP(A871,'BASE REGISTRO MAYO'!$A$1:$U$884,10,FALSE)</f>
        <v xml:space="preserve">De 30.05.2019 a 30.05.2022.
</v>
      </c>
      <c r="K871" s="18" t="str">
        <f>VLOOKUP(A871,'BASE REGISTRO MAYO'!$A$1:$U$884,11,FALSE)</f>
        <v xml:space="preserve">Presidente: 
Ignacio Andres Celedón Bulnes,
Secretario:  
Roberto Manuel Celedón Bulnes, 
</v>
      </c>
      <c r="L871" s="18" t="str">
        <f>VLOOKUP(A871,'BASE REGISTRO MAYO'!$A$1:$U$884,12,FALSE)</f>
        <v xml:space="preserve">Paseo Phillips Nº 16, piso 4, oficina X, comuna de Santiago, Región Metropolitana.
</v>
      </c>
      <c r="M871" s="18" t="str">
        <f>VLOOKUP(A871,'BASE REGISTRO MAYO'!$A$1:$U$884,13,FALSE)</f>
        <v>XIII</v>
      </c>
      <c r="N871" s="18" t="str">
        <f>VLOOKUP(A871,'BASE REGISTRO MAYO'!$A$1:$U$884,14,FALSE)</f>
        <v>Santiago</v>
      </c>
      <c r="O871" s="18" t="str">
        <f>VLOOKUP(A871,'BASE REGISTRO MAYO'!$A$1:$U$884,15,FALSE)</f>
        <v xml:space="preserve">Teléfono: 232780640
</v>
      </c>
      <c r="P871" s="18" t="str">
        <f>VLOOKUP(A871,'BASE REGISTRO MAYO'!$A$1:$U$884,16,FALSE)</f>
        <v xml:space="preserve">E-Mail: roberto.celedon@creaequidad.cl
           claudio.tobar@creaequidad.cl
</v>
      </c>
      <c r="Q871" s="18">
        <f>VLOOKUP(A871,'BASE REGISTRO MAYO'!$A$1:$U$884,17,FALSE)</f>
        <v>0</v>
      </c>
      <c r="R871" s="18" t="str">
        <f>VLOOKUP(A871,'BASE REGISTRO MAYO'!$A$1:$U$884,18,FALSE)</f>
        <v>93401: Instituciones de Asistencia Social.</v>
      </c>
      <c r="S871" s="18" t="str">
        <f>VLOOKUP(A871,'BASE REGISTRO MAYO'!$A$1:$U$884,19,FALSE)</f>
        <v>Se acompaña certificado financiero, correspondiente al año 2019, aprobados por el Sub Departamento de Supervisión Financiera Nacional.</v>
      </c>
      <c r="T871" s="148">
        <f>VLOOKUP(A871,'BASE REGISTRO MAYO'!$A$1:$U$884,20,FALSE)</f>
        <v>41908</v>
      </c>
      <c r="U871" s="125">
        <v>7510</v>
      </c>
      <c r="V871" s="126">
        <v>59483172</v>
      </c>
      <c r="W871" s="126">
        <v>192398400</v>
      </c>
      <c r="X871" s="149">
        <v>44347</v>
      </c>
      <c r="Y871" s="133" t="s">
        <v>7732</v>
      </c>
      <c r="Z871" s="133" t="s">
        <v>7733</v>
      </c>
      <c r="AA871" s="125" t="s">
        <v>7748</v>
      </c>
    </row>
    <row r="872" spans="1:27" s="90" customFormat="1" ht="15.75" customHeight="1" x14ac:dyDescent="0.2">
      <c r="A872" s="125">
        <v>7510</v>
      </c>
      <c r="B872" s="18" t="str">
        <f>VLOOKUP(A872,'BASE REGISTRO MAYO'!$A$1:$U$884,2,FALSE)</f>
        <v>Fundación CREA EQUIDAD</v>
      </c>
      <c r="C872" s="18" t="str">
        <f>VLOOKUP(A872,'BASE REGISTRO MAYO'!$A$1:$U$884,3,FALSE)</f>
        <v>65087837K</v>
      </c>
      <c r="D872" s="18" t="str">
        <f>VLOOKUP(A872,'BASE REGISTRO MAYO'!$A$1:$U$884,4,FALSE)</f>
        <v>Fundación de Derecho Privado.</v>
      </c>
      <c r="E872" s="18" t="str">
        <f>VLOOKUP(A872,'BASE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2" s="18" t="str">
        <f>VLOOKUP(A872,'BASE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2" s="18" t="str">
        <f>VLOOKUP(A872,'BASE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2" s="18" t="str">
        <f>VLOOKUP(A872,'BASE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2" s="18" t="str">
        <f>VLOOKUP(A872,'BASE REGISTRO MAYO'!$A$1:$U$884,9,FALSE)</f>
        <v xml:space="preserve">Durarán tres años en sus cargos por estatutos.  </v>
      </c>
      <c r="J872" s="18" t="str">
        <f>VLOOKUP(A872,'BASE REGISTRO MAYO'!$A$1:$U$884,10,FALSE)</f>
        <v xml:space="preserve">De 30.05.2019 a 30.05.2022.
</v>
      </c>
      <c r="K872" s="18" t="str">
        <f>VLOOKUP(A872,'BASE REGISTRO MAYO'!$A$1:$U$884,11,FALSE)</f>
        <v xml:space="preserve">Presidente: 
Ignacio Andres Celedón Bulnes,
Secretario:  
Roberto Manuel Celedón Bulnes, 
</v>
      </c>
      <c r="L872" s="18" t="str">
        <f>VLOOKUP(A872,'BASE REGISTRO MAYO'!$A$1:$U$884,12,FALSE)</f>
        <v xml:space="preserve">Paseo Phillips Nº 16, piso 4, oficina X, comuna de Santiago, Región Metropolitana.
</v>
      </c>
      <c r="M872" s="18" t="str">
        <f>VLOOKUP(A872,'BASE REGISTRO MAYO'!$A$1:$U$884,13,FALSE)</f>
        <v>XIII</v>
      </c>
      <c r="N872" s="18" t="str">
        <f>VLOOKUP(A872,'BASE REGISTRO MAYO'!$A$1:$U$884,14,FALSE)</f>
        <v>Santiago</v>
      </c>
      <c r="O872" s="18" t="str">
        <f>VLOOKUP(A872,'BASE REGISTRO MAYO'!$A$1:$U$884,15,FALSE)</f>
        <v xml:space="preserve">Teléfono: 232780640
</v>
      </c>
      <c r="P872" s="18" t="str">
        <f>VLOOKUP(A872,'BASE REGISTRO MAYO'!$A$1:$U$884,16,FALSE)</f>
        <v xml:space="preserve">E-Mail: roberto.celedon@creaequidad.cl
           claudio.tobar@creaequidad.cl
</v>
      </c>
      <c r="Q872" s="18">
        <f>VLOOKUP(A872,'BASE REGISTRO MAYO'!$A$1:$U$884,17,FALSE)</f>
        <v>0</v>
      </c>
      <c r="R872" s="18" t="str">
        <f>VLOOKUP(A872,'BASE REGISTRO MAYO'!$A$1:$U$884,18,FALSE)</f>
        <v>93401: Instituciones de Asistencia Social.</v>
      </c>
      <c r="S872" s="18" t="str">
        <f>VLOOKUP(A872,'BASE REGISTRO MAYO'!$A$1:$U$884,19,FALSE)</f>
        <v>Se acompaña certificado financiero, correspondiente al año 2019, aprobados por el Sub Departamento de Supervisión Financiera Nacional.</v>
      </c>
      <c r="T872" s="148">
        <f>VLOOKUP(A872,'BASE REGISTRO MAYO'!$A$1:$U$884,20,FALSE)</f>
        <v>41908</v>
      </c>
      <c r="U872" s="125">
        <v>7510</v>
      </c>
      <c r="V872" s="126">
        <v>31363008</v>
      </c>
      <c r="W872" s="126">
        <v>181408401</v>
      </c>
      <c r="X872" s="149">
        <v>44347</v>
      </c>
      <c r="Y872" s="133" t="s">
        <v>7732</v>
      </c>
      <c r="Z872" s="133" t="s">
        <v>7733</v>
      </c>
      <c r="AA872" s="125" t="s">
        <v>7867</v>
      </c>
    </row>
    <row r="873" spans="1:27" s="90" customFormat="1" ht="15.75" customHeight="1" x14ac:dyDescent="0.2">
      <c r="A873" s="125">
        <v>7510</v>
      </c>
      <c r="B873" s="18" t="str">
        <f>VLOOKUP(A873,'BASE REGISTRO MAYO'!$A$1:$U$884,2,FALSE)</f>
        <v>Fundación CREA EQUIDAD</v>
      </c>
      <c r="C873" s="18" t="str">
        <f>VLOOKUP(A873,'BASE REGISTRO MAYO'!$A$1:$U$884,3,FALSE)</f>
        <v>65087837K</v>
      </c>
      <c r="D873" s="18" t="str">
        <f>VLOOKUP(A873,'BASE REGISTRO MAYO'!$A$1:$U$884,4,FALSE)</f>
        <v>Fundación de Derecho Privado.</v>
      </c>
      <c r="E873" s="18" t="str">
        <f>VLOOKUP(A873,'BASE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3" s="18" t="str">
        <f>VLOOKUP(A873,'BASE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3" s="18" t="str">
        <f>VLOOKUP(A873,'BASE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3" s="18" t="str">
        <f>VLOOKUP(A873,'BASE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3" s="18" t="str">
        <f>VLOOKUP(A873,'BASE REGISTRO MAYO'!$A$1:$U$884,9,FALSE)</f>
        <v xml:space="preserve">Durarán tres años en sus cargos por estatutos.  </v>
      </c>
      <c r="J873" s="18" t="str">
        <f>VLOOKUP(A873,'BASE REGISTRO MAYO'!$A$1:$U$884,10,FALSE)</f>
        <v xml:space="preserve">De 30.05.2019 a 30.05.2022.
</v>
      </c>
      <c r="K873" s="18" t="str">
        <f>VLOOKUP(A873,'BASE REGISTRO MAYO'!$A$1:$U$884,11,FALSE)</f>
        <v xml:space="preserve">Presidente: 
Ignacio Andres Celedón Bulnes,
Secretario:  
Roberto Manuel Celedón Bulnes, 
</v>
      </c>
      <c r="L873" s="18" t="str">
        <f>VLOOKUP(A873,'BASE REGISTRO MAYO'!$A$1:$U$884,12,FALSE)</f>
        <v xml:space="preserve">Paseo Phillips Nº 16, piso 4, oficina X, comuna de Santiago, Región Metropolitana.
</v>
      </c>
      <c r="M873" s="18" t="str">
        <f>VLOOKUP(A873,'BASE REGISTRO MAYO'!$A$1:$U$884,13,FALSE)</f>
        <v>XIII</v>
      </c>
      <c r="N873" s="18" t="str">
        <f>VLOOKUP(A873,'BASE REGISTRO MAYO'!$A$1:$U$884,14,FALSE)</f>
        <v>Santiago</v>
      </c>
      <c r="O873" s="18" t="str">
        <f>VLOOKUP(A873,'BASE REGISTRO MAYO'!$A$1:$U$884,15,FALSE)</f>
        <v xml:space="preserve">Teléfono: 232780640
</v>
      </c>
      <c r="P873" s="18" t="str">
        <f>VLOOKUP(A873,'BASE REGISTRO MAYO'!$A$1:$U$884,16,FALSE)</f>
        <v xml:space="preserve">E-Mail: roberto.celedon@creaequidad.cl
           claudio.tobar@creaequidad.cl
</v>
      </c>
      <c r="Q873" s="18">
        <f>VLOOKUP(A873,'BASE REGISTRO MAYO'!$A$1:$U$884,17,FALSE)</f>
        <v>0</v>
      </c>
      <c r="R873" s="18" t="str">
        <f>VLOOKUP(A873,'BASE REGISTRO MAYO'!$A$1:$U$884,18,FALSE)</f>
        <v>93401: Instituciones de Asistencia Social.</v>
      </c>
      <c r="S873" s="18" t="str">
        <f>VLOOKUP(A873,'BASE REGISTRO MAYO'!$A$1:$U$884,19,FALSE)</f>
        <v>Se acompaña certificado financiero, correspondiente al año 2019, aprobados por el Sub Departamento de Supervisión Financiera Nacional.</v>
      </c>
      <c r="T873" s="148">
        <f>VLOOKUP(A873,'BASE REGISTRO MAYO'!$A$1:$U$884,20,FALSE)</f>
        <v>41908</v>
      </c>
      <c r="U873" s="125">
        <v>7510</v>
      </c>
      <c r="V873" s="126">
        <v>10100916</v>
      </c>
      <c r="W873" s="126">
        <v>47939268</v>
      </c>
      <c r="X873" s="149">
        <v>44347</v>
      </c>
      <c r="Y873" s="133" t="s">
        <v>7732</v>
      </c>
      <c r="Z873" s="133" t="s">
        <v>7733</v>
      </c>
      <c r="AA873" s="125" t="s">
        <v>7812</v>
      </c>
    </row>
    <row r="874" spans="1:27" s="90" customFormat="1" ht="15.75" customHeight="1" x14ac:dyDescent="0.2">
      <c r="A874" s="125">
        <v>7510</v>
      </c>
      <c r="B874" s="18" t="str">
        <f>VLOOKUP(A874,'BASE REGISTRO MAYO'!$A$1:$U$884,2,FALSE)</f>
        <v>Fundación CREA EQUIDAD</v>
      </c>
      <c r="C874" s="18" t="str">
        <f>VLOOKUP(A874,'BASE REGISTRO MAYO'!$A$1:$U$884,3,FALSE)</f>
        <v>65087837K</v>
      </c>
      <c r="D874" s="18" t="str">
        <f>VLOOKUP(A874,'BASE REGISTRO MAYO'!$A$1:$U$884,4,FALSE)</f>
        <v>Fundación de Derecho Privado.</v>
      </c>
      <c r="E874" s="18" t="str">
        <f>VLOOKUP(A874,'BASE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4" s="18" t="str">
        <f>VLOOKUP(A874,'BASE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4" s="18" t="str">
        <f>VLOOKUP(A874,'BASE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4" s="18" t="str">
        <f>VLOOKUP(A874,'BASE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4" s="18" t="str">
        <f>VLOOKUP(A874,'BASE REGISTRO MAYO'!$A$1:$U$884,9,FALSE)</f>
        <v xml:space="preserve">Durarán tres años en sus cargos por estatutos.  </v>
      </c>
      <c r="J874" s="18" t="str">
        <f>VLOOKUP(A874,'BASE REGISTRO MAYO'!$A$1:$U$884,10,FALSE)</f>
        <v xml:space="preserve">De 30.05.2019 a 30.05.2022.
</v>
      </c>
      <c r="K874" s="18" t="str">
        <f>VLOOKUP(A874,'BASE REGISTRO MAYO'!$A$1:$U$884,11,FALSE)</f>
        <v xml:space="preserve">Presidente: 
Ignacio Andres Celedón Bulnes,
Secretario:  
Roberto Manuel Celedón Bulnes, 
</v>
      </c>
      <c r="L874" s="18" t="str">
        <f>VLOOKUP(A874,'BASE REGISTRO MAYO'!$A$1:$U$884,12,FALSE)</f>
        <v xml:space="preserve">Paseo Phillips Nº 16, piso 4, oficina X, comuna de Santiago, Región Metropolitana.
</v>
      </c>
      <c r="M874" s="18" t="str">
        <f>VLOOKUP(A874,'BASE REGISTRO MAYO'!$A$1:$U$884,13,FALSE)</f>
        <v>XIII</v>
      </c>
      <c r="N874" s="18" t="str">
        <f>VLOOKUP(A874,'BASE REGISTRO MAYO'!$A$1:$U$884,14,FALSE)</f>
        <v>Santiago</v>
      </c>
      <c r="O874" s="18" t="str">
        <f>VLOOKUP(A874,'BASE REGISTRO MAYO'!$A$1:$U$884,15,FALSE)</f>
        <v xml:space="preserve">Teléfono: 232780640
</v>
      </c>
      <c r="P874" s="18" t="str">
        <f>VLOOKUP(A874,'BASE REGISTRO MAYO'!$A$1:$U$884,16,FALSE)</f>
        <v xml:space="preserve">E-Mail: roberto.celedon@creaequidad.cl
           claudio.tobar@creaequidad.cl
</v>
      </c>
      <c r="Q874" s="18">
        <f>VLOOKUP(A874,'BASE REGISTRO MAYO'!$A$1:$U$884,17,FALSE)</f>
        <v>0</v>
      </c>
      <c r="R874" s="18" t="str">
        <f>VLOOKUP(A874,'BASE REGISTRO MAYO'!$A$1:$U$884,18,FALSE)</f>
        <v>93401: Instituciones de Asistencia Social.</v>
      </c>
      <c r="S874" s="18" t="str">
        <f>VLOOKUP(A874,'BASE REGISTRO MAYO'!$A$1:$U$884,19,FALSE)</f>
        <v>Se acompaña certificado financiero, correspondiente al año 2019, aprobados por el Sub Departamento de Supervisión Financiera Nacional.</v>
      </c>
      <c r="T874" s="148">
        <f>VLOOKUP(A874,'BASE REGISTRO MAYO'!$A$1:$U$884,20,FALSE)</f>
        <v>41908</v>
      </c>
      <c r="U874" s="125">
        <v>7510</v>
      </c>
      <c r="V874" s="126">
        <v>17920980</v>
      </c>
      <c r="W874" s="126">
        <v>59271120</v>
      </c>
      <c r="X874" s="149">
        <v>44347</v>
      </c>
      <c r="Y874" s="133" t="s">
        <v>7732</v>
      </c>
      <c r="Z874" s="133" t="s">
        <v>7733</v>
      </c>
      <c r="AA874" s="125" t="s">
        <v>7802</v>
      </c>
    </row>
    <row r="875" spans="1:27" s="90" customFormat="1" ht="15.75" customHeight="1" x14ac:dyDescent="0.2">
      <c r="A875" s="125">
        <v>7510</v>
      </c>
      <c r="B875" s="18" t="str">
        <f>VLOOKUP(A875,'BASE REGISTRO MAYO'!$A$1:$U$884,2,FALSE)</f>
        <v>Fundación CREA EQUIDAD</v>
      </c>
      <c r="C875" s="18" t="str">
        <f>VLOOKUP(A875,'BASE REGISTRO MAYO'!$A$1:$U$884,3,FALSE)</f>
        <v>65087837K</v>
      </c>
      <c r="D875" s="18" t="str">
        <f>VLOOKUP(A875,'BASE REGISTRO MAYO'!$A$1:$U$884,4,FALSE)</f>
        <v>Fundación de Derecho Privado.</v>
      </c>
      <c r="E875" s="18" t="str">
        <f>VLOOKUP(A875,'BASE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5" s="18" t="str">
        <f>VLOOKUP(A875,'BASE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5" s="18" t="str">
        <f>VLOOKUP(A875,'BASE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5" s="18" t="str">
        <f>VLOOKUP(A875,'BASE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5" s="18" t="str">
        <f>VLOOKUP(A875,'BASE REGISTRO MAYO'!$A$1:$U$884,9,FALSE)</f>
        <v xml:space="preserve">Durarán tres años en sus cargos por estatutos.  </v>
      </c>
      <c r="J875" s="18" t="str">
        <f>VLOOKUP(A875,'BASE REGISTRO MAYO'!$A$1:$U$884,10,FALSE)</f>
        <v xml:space="preserve">De 30.05.2019 a 30.05.2022.
</v>
      </c>
      <c r="K875" s="18" t="str">
        <f>VLOOKUP(A875,'BASE REGISTRO MAYO'!$A$1:$U$884,11,FALSE)</f>
        <v xml:space="preserve">Presidente: 
Ignacio Andres Celedón Bulnes,
Secretario:  
Roberto Manuel Celedón Bulnes, 
</v>
      </c>
      <c r="L875" s="18" t="str">
        <f>VLOOKUP(A875,'BASE REGISTRO MAYO'!$A$1:$U$884,12,FALSE)</f>
        <v xml:space="preserve">Paseo Phillips Nº 16, piso 4, oficina X, comuna de Santiago, Región Metropolitana.
</v>
      </c>
      <c r="M875" s="18" t="str">
        <f>VLOOKUP(A875,'BASE REGISTRO MAYO'!$A$1:$U$884,13,FALSE)</f>
        <v>XIII</v>
      </c>
      <c r="N875" s="18" t="str">
        <f>VLOOKUP(A875,'BASE REGISTRO MAYO'!$A$1:$U$884,14,FALSE)</f>
        <v>Santiago</v>
      </c>
      <c r="O875" s="18" t="str">
        <f>VLOOKUP(A875,'BASE REGISTRO MAYO'!$A$1:$U$884,15,FALSE)</f>
        <v xml:space="preserve">Teléfono: 232780640
</v>
      </c>
      <c r="P875" s="18" t="str">
        <f>VLOOKUP(A875,'BASE REGISTRO MAYO'!$A$1:$U$884,16,FALSE)</f>
        <v xml:space="preserve">E-Mail: roberto.celedon@creaequidad.cl
           claudio.tobar@creaequidad.cl
</v>
      </c>
      <c r="Q875" s="18">
        <f>VLOOKUP(A875,'BASE REGISTRO MAYO'!$A$1:$U$884,17,FALSE)</f>
        <v>0</v>
      </c>
      <c r="R875" s="18" t="str">
        <f>VLOOKUP(A875,'BASE REGISTRO MAYO'!$A$1:$U$884,18,FALSE)</f>
        <v>93401: Instituciones de Asistencia Social.</v>
      </c>
      <c r="S875" s="18" t="str">
        <f>VLOOKUP(A875,'BASE REGISTRO MAYO'!$A$1:$U$884,19,FALSE)</f>
        <v>Se acompaña certificado financiero, correspondiente al año 2019, aprobados por el Sub Departamento de Supervisión Financiera Nacional.</v>
      </c>
      <c r="T875" s="148">
        <f>VLOOKUP(A875,'BASE REGISTRO MAYO'!$A$1:$U$884,20,FALSE)</f>
        <v>41908</v>
      </c>
      <c r="U875" s="125">
        <v>7510</v>
      </c>
      <c r="V875" s="126">
        <v>23118840</v>
      </c>
      <c r="W875" s="126">
        <v>44996400</v>
      </c>
      <c r="X875" s="149">
        <v>44347</v>
      </c>
      <c r="Y875" s="133" t="s">
        <v>7732</v>
      </c>
      <c r="Z875" s="133" t="s">
        <v>7733</v>
      </c>
      <c r="AA875" s="125" t="s">
        <v>7932</v>
      </c>
    </row>
    <row r="876" spans="1:27" s="90" customFormat="1" ht="15.75" customHeight="1" x14ac:dyDescent="0.2">
      <c r="A876" s="125">
        <v>7510</v>
      </c>
      <c r="B876" s="18" t="str">
        <f>VLOOKUP(A876,'BASE REGISTRO MAYO'!$A$1:$U$884,2,FALSE)</f>
        <v>Fundación CREA EQUIDAD</v>
      </c>
      <c r="C876" s="18" t="str">
        <f>VLOOKUP(A876,'BASE REGISTRO MAYO'!$A$1:$U$884,3,FALSE)</f>
        <v>65087837K</v>
      </c>
      <c r="D876" s="18" t="str">
        <f>VLOOKUP(A876,'BASE REGISTRO MAYO'!$A$1:$U$884,4,FALSE)</f>
        <v>Fundación de Derecho Privado.</v>
      </c>
      <c r="E876" s="18" t="str">
        <f>VLOOKUP(A876,'BASE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6" s="18" t="str">
        <f>VLOOKUP(A876,'BASE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6" s="18" t="str">
        <f>VLOOKUP(A876,'BASE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6" s="18" t="str">
        <f>VLOOKUP(A876,'BASE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6" s="18" t="str">
        <f>VLOOKUP(A876,'BASE REGISTRO MAYO'!$A$1:$U$884,9,FALSE)</f>
        <v xml:space="preserve">Durarán tres años en sus cargos por estatutos.  </v>
      </c>
      <c r="J876" s="18" t="str">
        <f>VLOOKUP(A876,'BASE REGISTRO MAYO'!$A$1:$U$884,10,FALSE)</f>
        <v xml:space="preserve">De 30.05.2019 a 30.05.2022.
</v>
      </c>
      <c r="K876" s="18" t="str">
        <f>VLOOKUP(A876,'BASE REGISTRO MAYO'!$A$1:$U$884,11,FALSE)</f>
        <v xml:space="preserve">Presidente: 
Ignacio Andres Celedón Bulnes,
Secretario:  
Roberto Manuel Celedón Bulnes, 
</v>
      </c>
      <c r="L876" s="18" t="str">
        <f>VLOOKUP(A876,'BASE REGISTRO MAYO'!$A$1:$U$884,12,FALSE)</f>
        <v xml:space="preserve">Paseo Phillips Nº 16, piso 4, oficina X, comuna de Santiago, Región Metropolitana.
</v>
      </c>
      <c r="M876" s="18" t="str">
        <f>VLOOKUP(A876,'BASE REGISTRO MAYO'!$A$1:$U$884,13,FALSE)</f>
        <v>XIII</v>
      </c>
      <c r="N876" s="18" t="str">
        <f>VLOOKUP(A876,'BASE REGISTRO MAYO'!$A$1:$U$884,14,FALSE)</f>
        <v>Santiago</v>
      </c>
      <c r="O876" s="18" t="str">
        <f>VLOOKUP(A876,'BASE REGISTRO MAYO'!$A$1:$U$884,15,FALSE)</f>
        <v xml:space="preserve">Teléfono: 232780640
</v>
      </c>
      <c r="P876" s="18" t="str">
        <f>VLOOKUP(A876,'BASE REGISTRO MAYO'!$A$1:$U$884,16,FALSE)</f>
        <v xml:space="preserve">E-Mail: roberto.celedon@creaequidad.cl
           claudio.tobar@creaequidad.cl
</v>
      </c>
      <c r="Q876" s="18">
        <f>VLOOKUP(A876,'BASE REGISTRO MAYO'!$A$1:$U$884,17,FALSE)</f>
        <v>0</v>
      </c>
      <c r="R876" s="18" t="str">
        <f>VLOOKUP(A876,'BASE REGISTRO MAYO'!$A$1:$U$884,18,FALSE)</f>
        <v>93401: Instituciones de Asistencia Social.</v>
      </c>
      <c r="S876" s="18" t="str">
        <f>VLOOKUP(A876,'BASE REGISTRO MAYO'!$A$1:$U$884,19,FALSE)</f>
        <v>Se acompaña certificado financiero, correspondiente al año 2019, aprobados por el Sub Departamento de Supervisión Financiera Nacional.</v>
      </c>
      <c r="T876" s="148">
        <f>VLOOKUP(A876,'BASE REGISTRO MAYO'!$A$1:$U$884,20,FALSE)</f>
        <v>41908</v>
      </c>
      <c r="U876" s="125">
        <v>7510</v>
      </c>
      <c r="V876" s="126">
        <v>15582192</v>
      </c>
      <c r="W876" s="126">
        <v>75706692</v>
      </c>
      <c r="X876" s="149">
        <v>44347</v>
      </c>
      <c r="Y876" s="133" t="s">
        <v>7732</v>
      </c>
      <c r="Z876" s="133" t="s">
        <v>7733</v>
      </c>
      <c r="AA876" s="125" t="s">
        <v>7819</v>
      </c>
    </row>
    <row r="877" spans="1:27" s="90" customFormat="1" ht="15.75" customHeight="1" x14ac:dyDescent="0.2">
      <c r="A877" s="125">
        <v>7510</v>
      </c>
      <c r="B877" s="18" t="str">
        <f>VLOOKUP(A877,'BASE REGISTRO MAYO'!$A$1:$U$884,2,FALSE)</f>
        <v>Fundación CREA EQUIDAD</v>
      </c>
      <c r="C877" s="18" t="str">
        <f>VLOOKUP(A877,'BASE REGISTRO MAYO'!$A$1:$U$884,3,FALSE)</f>
        <v>65087837K</v>
      </c>
      <c r="D877" s="18" t="str">
        <f>VLOOKUP(A877,'BASE REGISTRO MAYO'!$A$1:$U$884,4,FALSE)</f>
        <v>Fundación de Derecho Privado.</v>
      </c>
      <c r="E877" s="18" t="str">
        <f>VLOOKUP(A877,'BASE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7" s="18" t="str">
        <f>VLOOKUP(A877,'BASE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7" s="18" t="str">
        <f>VLOOKUP(A877,'BASE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7" s="18" t="str">
        <f>VLOOKUP(A877,'BASE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7" s="18" t="str">
        <f>VLOOKUP(A877,'BASE REGISTRO MAYO'!$A$1:$U$884,9,FALSE)</f>
        <v xml:space="preserve">Durarán tres años en sus cargos por estatutos.  </v>
      </c>
      <c r="J877" s="18" t="str">
        <f>VLOOKUP(A877,'BASE REGISTRO MAYO'!$A$1:$U$884,10,FALSE)</f>
        <v xml:space="preserve">De 30.05.2019 a 30.05.2022.
</v>
      </c>
      <c r="K877" s="18" t="str">
        <f>VLOOKUP(A877,'BASE REGISTRO MAYO'!$A$1:$U$884,11,FALSE)</f>
        <v xml:space="preserve">Presidente: 
Ignacio Andres Celedón Bulnes,
Secretario:  
Roberto Manuel Celedón Bulnes, 
</v>
      </c>
      <c r="L877" s="18" t="str">
        <f>VLOOKUP(A877,'BASE REGISTRO MAYO'!$A$1:$U$884,12,FALSE)</f>
        <v xml:space="preserve">Paseo Phillips Nº 16, piso 4, oficina X, comuna de Santiago, Región Metropolitana.
</v>
      </c>
      <c r="M877" s="18" t="str">
        <f>VLOOKUP(A877,'BASE REGISTRO MAYO'!$A$1:$U$884,13,FALSE)</f>
        <v>XIII</v>
      </c>
      <c r="N877" s="18" t="str">
        <f>VLOOKUP(A877,'BASE REGISTRO MAYO'!$A$1:$U$884,14,FALSE)</f>
        <v>Santiago</v>
      </c>
      <c r="O877" s="18" t="str">
        <f>VLOOKUP(A877,'BASE REGISTRO MAYO'!$A$1:$U$884,15,FALSE)</f>
        <v xml:space="preserve">Teléfono: 232780640
</v>
      </c>
      <c r="P877" s="18" t="str">
        <f>VLOOKUP(A877,'BASE REGISTRO MAYO'!$A$1:$U$884,16,FALSE)</f>
        <v xml:space="preserve">E-Mail: roberto.celedon@creaequidad.cl
           claudio.tobar@creaequidad.cl
</v>
      </c>
      <c r="Q877" s="18">
        <f>VLOOKUP(A877,'BASE REGISTRO MAYO'!$A$1:$U$884,17,FALSE)</f>
        <v>0</v>
      </c>
      <c r="R877" s="18" t="str">
        <f>VLOOKUP(A877,'BASE REGISTRO MAYO'!$A$1:$U$884,18,FALSE)</f>
        <v>93401: Instituciones de Asistencia Social.</v>
      </c>
      <c r="S877" s="18" t="str">
        <f>VLOOKUP(A877,'BASE REGISTRO MAYO'!$A$1:$U$884,19,FALSE)</f>
        <v>Se acompaña certificado financiero, correspondiente al año 2019, aprobados por el Sub Departamento de Supervisión Financiera Nacional.</v>
      </c>
      <c r="T877" s="148">
        <f>VLOOKUP(A877,'BASE REGISTRO MAYO'!$A$1:$U$884,20,FALSE)</f>
        <v>41908</v>
      </c>
      <c r="U877" s="125">
        <v>7510</v>
      </c>
      <c r="V877" s="126">
        <v>12185232</v>
      </c>
      <c r="W877" s="126">
        <v>54833544</v>
      </c>
      <c r="X877" s="149">
        <v>44347</v>
      </c>
      <c r="Y877" s="133" t="s">
        <v>7732</v>
      </c>
      <c r="Z877" s="133" t="s">
        <v>7733</v>
      </c>
      <c r="AA877" s="125" t="s">
        <v>7832</v>
      </c>
    </row>
    <row r="878" spans="1:27" s="90" customFormat="1" ht="15.75" customHeight="1" x14ac:dyDescent="0.2">
      <c r="A878" s="125">
        <v>7510</v>
      </c>
      <c r="B878" s="18" t="str">
        <f>VLOOKUP(A878,'BASE REGISTRO MAYO'!$A$1:$U$884,2,FALSE)</f>
        <v>Fundación CREA EQUIDAD</v>
      </c>
      <c r="C878" s="18" t="str">
        <f>VLOOKUP(A878,'BASE REGISTRO MAYO'!$A$1:$U$884,3,FALSE)</f>
        <v>65087837K</v>
      </c>
      <c r="D878" s="18" t="str">
        <f>VLOOKUP(A878,'BASE REGISTRO MAYO'!$A$1:$U$884,4,FALSE)</f>
        <v>Fundación de Derecho Privado.</v>
      </c>
      <c r="E878" s="18" t="str">
        <f>VLOOKUP(A878,'BASE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8" s="18" t="str">
        <f>VLOOKUP(A878,'BASE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8" s="18" t="str">
        <f>VLOOKUP(A878,'BASE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8" s="18" t="str">
        <f>VLOOKUP(A878,'BASE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8" s="18" t="str">
        <f>VLOOKUP(A878,'BASE REGISTRO MAYO'!$A$1:$U$884,9,FALSE)</f>
        <v xml:space="preserve">Durarán tres años en sus cargos por estatutos.  </v>
      </c>
      <c r="J878" s="18" t="str">
        <f>VLOOKUP(A878,'BASE REGISTRO MAYO'!$A$1:$U$884,10,FALSE)</f>
        <v xml:space="preserve">De 30.05.2019 a 30.05.2022.
</v>
      </c>
      <c r="K878" s="18" t="str">
        <f>VLOOKUP(A878,'BASE REGISTRO MAYO'!$A$1:$U$884,11,FALSE)</f>
        <v xml:space="preserve">Presidente: 
Ignacio Andres Celedón Bulnes,
Secretario:  
Roberto Manuel Celedón Bulnes, 
</v>
      </c>
      <c r="L878" s="18" t="str">
        <f>VLOOKUP(A878,'BASE REGISTRO MAYO'!$A$1:$U$884,12,FALSE)</f>
        <v xml:space="preserve">Paseo Phillips Nº 16, piso 4, oficina X, comuna de Santiago, Región Metropolitana.
</v>
      </c>
      <c r="M878" s="18" t="str">
        <f>VLOOKUP(A878,'BASE REGISTRO MAYO'!$A$1:$U$884,13,FALSE)</f>
        <v>XIII</v>
      </c>
      <c r="N878" s="18" t="str">
        <f>VLOOKUP(A878,'BASE REGISTRO MAYO'!$A$1:$U$884,14,FALSE)</f>
        <v>Santiago</v>
      </c>
      <c r="O878" s="18" t="str">
        <f>VLOOKUP(A878,'BASE REGISTRO MAYO'!$A$1:$U$884,15,FALSE)</f>
        <v xml:space="preserve">Teléfono: 232780640
</v>
      </c>
      <c r="P878" s="18" t="str">
        <f>VLOOKUP(A878,'BASE REGISTRO MAYO'!$A$1:$U$884,16,FALSE)</f>
        <v xml:space="preserve">E-Mail: roberto.celedon@creaequidad.cl
           claudio.tobar@creaequidad.cl
</v>
      </c>
      <c r="Q878" s="18">
        <f>VLOOKUP(A878,'BASE REGISTRO MAYO'!$A$1:$U$884,17,FALSE)</f>
        <v>0</v>
      </c>
      <c r="R878" s="18" t="str">
        <f>VLOOKUP(A878,'BASE REGISTRO MAYO'!$A$1:$U$884,18,FALSE)</f>
        <v>93401: Instituciones de Asistencia Social.</v>
      </c>
      <c r="S878" s="18" t="str">
        <f>VLOOKUP(A878,'BASE REGISTRO MAYO'!$A$1:$U$884,19,FALSE)</f>
        <v>Se acompaña certificado financiero, correspondiente al año 2019, aprobados por el Sub Departamento de Supervisión Financiera Nacional.</v>
      </c>
      <c r="T878" s="148">
        <f>VLOOKUP(A878,'BASE REGISTRO MAYO'!$A$1:$U$884,20,FALSE)</f>
        <v>41908</v>
      </c>
      <c r="U878" s="125">
        <v>7510</v>
      </c>
      <c r="V878" s="126">
        <v>9780252</v>
      </c>
      <c r="W878" s="126">
        <v>44091300</v>
      </c>
      <c r="X878" s="149">
        <v>44347</v>
      </c>
      <c r="Y878" s="133" t="s">
        <v>7732</v>
      </c>
      <c r="Z878" s="133" t="s">
        <v>7733</v>
      </c>
      <c r="AA878" s="125" t="s">
        <v>7775</v>
      </c>
    </row>
    <row r="879" spans="1:27" s="90" customFormat="1" ht="15.75" customHeight="1" x14ac:dyDescent="0.2">
      <c r="A879" s="125">
        <v>7510</v>
      </c>
      <c r="B879" s="18" t="str">
        <f>VLOOKUP(A879,'BASE REGISTRO MAYO'!$A$1:$U$884,2,FALSE)</f>
        <v>Fundación CREA EQUIDAD</v>
      </c>
      <c r="C879" s="18" t="str">
        <f>VLOOKUP(A879,'BASE REGISTRO MAYO'!$A$1:$U$884,3,FALSE)</f>
        <v>65087837K</v>
      </c>
      <c r="D879" s="18" t="str">
        <f>VLOOKUP(A879,'BASE REGISTRO MAYO'!$A$1:$U$884,4,FALSE)</f>
        <v>Fundación de Derecho Privado.</v>
      </c>
      <c r="E879" s="18" t="str">
        <f>VLOOKUP(A879,'BASE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9" s="18" t="str">
        <f>VLOOKUP(A879,'BASE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9" s="18" t="str">
        <f>VLOOKUP(A879,'BASE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9" s="18" t="str">
        <f>VLOOKUP(A879,'BASE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9" s="18" t="str">
        <f>VLOOKUP(A879,'BASE REGISTRO MAYO'!$A$1:$U$884,9,FALSE)</f>
        <v xml:space="preserve">Durarán tres años en sus cargos por estatutos.  </v>
      </c>
      <c r="J879" s="18" t="str">
        <f>VLOOKUP(A879,'BASE REGISTRO MAYO'!$A$1:$U$884,10,FALSE)</f>
        <v xml:space="preserve">De 30.05.2019 a 30.05.2022.
</v>
      </c>
      <c r="K879" s="18" t="str">
        <f>VLOOKUP(A879,'BASE REGISTRO MAYO'!$A$1:$U$884,11,FALSE)</f>
        <v xml:space="preserve">Presidente: 
Ignacio Andres Celedón Bulnes,
Secretario:  
Roberto Manuel Celedón Bulnes, 
</v>
      </c>
      <c r="L879" s="18" t="str">
        <f>VLOOKUP(A879,'BASE REGISTRO MAYO'!$A$1:$U$884,12,FALSE)</f>
        <v xml:space="preserve">Paseo Phillips Nº 16, piso 4, oficina X, comuna de Santiago, Región Metropolitana.
</v>
      </c>
      <c r="M879" s="18" t="str">
        <f>VLOOKUP(A879,'BASE REGISTRO MAYO'!$A$1:$U$884,13,FALSE)</f>
        <v>XIII</v>
      </c>
      <c r="N879" s="18" t="str">
        <f>VLOOKUP(A879,'BASE REGISTRO MAYO'!$A$1:$U$884,14,FALSE)</f>
        <v>Santiago</v>
      </c>
      <c r="O879" s="18" t="str">
        <f>VLOOKUP(A879,'BASE REGISTRO MAYO'!$A$1:$U$884,15,FALSE)</f>
        <v xml:space="preserve">Teléfono: 232780640
</v>
      </c>
      <c r="P879" s="18" t="str">
        <f>VLOOKUP(A879,'BASE REGISTRO MAYO'!$A$1:$U$884,16,FALSE)</f>
        <v xml:space="preserve">E-Mail: roberto.celedon@creaequidad.cl
           claudio.tobar@creaequidad.cl
</v>
      </c>
      <c r="Q879" s="18">
        <f>VLOOKUP(A879,'BASE REGISTRO MAYO'!$A$1:$U$884,17,FALSE)</f>
        <v>0</v>
      </c>
      <c r="R879" s="18" t="str">
        <f>VLOOKUP(A879,'BASE REGISTRO MAYO'!$A$1:$U$884,18,FALSE)</f>
        <v>93401: Instituciones de Asistencia Social.</v>
      </c>
      <c r="S879" s="18" t="str">
        <f>VLOOKUP(A879,'BASE REGISTRO MAYO'!$A$1:$U$884,19,FALSE)</f>
        <v>Se acompaña certificado financiero, correspondiente al año 2019, aprobados por el Sub Departamento de Supervisión Financiera Nacional.</v>
      </c>
      <c r="T879" s="148">
        <f>VLOOKUP(A879,'BASE REGISTRO MAYO'!$A$1:$U$884,20,FALSE)</f>
        <v>41908</v>
      </c>
      <c r="U879" s="125">
        <v>7510</v>
      </c>
      <c r="V879" s="126">
        <v>8337264</v>
      </c>
      <c r="W879" s="126">
        <v>40909998</v>
      </c>
      <c r="X879" s="149">
        <v>44347</v>
      </c>
      <c r="Y879" s="133" t="s">
        <v>7732</v>
      </c>
      <c r="Z879" s="133" t="s">
        <v>7733</v>
      </c>
      <c r="AA879" s="125" t="s">
        <v>7804</v>
      </c>
    </row>
    <row r="880" spans="1:27" s="90" customFormat="1" ht="15.75" customHeight="1" x14ac:dyDescent="0.2">
      <c r="A880" s="125">
        <v>7510</v>
      </c>
      <c r="B880" s="18" t="str">
        <f>VLOOKUP(A880,'BASE REGISTRO MAYO'!$A$1:$U$884,2,FALSE)</f>
        <v>Fundación CREA EQUIDAD</v>
      </c>
      <c r="C880" s="18" t="str">
        <f>VLOOKUP(A880,'BASE REGISTRO MAYO'!$A$1:$U$884,3,FALSE)</f>
        <v>65087837K</v>
      </c>
      <c r="D880" s="18" t="str">
        <f>VLOOKUP(A880,'BASE REGISTRO MAYO'!$A$1:$U$884,4,FALSE)</f>
        <v>Fundación de Derecho Privado.</v>
      </c>
      <c r="E880" s="18" t="str">
        <f>VLOOKUP(A880,'BASE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0" s="18" t="str">
        <f>VLOOKUP(A880,'BASE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0" s="18" t="str">
        <f>VLOOKUP(A880,'BASE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0" s="18" t="str">
        <f>VLOOKUP(A880,'BASE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0" s="18" t="str">
        <f>VLOOKUP(A880,'BASE REGISTRO MAYO'!$A$1:$U$884,9,FALSE)</f>
        <v xml:space="preserve">Durarán tres años en sus cargos por estatutos.  </v>
      </c>
      <c r="J880" s="18" t="str">
        <f>VLOOKUP(A880,'BASE REGISTRO MAYO'!$A$1:$U$884,10,FALSE)</f>
        <v xml:space="preserve">De 30.05.2019 a 30.05.2022.
</v>
      </c>
      <c r="K880" s="18" t="str">
        <f>VLOOKUP(A880,'BASE REGISTRO MAYO'!$A$1:$U$884,11,FALSE)</f>
        <v xml:space="preserve">Presidente: 
Ignacio Andres Celedón Bulnes,
Secretario:  
Roberto Manuel Celedón Bulnes, 
</v>
      </c>
      <c r="L880" s="18" t="str">
        <f>VLOOKUP(A880,'BASE REGISTRO MAYO'!$A$1:$U$884,12,FALSE)</f>
        <v xml:space="preserve">Paseo Phillips Nº 16, piso 4, oficina X, comuna de Santiago, Región Metropolitana.
</v>
      </c>
      <c r="M880" s="18" t="str">
        <f>VLOOKUP(A880,'BASE REGISTRO MAYO'!$A$1:$U$884,13,FALSE)</f>
        <v>XIII</v>
      </c>
      <c r="N880" s="18" t="str">
        <f>VLOOKUP(A880,'BASE REGISTRO MAYO'!$A$1:$U$884,14,FALSE)</f>
        <v>Santiago</v>
      </c>
      <c r="O880" s="18" t="str">
        <f>VLOOKUP(A880,'BASE REGISTRO MAYO'!$A$1:$U$884,15,FALSE)</f>
        <v xml:space="preserve">Teléfono: 232780640
</v>
      </c>
      <c r="P880" s="18" t="str">
        <f>VLOOKUP(A880,'BASE REGISTRO MAYO'!$A$1:$U$884,16,FALSE)</f>
        <v xml:space="preserve">E-Mail: roberto.celedon@creaequidad.cl
           claudio.tobar@creaequidad.cl
</v>
      </c>
      <c r="Q880" s="18">
        <f>VLOOKUP(A880,'BASE REGISTRO MAYO'!$A$1:$U$884,17,FALSE)</f>
        <v>0</v>
      </c>
      <c r="R880" s="18" t="str">
        <f>VLOOKUP(A880,'BASE REGISTRO MAYO'!$A$1:$U$884,18,FALSE)</f>
        <v>93401: Instituciones de Asistencia Social.</v>
      </c>
      <c r="S880" s="18" t="str">
        <f>VLOOKUP(A880,'BASE REGISTRO MAYO'!$A$1:$U$884,19,FALSE)</f>
        <v>Se acompaña certificado financiero, correspondiente al año 2019, aprobados por el Sub Departamento de Supervisión Financiera Nacional.</v>
      </c>
      <c r="T880" s="148">
        <f>VLOOKUP(A880,'BASE REGISTRO MAYO'!$A$1:$U$884,20,FALSE)</f>
        <v>41908</v>
      </c>
      <c r="U880" s="125">
        <v>7510</v>
      </c>
      <c r="V880" s="126">
        <v>36747577</v>
      </c>
      <c r="W880" s="126">
        <v>126533325</v>
      </c>
      <c r="X880" s="149">
        <v>44347</v>
      </c>
      <c r="Y880" s="133" t="s">
        <v>7732</v>
      </c>
      <c r="Z880" s="133" t="s">
        <v>7733</v>
      </c>
      <c r="AA880" s="125" t="s">
        <v>7814</v>
      </c>
    </row>
    <row r="881" spans="1:27" s="90" customFormat="1" ht="15.75" customHeight="1" x14ac:dyDescent="0.2">
      <c r="A881" s="125">
        <v>7510</v>
      </c>
      <c r="B881" s="18" t="str">
        <f>VLOOKUP(A881,'BASE REGISTRO MAYO'!$A$1:$U$884,2,FALSE)</f>
        <v>Fundación CREA EQUIDAD</v>
      </c>
      <c r="C881" s="18" t="str">
        <f>VLOOKUP(A881,'BASE REGISTRO MAYO'!$A$1:$U$884,3,FALSE)</f>
        <v>65087837K</v>
      </c>
      <c r="D881" s="18" t="str">
        <f>VLOOKUP(A881,'BASE REGISTRO MAYO'!$A$1:$U$884,4,FALSE)</f>
        <v>Fundación de Derecho Privado.</v>
      </c>
      <c r="E881" s="18" t="str">
        <f>VLOOKUP(A881,'BASE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1" s="18" t="str">
        <f>VLOOKUP(A881,'BASE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1" s="18" t="str">
        <f>VLOOKUP(A881,'BASE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1" s="18" t="str">
        <f>VLOOKUP(A881,'BASE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1" s="18" t="str">
        <f>VLOOKUP(A881,'BASE REGISTRO MAYO'!$A$1:$U$884,9,FALSE)</f>
        <v xml:space="preserve">Durarán tres años en sus cargos por estatutos.  </v>
      </c>
      <c r="J881" s="18" t="str">
        <f>VLOOKUP(A881,'BASE REGISTRO MAYO'!$A$1:$U$884,10,FALSE)</f>
        <v xml:space="preserve">De 30.05.2019 a 30.05.2022.
</v>
      </c>
      <c r="K881" s="18" t="str">
        <f>VLOOKUP(A881,'BASE REGISTRO MAYO'!$A$1:$U$884,11,FALSE)</f>
        <v xml:space="preserve">Presidente: 
Ignacio Andres Celedón Bulnes,
Secretario:  
Roberto Manuel Celedón Bulnes, 
</v>
      </c>
      <c r="L881" s="18" t="str">
        <f>VLOOKUP(A881,'BASE REGISTRO MAYO'!$A$1:$U$884,12,FALSE)</f>
        <v xml:space="preserve">Paseo Phillips Nº 16, piso 4, oficina X, comuna de Santiago, Región Metropolitana.
</v>
      </c>
      <c r="M881" s="18" t="str">
        <f>VLOOKUP(A881,'BASE REGISTRO MAYO'!$A$1:$U$884,13,FALSE)</f>
        <v>XIII</v>
      </c>
      <c r="N881" s="18" t="str">
        <f>VLOOKUP(A881,'BASE REGISTRO MAYO'!$A$1:$U$884,14,FALSE)</f>
        <v>Santiago</v>
      </c>
      <c r="O881" s="18" t="str">
        <f>VLOOKUP(A881,'BASE REGISTRO MAYO'!$A$1:$U$884,15,FALSE)</f>
        <v xml:space="preserve">Teléfono: 232780640
</v>
      </c>
      <c r="P881" s="18" t="str">
        <f>VLOOKUP(A881,'BASE REGISTRO MAYO'!$A$1:$U$884,16,FALSE)</f>
        <v xml:space="preserve">E-Mail: roberto.celedon@creaequidad.cl
           claudio.tobar@creaequidad.cl
</v>
      </c>
      <c r="Q881" s="18">
        <f>VLOOKUP(A881,'BASE REGISTRO MAYO'!$A$1:$U$884,17,FALSE)</f>
        <v>0</v>
      </c>
      <c r="R881" s="18" t="str">
        <f>VLOOKUP(A881,'BASE REGISTRO MAYO'!$A$1:$U$884,18,FALSE)</f>
        <v>93401: Instituciones de Asistencia Social.</v>
      </c>
      <c r="S881" s="18" t="str">
        <f>VLOOKUP(A881,'BASE REGISTRO MAYO'!$A$1:$U$884,19,FALSE)</f>
        <v>Se acompaña certificado financiero, correspondiente al año 2019, aprobados por el Sub Departamento de Supervisión Financiera Nacional.</v>
      </c>
      <c r="T881" s="148">
        <f>VLOOKUP(A881,'BASE REGISTRO MAYO'!$A$1:$U$884,20,FALSE)</f>
        <v>41908</v>
      </c>
      <c r="U881" s="125">
        <v>7510</v>
      </c>
      <c r="V881" s="126">
        <v>6785250</v>
      </c>
      <c r="W881" s="126">
        <v>35106294</v>
      </c>
      <c r="X881" s="149">
        <v>44347</v>
      </c>
      <c r="Y881" s="133" t="s">
        <v>7732</v>
      </c>
      <c r="Z881" s="133" t="s">
        <v>7733</v>
      </c>
      <c r="AA881" s="125" t="s">
        <v>7873</v>
      </c>
    </row>
    <row r="882" spans="1:27" s="90" customFormat="1" ht="15.75" customHeight="1" x14ac:dyDescent="0.2">
      <c r="A882" s="125">
        <v>7510</v>
      </c>
      <c r="B882" s="18" t="str">
        <f>VLOOKUP(A882,'BASE REGISTRO MAYO'!$A$1:$U$884,2,FALSE)</f>
        <v>Fundación CREA EQUIDAD</v>
      </c>
      <c r="C882" s="18" t="str">
        <f>VLOOKUP(A882,'BASE REGISTRO MAYO'!$A$1:$U$884,3,FALSE)</f>
        <v>65087837K</v>
      </c>
      <c r="D882" s="18" t="str">
        <f>VLOOKUP(A882,'BASE REGISTRO MAYO'!$A$1:$U$884,4,FALSE)</f>
        <v>Fundación de Derecho Privado.</v>
      </c>
      <c r="E882" s="18" t="str">
        <f>VLOOKUP(A882,'BASE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2" s="18" t="str">
        <f>VLOOKUP(A882,'BASE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2" s="18" t="str">
        <f>VLOOKUP(A882,'BASE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2" s="18" t="str">
        <f>VLOOKUP(A882,'BASE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2" s="18" t="str">
        <f>VLOOKUP(A882,'BASE REGISTRO MAYO'!$A$1:$U$884,9,FALSE)</f>
        <v xml:space="preserve">Durarán tres años en sus cargos por estatutos.  </v>
      </c>
      <c r="J882" s="18" t="str">
        <f>VLOOKUP(A882,'BASE REGISTRO MAYO'!$A$1:$U$884,10,FALSE)</f>
        <v xml:space="preserve">De 30.05.2019 a 30.05.2022.
</v>
      </c>
      <c r="K882" s="18" t="str">
        <f>VLOOKUP(A882,'BASE REGISTRO MAYO'!$A$1:$U$884,11,FALSE)</f>
        <v xml:space="preserve">Presidente: 
Ignacio Andres Celedón Bulnes,
Secretario:  
Roberto Manuel Celedón Bulnes, 
</v>
      </c>
      <c r="L882" s="18" t="str">
        <f>VLOOKUP(A882,'BASE REGISTRO MAYO'!$A$1:$U$884,12,FALSE)</f>
        <v xml:space="preserve">Paseo Phillips Nº 16, piso 4, oficina X, comuna de Santiago, Región Metropolitana.
</v>
      </c>
      <c r="M882" s="18" t="str">
        <f>VLOOKUP(A882,'BASE REGISTRO MAYO'!$A$1:$U$884,13,FALSE)</f>
        <v>XIII</v>
      </c>
      <c r="N882" s="18" t="str">
        <f>VLOOKUP(A882,'BASE REGISTRO MAYO'!$A$1:$U$884,14,FALSE)</f>
        <v>Santiago</v>
      </c>
      <c r="O882" s="18" t="str">
        <f>VLOOKUP(A882,'BASE REGISTRO MAYO'!$A$1:$U$884,15,FALSE)</f>
        <v xml:space="preserve">Teléfono: 232780640
</v>
      </c>
      <c r="P882" s="18" t="str">
        <f>VLOOKUP(A882,'BASE REGISTRO MAYO'!$A$1:$U$884,16,FALSE)</f>
        <v xml:space="preserve">E-Mail: roberto.celedon@creaequidad.cl
           claudio.tobar@creaequidad.cl
</v>
      </c>
      <c r="Q882" s="18">
        <f>VLOOKUP(A882,'BASE REGISTRO MAYO'!$A$1:$U$884,17,FALSE)</f>
        <v>0</v>
      </c>
      <c r="R882" s="18" t="str">
        <f>VLOOKUP(A882,'BASE REGISTRO MAYO'!$A$1:$U$884,18,FALSE)</f>
        <v>93401: Instituciones de Asistencia Social.</v>
      </c>
      <c r="S882" s="18" t="str">
        <f>VLOOKUP(A882,'BASE REGISTRO MAYO'!$A$1:$U$884,19,FALSE)</f>
        <v>Se acompaña certificado financiero, correspondiente al año 2019, aprobados por el Sub Departamento de Supervisión Financiera Nacional.</v>
      </c>
      <c r="T882" s="148">
        <f>VLOOKUP(A882,'BASE REGISTRO MAYO'!$A$1:$U$884,20,FALSE)</f>
        <v>41908</v>
      </c>
      <c r="U882" s="125">
        <v>7510</v>
      </c>
      <c r="V882" s="126">
        <v>36377368</v>
      </c>
      <c r="W882" s="126">
        <v>99761464</v>
      </c>
      <c r="X882" s="149">
        <v>44347</v>
      </c>
      <c r="Y882" s="133" t="s">
        <v>7732</v>
      </c>
      <c r="Z882" s="133" t="s">
        <v>7733</v>
      </c>
      <c r="AA882" s="125" t="s">
        <v>7811</v>
      </c>
    </row>
    <row r="883" spans="1:27" s="90" customFormat="1" ht="15.75" customHeight="1" x14ac:dyDescent="0.2">
      <c r="A883" s="125">
        <v>7510</v>
      </c>
      <c r="B883" s="18" t="str">
        <f>VLOOKUP(A883,'BASE REGISTRO MAYO'!$A$1:$U$884,2,FALSE)</f>
        <v>Fundación CREA EQUIDAD</v>
      </c>
      <c r="C883" s="18" t="str">
        <f>VLOOKUP(A883,'BASE REGISTRO MAYO'!$A$1:$U$884,3,FALSE)</f>
        <v>65087837K</v>
      </c>
      <c r="D883" s="18" t="str">
        <f>VLOOKUP(A883,'BASE REGISTRO MAYO'!$A$1:$U$884,4,FALSE)</f>
        <v>Fundación de Derecho Privado.</v>
      </c>
      <c r="E883" s="18" t="str">
        <f>VLOOKUP(A883,'BASE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3" s="18" t="str">
        <f>VLOOKUP(A883,'BASE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3" s="18" t="str">
        <f>VLOOKUP(A883,'BASE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3" s="18" t="str">
        <f>VLOOKUP(A883,'BASE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3" s="18" t="str">
        <f>VLOOKUP(A883,'BASE REGISTRO MAYO'!$A$1:$U$884,9,FALSE)</f>
        <v xml:space="preserve">Durarán tres años en sus cargos por estatutos.  </v>
      </c>
      <c r="J883" s="18" t="str">
        <f>VLOOKUP(A883,'BASE REGISTRO MAYO'!$A$1:$U$884,10,FALSE)</f>
        <v xml:space="preserve">De 30.05.2019 a 30.05.2022.
</v>
      </c>
      <c r="K883" s="18" t="str">
        <f>VLOOKUP(A883,'BASE REGISTRO MAYO'!$A$1:$U$884,11,FALSE)</f>
        <v xml:space="preserve">Presidente: 
Ignacio Andres Celedón Bulnes,
Secretario:  
Roberto Manuel Celedón Bulnes, 
</v>
      </c>
      <c r="L883" s="18" t="str">
        <f>VLOOKUP(A883,'BASE REGISTRO MAYO'!$A$1:$U$884,12,FALSE)</f>
        <v xml:space="preserve">Paseo Phillips Nº 16, piso 4, oficina X, comuna de Santiago, Región Metropolitana.
</v>
      </c>
      <c r="M883" s="18" t="str">
        <f>VLOOKUP(A883,'BASE REGISTRO MAYO'!$A$1:$U$884,13,FALSE)</f>
        <v>XIII</v>
      </c>
      <c r="N883" s="18" t="str">
        <f>VLOOKUP(A883,'BASE REGISTRO MAYO'!$A$1:$U$884,14,FALSE)</f>
        <v>Santiago</v>
      </c>
      <c r="O883" s="18" t="str">
        <f>VLOOKUP(A883,'BASE REGISTRO MAYO'!$A$1:$U$884,15,FALSE)</f>
        <v xml:space="preserve">Teléfono: 232780640
</v>
      </c>
      <c r="P883" s="18" t="str">
        <f>VLOOKUP(A883,'BASE REGISTRO MAYO'!$A$1:$U$884,16,FALSE)</f>
        <v xml:space="preserve">E-Mail: roberto.celedon@creaequidad.cl
           claudio.tobar@creaequidad.cl
</v>
      </c>
      <c r="Q883" s="18">
        <f>VLOOKUP(A883,'BASE REGISTRO MAYO'!$A$1:$U$884,17,FALSE)</f>
        <v>0</v>
      </c>
      <c r="R883" s="18" t="str">
        <f>VLOOKUP(A883,'BASE REGISTRO MAYO'!$A$1:$U$884,18,FALSE)</f>
        <v>93401: Instituciones de Asistencia Social.</v>
      </c>
      <c r="S883" s="18" t="str">
        <f>VLOOKUP(A883,'BASE REGISTRO MAYO'!$A$1:$U$884,19,FALSE)</f>
        <v>Se acompaña certificado financiero, correspondiente al año 2019, aprobados por el Sub Departamento de Supervisión Financiera Nacional.</v>
      </c>
      <c r="T883" s="148">
        <f>VLOOKUP(A883,'BASE REGISTRO MAYO'!$A$1:$U$884,20,FALSE)</f>
        <v>41908</v>
      </c>
      <c r="U883" s="125">
        <v>7510</v>
      </c>
      <c r="V883" s="126">
        <v>24530796</v>
      </c>
      <c r="W883" s="126">
        <v>97481856</v>
      </c>
      <c r="X883" s="149">
        <v>44347</v>
      </c>
      <c r="Y883" s="133" t="s">
        <v>7732</v>
      </c>
      <c r="Z883" s="133" t="s">
        <v>7733</v>
      </c>
      <c r="AA883" s="125" t="s">
        <v>7869</v>
      </c>
    </row>
    <row r="884" spans="1:27" s="90" customFormat="1" ht="15.75" customHeight="1" x14ac:dyDescent="0.2">
      <c r="A884" s="125">
        <v>7510</v>
      </c>
      <c r="B884" s="18" t="str">
        <f>VLOOKUP(A884,'BASE REGISTRO MAYO'!$A$1:$U$884,2,FALSE)</f>
        <v>Fundación CREA EQUIDAD</v>
      </c>
      <c r="C884" s="18" t="str">
        <f>VLOOKUP(A884,'BASE REGISTRO MAYO'!$A$1:$U$884,3,FALSE)</f>
        <v>65087837K</v>
      </c>
      <c r="D884" s="18" t="str">
        <f>VLOOKUP(A884,'BASE REGISTRO MAYO'!$A$1:$U$884,4,FALSE)</f>
        <v>Fundación de Derecho Privado.</v>
      </c>
      <c r="E884" s="18" t="str">
        <f>VLOOKUP(A884,'BASE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4" s="18" t="str">
        <f>VLOOKUP(A884,'BASE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4" s="18" t="str">
        <f>VLOOKUP(A884,'BASE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4" s="18" t="str">
        <f>VLOOKUP(A884,'BASE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4" s="18" t="str">
        <f>VLOOKUP(A884,'BASE REGISTRO MAYO'!$A$1:$U$884,9,FALSE)</f>
        <v xml:space="preserve">Durarán tres años en sus cargos por estatutos.  </v>
      </c>
      <c r="J884" s="18" t="str">
        <f>VLOOKUP(A884,'BASE REGISTRO MAYO'!$A$1:$U$884,10,FALSE)</f>
        <v xml:space="preserve">De 30.05.2019 a 30.05.2022.
</v>
      </c>
      <c r="K884" s="18" t="str">
        <f>VLOOKUP(A884,'BASE REGISTRO MAYO'!$A$1:$U$884,11,FALSE)</f>
        <v xml:space="preserve">Presidente: 
Ignacio Andres Celedón Bulnes,
Secretario:  
Roberto Manuel Celedón Bulnes, 
</v>
      </c>
      <c r="L884" s="18" t="str">
        <f>VLOOKUP(A884,'BASE REGISTRO MAYO'!$A$1:$U$884,12,FALSE)</f>
        <v xml:space="preserve">Paseo Phillips Nº 16, piso 4, oficina X, comuna de Santiago, Región Metropolitana.
</v>
      </c>
      <c r="M884" s="18" t="str">
        <f>VLOOKUP(A884,'BASE REGISTRO MAYO'!$A$1:$U$884,13,FALSE)</f>
        <v>XIII</v>
      </c>
      <c r="N884" s="18" t="str">
        <f>VLOOKUP(A884,'BASE REGISTRO MAYO'!$A$1:$U$884,14,FALSE)</f>
        <v>Santiago</v>
      </c>
      <c r="O884" s="18" t="str">
        <f>VLOOKUP(A884,'BASE REGISTRO MAYO'!$A$1:$U$884,15,FALSE)</f>
        <v xml:space="preserve">Teléfono: 232780640
</v>
      </c>
      <c r="P884" s="18" t="str">
        <f>VLOOKUP(A884,'BASE REGISTRO MAYO'!$A$1:$U$884,16,FALSE)</f>
        <v xml:space="preserve">E-Mail: roberto.celedon@creaequidad.cl
           claudio.tobar@creaequidad.cl
</v>
      </c>
      <c r="Q884" s="18">
        <f>VLOOKUP(A884,'BASE REGISTRO MAYO'!$A$1:$U$884,17,FALSE)</f>
        <v>0</v>
      </c>
      <c r="R884" s="18" t="str">
        <f>VLOOKUP(A884,'BASE REGISTRO MAYO'!$A$1:$U$884,18,FALSE)</f>
        <v>93401: Instituciones de Asistencia Social.</v>
      </c>
      <c r="S884" s="18" t="str">
        <f>VLOOKUP(A884,'BASE REGISTRO MAYO'!$A$1:$U$884,19,FALSE)</f>
        <v>Se acompaña certificado financiero, correspondiente al año 2019, aprobados por el Sub Departamento de Supervisión Financiera Nacional.</v>
      </c>
      <c r="T884" s="148">
        <f>VLOOKUP(A884,'BASE REGISTRO MAYO'!$A$1:$U$884,20,FALSE)</f>
        <v>41908</v>
      </c>
      <c r="U884" s="125">
        <v>7510</v>
      </c>
      <c r="V884" s="126">
        <v>38418420</v>
      </c>
      <c r="W884" s="126">
        <v>177114060</v>
      </c>
      <c r="X884" s="149">
        <v>44347</v>
      </c>
      <c r="Y884" s="133" t="s">
        <v>7732</v>
      </c>
      <c r="Z884" s="133" t="s">
        <v>7733</v>
      </c>
      <c r="AA884" s="125" t="s">
        <v>7784</v>
      </c>
    </row>
    <row r="885" spans="1:27" s="90" customFormat="1" ht="15.75" customHeight="1" x14ac:dyDescent="0.2">
      <c r="A885" s="125">
        <v>7510</v>
      </c>
      <c r="B885" s="18" t="str">
        <f>VLOOKUP(A885,'BASE REGISTRO MAYO'!$A$1:$U$884,2,FALSE)</f>
        <v>Fundación CREA EQUIDAD</v>
      </c>
      <c r="C885" s="18" t="str">
        <f>VLOOKUP(A885,'BASE REGISTRO MAYO'!$A$1:$U$884,3,FALSE)</f>
        <v>65087837K</v>
      </c>
      <c r="D885" s="18" t="str">
        <f>VLOOKUP(A885,'BASE REGISTRO MAYO'!$A$1:$U$884,4,FALSE)</f>
        <v>Fundación de Derecho Privado.</v>
      </c>
      <c r="E885" s="18" t="str">
        <f>VLOOKUP(A885,'BASE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5" s="18" t="str">
        <f>VLOOKUP(A885,'BASE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5" s="18" t="str">
        <f>VLOOKUP(A885,'BASE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5" s="18" t="str">
        <f>VLOOKUP(A885,'BASE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5" s="18" t="str">
        <f>VLOOKUP(A885,'BASE REGISTRO MAYO'!$A$1:$U$884,9,FALSE)</f>
        <v xml:space="preserve">Durarán tres años en sus cargos por estatutos.  </v>
      </c>
      <c r="J885" s="18" t="str">
        <f>VLOOKUP(A885,'BASE REGISTRO MAYO'!$A$1:$U$884,10,FALSE)</f>
        <v xml:space="preserve">De 30.05.2019 a 30.05.2022.
</v>
      </c>
      <c r="K885" s="18" t="str">
        <f>VLOOKUP(A885,'BASE REGISTRO MAYO'!$A$1:$U$884,11,FALSE)</f>
        <v xml:space="preserve">Presidente: 
Ignacio Andres Celedón Bulnes,
Secretario:  
Roberto Manuel Celedón Bulnes, 
</v>
      </c>
      <c r="L885" s="18" t="str">
        <f>VLOOKUP(A885,'BASE REGISTRO MAYO'!$A$1:$U$884,12,FALSE)</f>
        <v xml:space="preserve">Paseo Phillips Nº 16, piso 4, oficina X, comuna de Santiago, Región Metropolitana.
</v>
      </c>
      <c r="M885" s="18" t="str">
        <f>VLOOKUP(A885,'BASE REGISTRO MAYO'!$A$1:$U$884,13,FALSE)</f>
        <v>XIII</v>
      </c>
      <c r="N885" s="18" t="str">
        <f>VLOOKUP(A885,'BASE REGISTRO MAYO'!$A$1:$U$884,14,FALSE)</f>
        <v>Santiago</v>
      </c>
      <c r="O885" s="18" t="str">
        <f>VLOOKUP(A885,'BASE REGISTRO MAYO'!$A$1:$U$884,15,FALSE)</f>
        <v xml:space="preserve">Teléfono: 232780640
</v>
      </c>
      <c r="P885" s="18" t="str">
        <f>VLOOKUP(A885,'BASE REGISTRO MAYO'!$A$1:$U$884,16,FALSE)</f>
        <v xml:space="preserve">E-Mail: roberto.celedon@creaequidad.cl
           claudio.tobar@creaequidad.cl
</v>
      </c>
      <c r="Q885" s="18">
        <f>VLOOKUP(A885,'BASE REGISTRO MAYO'!$A$1:$U$884,17,FALSE)</f>
        <v>0</v>
      </c>
      <c r="R885" s="18" t="str">
        <f>VLOOKUP(A885,'BASE REGISTRO MAYO'!$A$1:$U$884,18,FALSE)</f>
        <v>93401: Instituciones de Asistencia Social.</v>
      </c>
      <c r="S885" s="18" t="str">
        <f>VLOOKUP(A885,'BASE REGISTRO MAYO'!$A$1:$U$884,19,FALSE)</f>
        <v>Se acompaña certificado financiero, correspondiente al año 2019, aprobados por el Sub Departamento de Supervisión Financiera Nacional.</v>
      </c>
      <c r="T885" s="148">
        <f>VLOOKUP(A885,'BASE REGISTRO MAYO'!$A$1:$U$884,20,FALSE)</f>
        <v>41908</v>
      </c>
      <c r="U885" s="125">
        <v>7510</v>
      </c>
      <c r="V885" s="126">
        <v>9299256</v>
      </c>
      <c r="W885" s="126">
        <v>42808644</v>
      </c>
      <c r="X885" s="149">
        <v>44347</v>
      </c>
      <c r="Y885" s="133" t="s">
        <v>7732</v>
      </c>
      <c r="Z885" s="133" t="s">
        <v>7733</v>
      </c>
      <c r="AA885" s="125" t="s">
        <v>7822</v>
      </c>
    </row>
    <row r="886" spans="1:27" s="90" customFormat="1" ht="15.75" customHeight="1" x14ac:dyDescent="0.2">
      <c r="A886" s="125">
        <v>7510</v>
      </c>
      <c r="B886" s="18" t="str">
        <f>VLOOKUP(A886,'BASE REGISTRO MAYO'!$A$1:$U$884,2,FALSE)</f>
        <v>Fundación CREA EQUIDAD</v>
      </c>
      <c r="C886" s="18" t="str">
        <f>VLOOKUP(A886,'BASE REGISTRO MAYO'!$A$1:$U$884,3,FALSE)</f>
        <v>65087837K</v>
      </c>
      <c r="D886" s="18" t="str">
        <f>VLOOKUP(A886,'BASE REGISTRO MAYO'!$A$1:$U$884,4,FALSE)</f>
        <v>Fundación de Derecho Privado.</v>
      </c>
      <c r="E886" s="18" t="str">
        <f>VLOOKUP(A886,'BASE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6" s="18" t="str">
        <f>VLOOKUP(A886,'BASE REGISTRO MAYO'!$A$1:$U$884,6,FALSE)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6" s="18" t="str">
        <f>VLOOKUP(A886,'BASE REGISTRO MAYO'!$A$1:$U$884,7,FALSE)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6" s="18" t="str">
        <f>VLOOKUP(A886,'BASE REGISTRO MAYO'!$A$1:$U$884,8,FALSE)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6" s="18" t="str">
        <f>VLOOKUP(A886,'BASE REGISTRO MAYO'!$A$1:$U$884,9,FALSE)</f>
        <v xml:space="preserve">Durarán tres años en sus cargos por estatutos.  </v>
      </c>
      <c r="J886" s="18" t="str">
        <f>VLOOKUP(A886,'BASE REGISTRO MAYO'!$A$1:$U$884,10,FALSE)</f>
        <v xml:space="preserve">De 30.05.2019 a 30.05.2022.
</v>
      </c>
      <c r="K886" s="18" t="str">
        <f>VLOOKUP(A886,'BASE REGISTRO MAYO'!$A$1:$U$884,11,FALSE)</f>
        <v xml:space="preserve">Presidente: 
Ignacio Andres Celedón Bulnes,
Secretario:  
Roberto Manuel Celedón Bulnes, 
</v>
      </c>
      <c r="L886" s="18" t="str">
        <f>VLOOKUP(A886,'BASE REGISTRO MAYO'!$A$1:$U$884,12,FALSE)</f>
        <v xml:space="preserve">Paseo Phillips Nº 16, piso 4, oficina X, comuna de Santiago, Región Metropolitana.
</v>
      </c>
      <c r="M886" s="18" t="str">
        <f>VLOOKUP(A886,'BASE REGISTRO MAYO'!$A$1:$U$884,13,FALSE)</f>
        <v>XIII</v>
      </c>
      <c r="N886" s="18" t="str">
        <f>VLOOKUP(A886,'BASE REGISTRO MAYO'!$A$1:$U$884,14,FALSE)</f>
        <v>Santiago</v>
      </c>
      <c r="O886" s="18" t="str">
        <f>VLOOKUP(A886,'BASE REGISTRO MAYO'!$A$1:$U$884,15,FALSE)</f>
        <v xml:space="preserve">Teléfono: 232780640
</v>
      </c>
      <c r="P886" s="18" t="str">
        <f>VLOOKUP(A886,'BASE REGISTRO MAYO'!$A$1:$U$884,16,FALSE)</f>
        <v xml:space="preserve">E-Mail: roberto.celedon@creaequidad.cl
           claudio.tobar@creaequidad.cl
</v>
      </c>
      <c r="Q886" s="18">
        <f>VLOOKUP(A886,'BASE REGISTRO MAYO'!$A$1:$U$884,17,FALSE)</f>
        <v>0</v>
      </c>
      <c r="R886" s="18" t="str">
        <f>VLOOKUP(A886,'BASE REGISTRO MAYO'!$A$1:$U$884,18,FALSE)</f>
        <v>93401: Instituciones de Asistencia Social.</v>
      </c>
      <c r="S886" s="18" t="str">
        <f>VLOOKUP(A886,'BASE REGISTRO MAYO'!$A$1:$U$884,19,FALSE)</f>
        <v>Se acompaña certificado financiero, correspondiente al año 2019, aprobados por el Sub Departamento de Supervisión Financiera Nacional.</v>
      </c>
      <c r="T886" s="148">
        <f>VLOOKUP(A886,'BASE REGISTRO MAYO'!$A$1:$U$884,20,FALSE)</f>
        <v>41908</v>
      </c>
      <c r="U886" s="125">
        <v>7510</v>
      </c>
      <c r="V886" s="126">
        <v>5637480</v>
      </c>
      <c r="W886" s="126">
        <v>33411120</v>
      </c>
      <c r="X886" s="149">
        <v>44347</v>
      </c>
      <c r="Y886" s="133" t="s">
        <v>7732</v>
      </c>
      <c r="Z886" s="133" t="s">
        <v>7733</v>
      </c>
      <c r="AA886" s="125" t="s">
        <v>7801</v>
      </c>
    </row>
    <row r="887" spans="1:27" s="90" customFormat="1" ht="15.75" customHeight="1" x14ac:dyDescent="0.2">
      <c r="A887" s="125">
        <v>7512</v>
      </c>
      <c r="B887" s="18" t="str">
        <f>VLOOKUP(A887,'BASE REGISTRO MAYO'!$A$1:$U$884,2,FALSE)</f>
        <v xml:space="preserve">
I. Municipalidad de Rio Ibáñez
</v>
      </c>
      <c r="C887" s="18">
        <f>VLOOKUP(A887,'BASE REGISTRO MAYO'!$A$1:$U$884,3,FALSE)</f>
        <v>692531000</v>
      </c>
      <c r="D887" s="18" t="str">
        <f>VLOOKUP(A887,'BASE REGISTRO MAYO'!$A$1:$U$884,4,FALSE)</f>
        <v>Municipalidad</v>
      </c>
      <c r="E887" s="18" t="str">
        <f>VLOOKUP(A887,'BASE REGISTRO MAYO'!$A$1:$U$884,5,FALSE)</f>
        <v>Constitución Política de la República, artículo 107</v>
      </c>
      <c r="F887" s="18" t="str">
        <f>VLOOKUP(A887,'BASE REGISTRO MAYO'!$A$1:$U$884,6,FALSE)</f>
        <v>Indefinida</v>
      </c>
      <c r="G887" s="18" t="str">
        <f>VLOOKUP(A887,'BASE REGISTRO MAYO'!$A$1:$U$884,7,FALSE)</f>
        <v>Según Ley Orgánica Nº 18.695, artículos 1º al  4º</v>
      </c>
      <c r="H887" s="18" t="str">
        <f>VLOOKUP(A887,'BASE REGISTRO MAYO'!$A$1:$U$884,8,FALSE)</f>
        <v>no tiene</v>
      </c>
      <c r="I887" s="18">
        <f>VLOOKUP(A887,'BASE REGISTRO MAYO'!$A$1:$U$884,9,FALSE)</f>
        <v>0</v>
      </c>
      <c r="J887" s="18">
        <f>VLOOKUP(A887,'BASE REGISTRO MAYO'!$A$1:$U$884,10,FALSE)</f>
        <v>0</v>
      </c>
      <c r="K887" s="18" t="str">
        <f>VLOOKUP(A887,'BASE REGISTRO MAYO'!$A$1:$U$884,11,FALSE)</f>
        <v xml:space="preserve">Marcelo Orlando Santana Vargas
</v>
      </c>
      <c r="L887" s="18" t="str">
        <f>VLOOKUP(A887,'BASE REGISTRO MAYO'!$A$1:$U$884,12,FALSE)</f>
        <v xml:space="preserve">Carlos Soza Nº161 Puerto Ibáñez, Comuna de rio Ibáñez, Región de Aysén, </v>
      </c>
      <c r="M887" s="18" t="str">
        <f>VLOOKUP(A887,'BASE REGISTRO MAYO'!$A$1:$U$884,13,FALSE)</f>
        <v>XI</v>
      </c>
      <c r="N887" s="18" t="str">
        <f>VLOOKUP(A887,'BASE REGISTRO MAYO'!$A$1:$U$884,14,FALSE)</f>
        <v>rio Ibáñez</v>
      </c>
      <c r="O887" s="18" t="str">
        <f>VLOOKUP(A887,'BASE REGISTRO MAYO'!$A$1:$U$884,15,FALSE)</f>
        <v>teléfono  067-2423216,</v>
      </c>
      <c r="P887" s="18" t="str">
        <f>VLOOKUP(A887,'BASE REGISTRO MAYO'!$A$1:$U$884,16,FALSE)</f>
        <v xml:space="preserve">alcaldía@rioibanez.cl  </v>
      </c>
      <c r="Q887" s="18">
        <f>VLOOKUP(A887,'BASE REGISTRO MAYO'!$A$1:$U$884,17,FALSE)</f>
        <v>0</v>
      </c>
      <c r="R887" s="18">
        <f>VLOOKUP(A887,'BASE REGISTRO MAYO'!$A$1:$U$884,18,FALSE)</f>
        <v>91001</v>
      </c>
      <c r="S887" s="18" t="str">
        <f>VLOOKUP(A887,'BASE REGISTRO MAYO'!$A$1:$U$884,19,FALSE)</f>
        <v xml:space="preserve">No se acompañan. Aplica Informe Jurídico Nº 09, de  fecha 14 de marzo de 2011 del Departamento Jurídico y Dictamen Nº 070791, de 2009, de la Contraloría General de la República.  
</v>
      </c>
      <c r="T887" s="148">
        <f>VLOOKUP(A887,'BASE REGISTRO MAYO'!$A$1:$U$884,20,FALSE)</f>
        <v>41925</v>
      </c>
      <c r="U887" s="125">
        <v>7512</v>
      </c>
      <c r="V887" s="126">
        <v>5265786</v>
      </c>
      <c r="W887" s="126">
        <v>21215864</v>
      </c>
      <c r="X887" s="149">
        <v>44347</v>
      </c>
      <c r="Y887" s="133" t="s">
        <v>7732</v>
      </c>
      <c r="Z887" s="133" t="s">
        <v>7733</v>
      </c>
      <c r="AA887" s="125" t="s">
        <v>7949</v>
      </c>
    </row>
    <row r="888" spans="1:27" s="90" customFormat="1" ht="15.75" customHeight="1" x14ac:dyDescent="0.2">
      <c r="A888" s="125">
        <v>7513</v>
      </c>
      <c r="B888" s="18" t="str">
        <f>VLOOKUP(A888,'BASE REGISTRO MAYO'!$A$1:$U$884,2,FALSE)</f>
        <v xml:space="preserve">
I. Municipalidad de Huara
</v>
      </c>
      <c r="C888" s="18">
        <f>VLOOKUP(A888,'BASE REGISTRO MAYO'!$A$1:$U$884,3,FALSE)</f>
        <v>690102005</v>
      </c>
      <c r="D888" s="18" t="str">
        <f>VLOOKUP(A888,'BASE REGISTRO MAYO'!$A$1:$U$884,4,FALSE)</f>
        <v>Municipalidad</v>
      </c>
      <c r="E888" s="18" t="str">
        <f>VLOOKUP(A888,'BASE REGISTRO MAYO'!$A$1:$U$884,5,FALSE)</f>
        <v>Constitución Política de la República, artículo 107.</v>
      </c>
      <c r="F888" s="18" t="str">
        <f>VLOOKUP(A888,'BASE REGISTRO MAYO'!$A$1:$U$884,6,FALSE)</f>
        <v>Indefinida.</v>
      </c>
      <c r="G888" s="18" t="str">
        <f>VLOOKUP(A888,'BASE REGISTRO MAYO'!$A$1:$U$884,7,FALSE)</f>
        <v>Según Ley Orgánica Nº 18.695, artículos 1º al 4º.</v>
      </c>
      <c r="H888" s="18" t="str">
        <f>VLOOKUP(A888,'BASE REGISTRO MAYO'!$A$1:$U$884,8,FALSE)</f>
        <v>no tiene</v>
      </c>
      <c r="I888" s="18">
        <f>VLOOKUP(A888,'BASE REGISTRO MAYO'!$A$1:$U$884,9,FALSE)</f>
        <v>0</v>
      </c>
      <c r="J888" s="18">
        <f>VLOOKUP(A888,'BASE REGISTRO MAYO'!$A$1:$U$884,10,FALSE)</f>
        <v>0</v>
      </c>
      <c r="K888" s="18" t="str">
        <f>VLOOKUP(A888,'BASE REGISTRO MAYO'!$A$1:$U$884,11,FALSE)</f>
        <v xml:space="preserve">José Andrés Bartolo Vinaya, </v>
      </c>
      <c r="L888" s="18" t="str">
        <f>VLOOKUP(A888,'BASE REGISTRO MAYO'!$A$1:$U$884,12,FALSE)</f>
        <v xml:space="preserve">Vicuña Mackenna S/N°, Comuna de Huara, Provincia de Tamarugal, Región de Tarapacá.
</v>
      </c>
      <c r="M888" s="18" t="str">
        <f>VLOOKUP(A888,'BASE REGISTRO MAYO'!$A$1:$U$884,13,FALSE)</f>
        <v>I</v>
      </c>
      <c r="N888" s="18" t="str">
        <f>VLOOKUP(A888,'BASE REGISTRO MAYO'!$A$1:$U$884,14,FALSE)</f>
        <v>Tamarugal</v>
      </c>
      <c r="O888" s="18" t="str">
        <f>VLOOKUP(A888,'BASE REGISTRO MAYO'!$A$1:$U$884,15,FALSE)</f>
        <v>Fono: 2463200</v>
      </c>
      <c r="P888" s="18">
        <f>VLOOKUP(A888,'BASE REGISTRO MAYO'!$A$1:$U$884,16,FALSE)</f>
        <v>0</v>
      </c>
      <c r="Q888" s="18">
        <f>VLOOKUP(A888,'BASE REGISTRO MAYO'!$A$1:$U$884,17,FALSE)</f>
        <v>0</v>
      </c>
      <c r="R888" s="18">
        <f>VLOOKUP(A888,'BASE REGISTRO MAYO'!$A$1:$U$884,18,FALSE)</f>
        <v>91001</v>
      </c>
      <c r="S888" s="18" t="str">
        <f>VLOOKUP(A888,'BASE REGISTRO MAYO'!$A$1:$U$884,19,FALSE)</f>
        <v>No corresponde</v>
      </c>
      <c r="T888" s="148">
        <f>VLOOKUP(A888,'BASE REGISTRO MAYO'!$A$1:$U$884,20,FALSE)</f>
        <v>41927</v>
      </c>
      <c r="U888" s="125">
        <v>7513</v>
      </c>
      <c r="V888" s="126">
        <v>2747366</v>
      </c>
      <c r="W888" s="126">
        <v>11069144</v>
      </c>
      <c r="X888" s="149">
        <v>44347</v>
      </c>
      <c r="Y888" s="133" t="s">
        <v>7732</v>
      </c>
      <c r="Z888" s="133" t="s">
        <v>7733</v>
      </c>
      <c r="AA888" s="125" t="s">
        <v>7950</v>
      </c>
    </row>
    <row r="889" spans="1:27" s="90" customFormat="1" ht="15.75" customHeight="1" x14ac:dyDescent="0.2">
      <c r="A889" s="125">
        <v>7514</v>
      </c>
      <c r="B889" s="18" t="str">
        <f>VLOOKUP(A889,'BASE REGISTRO MAYO'!$A$1:$U$884,2,FALSE)</f>
        <v xml:space="preserve">
I. Municipalidad de Lago Ranco
</v>
      </c>
      <c r="C889" s="18">
        <f>VLOOKUP(A889,'BASE REGISTRO MAYO'!$A$1:$U$884,3,FALSE)</f>
        <v>692011007</v>
      </c>
      <c r="D889" s="18" t="str">
        <f>VLOOKUP(A889,'BASE REGISTRO MAYO'!$A$1:$U$884,4,FALSE)</f>
        <v>Municipalidad</v>
      </c>
      <c r="E889" s="18" t="str">
        <f>VLOOKUP(A889,'BASE REGISTRO MAYO'!$A$1:$U$884,5,FALSE)</f>
        <v>Constitución Política de la República, artículo 107.</v>
      </c>
      <c r="F889" s="18" t="str">
        <f>VLOOKUP(A889,'BASE REGISTRO MAYO'!$A$1:$U$884,6,FALSE)</f>
        <v>Indefinida.</v>
      </c>
      <c r="G889" s="18" t="str">
        <f>VLOOKUP(A889,'BASE REGISTRO MAYO'!$A$1:$U$884,7,FALSE)</f>
        <v>Según Ley Orgánica Nº 18.695, artículos 1º al 4º.</v>
      </c>
      <c r="H889" s="18" t="str">
        <f>VLOOKUP(A889,'BASE REGISTRO MAYO'!$A$1:$U$884,8,FALSE)</f>
        <v>no tiene</v>
      </c>
      <c r="I889" s="18">
        <f>VLOOKUP(A889,'BASE REGISTRO MAYO'!$A$1:$U$884,9,FALSE)</f>
        <v>0</v>
      </c>
      <c r="J889" s="18">
        <f>VLOOKUP(A889,'BASE REGISTRO MAYO'!$A$1:$U$884,10,FALSE)</f>
        <v>0</v>
      </c>
      <c r="K889" s="18" t="str">
        <f>VLOOKUP(A889,'BASE REGISTRO MAYO'!$A$1:$U$884,11,FALSE)</f>
        <v xml:space="preserve">Miguel Meza Shwenke, </v>
      </c>
      <c r="L889" s="18" t="str">
        <f>VLOOKUP(A889,'BASE REGISTRO MAYO'!$A$1:$U$884,12,FALSE)</f>
        <v xml:space="preserve">Calle Viña del Mar Nº 345, Lago Ranco.
</v>
      </c>
      <c r="M889" s="18" t="str">
        <f>VLOOKUP(A889,'BASE REGISTRO MAYO'!$A$1:$U$884,13,FALSE)</f>
        <v>X</v>
      </c>
      <c r="N889" s="18" t="str">
        <f>VLOOKUP(A889,'BASE REGISTRO MAYO'!$A$1:$U$884,14,FALSE)</f>
        <v>Lago Ranco</v>
      </c>
      <c r="O889" s="18">
        <f>VLOOKUP(A889,'BASE REGISTRO MAYO'!$A$1:$U$884,15,FALSE)</f>
        <v>0</v>
      </c>
      <c r="P889" s="18">
        <f>VLOOKUP(A889,'BASE REGISTRO MAYO'!$A$1:$U$884,16,FALSE)</f>
        <v>0</v>
      </c>
      <c r="Q889" s="18">
        <f>VLOOKUP(A889,'BASE REGISTRO MAYO'!$A$1:$U$884,17,FALSE)</f>
        <v>0</v>
      </c>
      <c r="R889" s="18">
        <f>VLOOKUP(A889,'BASE REGISTRO MAYO'!$A$1:$U$884,18,FALSE)</f>
        <v>91001</v>
      </c>
      <c r="S889" s="18" t="str">
        <f>VLOOKUP(A889,'BASE REGISTRO MAYO'!$A$1:$U$884,19,FALSE)</f>
        <v>No se acompañan. Aplica Informe Jurídico Nº 09, de  fecha 14 de marzo de 2011 del Departamento Jurídico y Dictamen Nº 070791, de 2009, de la Contraloría General de la República</v>
      </c>
      <c r="T889" s="148">
        <f>VLOOKUP(A889,'BASE REGISTRO MAYO'!$A$1:$U$884,20,FALSE)</f>
        <v>41939</v>
      </c>
      <c r="U889" s="125">
        <v>7514</v>
      </c>
      <c r="V889" s="126">
        <v>3262498</v>
      </c>
      <c r="W889" s="126">
        <v>13144612</v>
      </c>
      <c r="X889" s="149">
        <v>44347</v>
      </c>
      <c r="Y889" s="133" t="s">
        <v>7732</v>
      </c>
      <c r="Z889" s="133" t="s">
        <v>7733</v>
      </c>
      <c r="AA889" s="125" t="s">
        <v>7951</v>
      </c>
    </row>
    <row r="890" spans="1:27" s="90" customFormat="1" ht="15.75" customHeight="1" x14ac:dyDescent="0.2">
      <c r="A890" s="125">
        <v>7517</v>
      </c>
      <c r="B890" s="18" t="str">
        <f>VLOOKUP(A890,'BASE REGISTRO MAYO'!$A$1:$U$884,2,FALSE)</f>
        <v xml:space="preserve">
Fundación de Beneficencia Sentidos
</v>
      </c>
      <c r="C890" s="18">
        <f>VLOOKUP(A890,'BASE REGISTRO MAYO'!$A$1:$U$884,3,FALSE)</f>
        <v>650846699</v>
      </c>
      <c r="D890" s="18" t="str">
        <f>VLOOKUP(A890,'BASE REGISTRO MAYO'!$A$1:$U$884,4,FALSE)</f>
        <v>Fundación de Derecho Privado.</v>
      </c>
      <c r="E890" s="18" t="str">
        <f>VLOOKUP(A890,'BASE REGISTRO MAYO'!$A$1:$U$884,5,FALSE)</f>
        <v>Inscripción N° 169989, de fecha 21 de Abril de 2014, del Registro de Personas Jurídicas, del Servicio de Registro Civil e Identificación.</v>
      </c>
      <c r="F890" s="18" t="str">
        <f>VLOOKUP(A890,'BASE REGISTRO MAYO'!$A$1:$U$884,6,FALSE)</f>
        <v xml:space="preserve">Certificado de Vigencia folio Nº 500313004503, de 21 de abril de 2020, del Servicio de Registro Civil e Identificación.
</v>
      </c>
      <c r="G890" s="18" t="str">
        <f>VLOOKUP(A890,'BASE REGISTRO MAYO'!$A$1:$U$884,7,FALSE)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90" s="18" t="str">
        <f>VLOOKUP(A890,'BASE REGISTRO MAYO'!$A$1:$U$884,8,FALSE)</f>
        <v xml:space="preserve">(de acuerdo a certificado de Directorio)-Presidente: 
Marcela Araya Martínez                      
-Vicepresidente 
Mariann Alejandra Davila Coggiola
-Secretario:
Richard Jesús Ron Farías
-Tesorero:
Amaru Andrés Ugaz Ayala
</v>
      </c>
      <c r="I890" s="18" t="str">
        <f>VLOOKUP(A890,'BASE REGISTRO MAYO'!$A$1:$U$884,9,FALSE)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90" s="18" t="str">
        <f>VLOOKUP(A890,'BASE REGISTRO MAYO'!$A$1:$U$884,10,FALSE)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90" s="18" t="str">
        <f>VLOOKUP(A890,'BASE REGISTRO MAYO'!$A$1:$U$884,11,FALSE)</f>
        <v xml:space="preserve">Ana Mireya Ayala Rivera 
</v>
      </c>
      <c r="L890" s="18" t="str">
        <f>VLOOKUP(A890,'BASE REGISTRO MAYO'!$A$1:$U$884,12,FALSE)</f>
        <v xml:space="preserve">Obispo Manuel Umaña N° 917, comuna de Estación Central, Región Metropolitana.  
</v>
      </c>
      <c r="M890" s="18" t="str">
        <f>VLOOKUP(A890,'BASE REGISTRO MAYO'!$A$1:$U$884,13,FALSE)</f>
        <v>XIII</v>
      </c>
      <c r="N890" s="18" t="str">
        <f>VLOOKUP(A890,'BASE REGISTRO MAYO'!$A$1:$U$884,14,FALSE)</f>
        <v>Estación Central</v>
      </c>
      <c r="O890" s="18" t="str">
        <f>VLOOKUP(A890,'BASE REGISTRO MAYO'!$A$1:$U$884,15,FALSE)</f>
        <v>Fono: 22 9181586</v>
      </c>
      <c r="P890" s="18" t="str">
        <f>VLOOKUP(A890,'BASE REGISTRO MAYO'!$A$1:$U$884,16,FALSE)</f>
        <v>Fund.sentidos@gmail.com
ppfestacioncentral@fundacionsentidos.org
http://www.fundacionsentidos.org</v>
      </c>
      <c r="Q890" s="18">
        <f>VLOOKUP(A890,'BASE REGISTRO MAYO'!$A$1:$U$884,17,FALSE)</f>
        <v>0</v>
      </c>
      <c r="R890" s="18" t="str">
        <f>VLOOKUP(A890,'BASE REGISTRO MAYO'!$A$1:$U$884,18,FALSE)</f>
        <v>93401: Institución de Asistencia Social.</v>
      </c>
      <c r="S890" s="18" t="str">
        <f>VLOOKUP(A890,'BASE REGISTRO MAYO'!$A$1:$U$884,19,FALSE)</f>
        <v>Acompaña Certificado Financiero del año 2019,  aprobados por el Subdepartamento de Supervisión Financiera.</v>
      </c>
      <c r="T890" s="148">
        <f>VLOOKUP(A890,'BASE REGISTRO MAYO'!$A$1:$U$884,20,FALSE)</f>
        <v>41950</v>
      </c>
      <c r="U890" s="125">
        <v>7517</v>
      </c>
      <c r="V890" s="126">
        <v>13343760</v>
      </c>
      <c r="W890" s="126">
        <v>46160100</v>
      </c>
      <c r="X890" s="149">
        <v>44347</v>
      </c>
      <c r="Y890" s="133" t="s">
        <v>7732</v>
      </c>
      <c r="Z890" s="133" t="s">
        <v>7733</v>
      </c>
      <c r="AA890" s="125" t="s">
        <v>7819</v>
      </c>
    </row>
    <row r="891" spans="1:27" s="90" customFormat="1" ht="15.75" customHeight="1" x14ac:dyDescent="0.2">
      <c r="A891" s="125">
        <v>7520</v>
      </c>
      <c r="B891" s="18" t="str">
        <f>VLOOKUP(A891,'BASE REGISTRO MAYO'!$A$1:$U$884,2,FALSE)</f>
        <v xml:space="preserve">
I. Municipalidad de Mariquina
</v>
      </c>
      <c r="C891" s="18">
        <f>VLOOKUP(A891,'BASE REGISTRO MAYO'!$A$1:$U$884,3,FALSE)</f>
        <v>692004000</v>
      </c>
      <c r="D891" s="18" t="str">
        <f>VLOOKUP(A891,'BASE REGISTRO MAYO'!$A$1:$U$884,4,FALSE)</f>
        <v>Municipalidad</v>
      </c>
      <c r="E891" s="18" t="str">
        <f>VLOOKUP(A891,'BASE REGISTRO MAYO'!$A$1:$U$884,5,FALSE)</f>
        <v>Constitución Política de la República, artículo 107.</v>
      </c>
      <c r="F891" s="18" t="str">
        <f>VLOOKUP(A891,'BASE REGISTRO MAYO'!$A$1:$U$884,6,FALSE)</f>
        <v>Indefinida.</v>
      </c>
      <c r="G891" s="18" t="str">
        <f>VLOOKUP(A891,'BASE REGISTRO MAYO'!$A$1:$U$884,7,FALSE)</f>
        <v>Según Ley Orgánica Nº 18.695, artículos 1º al 4º.</v>
      </c>
      <c r="H891" s="18" t="str">
        <f>VLOOKUP(A891,'BASE REGISTRO MAYO'!$A$1:$U$884,8,FALSE)</f>
        <v>No tiene</v>
      </c>
      <c r="I891" s="18">
        <f>VLOOKUP(A891,'BASE REGISTRO MAYO'!$A$1:$U$884,9,FALSE)</f>
        <v>0</v>
      </c>
      <c r="J891" s="18">
        <f>VLOOKUP(A891,'BASE REGISTRO MAYO'!$A$1:$U$884,10,FALSE)</f>
        <v>0</v>
      </c>
      <c r="K891" s="18" t="str">
        <f>VLOOKUP(A891,'BASE REGISTRO MAYO'!$A$1:$U$884,11,FALSE)</f>
        <v xml:space="preserve">Erwin Pacheco Ayala, </v>
      </c>
      <c r="L891" s="18" t="str">
        <f>VLOOKUP(A891,'BASE REGISTRO MAYO'!$A$1:$U$884,12,FALSE)</f>
        <v xml:space="preserve">Mariquina N° 54. Comuna de Mariquina. XIV Región de los Ríos.
</v>
      </c>
      <c r="M891" s="18" t="str">
        <f>VLOOKUP(A891,'BASE REGISTRO MAYO'!$A$1:$U$884,13,FALSE)</f>
        <v>XIV</v>
      </c>
      <c r="N891" s="18" t="str">
        <f>VLOOKUP(A891,'BASE REGISTRO MAYO'!$A$1:$U$884,14,FALSE)</f>
        <v>Mariquina.</v>
      </c>
      <c r="O891" s="18" t="str">
        <f>VLOOKUP(A891,'BASE REGISTRO MAYO'!$A$1:$U$884,15,FALSE)</f>
        <v>Fono: 63-2453200, Fax 63-2453227.</v>
      </c>
      <c r="P891" s="18" t="str">
        <f>VLOOKUP(A891,'BASE REGISTRO MAYO'!$A$1:$U$884,16,FALSE)</f>
        <v xml:space="preserve"> alcaldia@munimariquina.cl</v>
      </c>
      <c r="Q891" s="18">
        <f>VLOOKUP(A891,'BASE REGISTRO MAYO'!$A$1:$U$884,17,FALSE)</f>
        <v>0</v>
      </c>
      <c r="R891" s="18">
        <f>VLOOKUP(A891,'BASE REGISTRO MAYO'!$A$1:$U$884,18,FALSE)</f>
        <v>91001</v>
      </c>
      <c r="S891" s="18" t="str">
        <f>VLOOKUP(A891,'BASE REGISTRO MAYO'!$A$1:$U$884,19,FALSE)</f>
        <v>No corresponde</v>
      </c>
      <c r="T891" s="148">
        <f>VLOOKUP(A891,'BASE REGISTRO MAYO'!$A$1:$U$884,20,FALSE)</f>
        <v>41996</v>
      </c>
      <c r="U891" s="125">
        <v>7520</v>
      </c>
      <c r="V891" s="126">
        <v>5494733</v>
      </c>
      <c r="W891" s="126">
        <v>22138292</v>
      </c>
      <c r="X891" s="149">
        <v>44347</v>
      </c>
      <c r="Y891" s="133" t="s">
        <v>7732</v>
      </c>
      <c r="Z891" s="133" t="s">
        <v>7733</v>
      </c>
      <c r="AA891" s="125" t="s">
        <v>7833</v>
      </c>
    </row>
    <row r="892" spans="1:27" s="90" customFormat="1" ht="15.75" customHeight="1" x14ac:dyDescent="0.2">
      <c r="A892" s="125">
        <v>7521</v>
      </c>
      <c r="B892" s="18" t="str">
        <f>VLOOKUP(A892,'BASE REGISTRO MAYO'!$A$1:$U$884,2,FALSE)</f>
        <v xml:space="preserve">
I. Municipalidad de Corral
</v>
      </c>
      <c r="C892" s="18">
        <f>VLOOKUP(A892,'BASE REGISTRO MAYO'!$A$1:$U$884,3,FALSE)</f>
        <v>692002008</v>
      </c>
      <c r="D892" s="18" t="str">
        <f>VLOOKUP(A892,'BASE REGISTRO MAYO'!$A$1:$U$884,4,FALSE)</f>
        <v>Municipalidad</v>
      </c>
      <c r="E892" s="18" t="str">
        <f>VLOOKUP(A892,'BASE REGISTRO MAYO'!$A$1:$U$884,5,FALSE)</f>
        <v>Constitución Política de la República, artículo 107.</v>
      </c>
      <c r="F892" s="18" t="str">
        <f>VLOOKUP(A892,'BASE REGISTRO MAYO'!$A$1:$U$884,6,FALSE)</f>
        <v>Indefinida.</v>
      </c>
      <c r="G892" s="18" t="str">
        <f>VLOOKUP(A892,'BASE REGISTRO MAYO'!$A$1:$U$884,7,FALSE)</f>
        <v>Según Ley Orgánica Nº 18.695, artículos 1º al 4º.</v>
      </c>
      <c r="H892" s="18" t="str">
        <f>VLOOKUP(A892,'BASE REGISTRO MAYO'!$A$1:$U$884,8,FALSE)</f>
        <v>no tiene</v>
      </c>
      <c r="I892" s="18">
        <f>VLOOKUP(A892,'BASE REGISTRO MAYO'!$A$1:$U$884,9,FALSE)</f>
        <v>0</v>
      </c>
      <c r="J892" s="18">
        <f>VLOOKUP(A892,'BASE REGISTRO MAYO'!$A$1:$U$884,10,FALSE)</f>
        <v>0</v>
      </c>
      <c r="K892" s="18" t="str">
        <f>VLOOKUP(A892,'BASE REGISTRO MAYO'!$A$1:$U$884,11,FALSE)</f>
        <v xml:space="preserve">Gastón Pérez González, </v>
      </c>
      <c r="L892" s="18" t="str">
        <f>VLOOKUP(A892,'BASE REGISTRO MAYO'!$A$1:$U$884,12,FALSE)</f>
        <v xml:space="preserve">Calle  Esmeralda Nº 145, Comuna de Corral, XIV Región de los Ríos.
</v>
      </c>
      <c r="M892" s="18" t="str">
        <f>VLOOKUP(A892,'BASE REGISTRO MAYO'!$A$1:$U$884,13,FALSE)</f>
        <v>XIV</v>
      </c>
      <c r="N892" s="18" t="str">
        <f>VLOOKUP(A892,'BASE REGISTRO MAYO'!$A$1:$U$884,14,FALSE)</f>
        <v>Corral</v>
      </c>
      <c r="O892" s="18" t="str">
        <f>VLOOKUP(A892,'BASE REGISTRO MAYO'!$A$1:$U$884,15,FALSE)</f>
        <v>Fono: 63-471808</v>
      </c>
      <c r="P892" s="18" t="str">
        <f>VLOOKUP(A892,'BASE REGISTRO MAYO'!$A$1:$U$884,16,FALSE)</f>
        <v xml:space="preserve">cuyamo@municipalidadcorral.cl
alcaldia@municipalidadcorral.cl
</v>
      </c>
      <c r="Q892" s="18">
        <f>VLOOKUP(A892,'BASE REGISTRO MAYO'!$A$1:$U$884,17,FALSE)</f>
        <v>0</v>
      </c>
      <c r="R892" s="18">
        <f>VLOOKUP(A892,'BASE REGISTRO MAYO'!$A$1:$U$884,18,FALSE)</f>
        <v>91001</v>
      </c>
      <c r="S892" s="18" t="str">
        <f>VLOOKUP(A892,'BASE REGISTRO MAYO'!$A$1:$U$884,19,FALSE)</f>
        <v>No se acompañan. Aplica Informe Jurídico Nº 09, de  fecha 14 de marzo de 2011 del Departamento Jurídico y Dictamen Nº 070791, de 2009, de la Contraloría General de la República</v>
      </c>
      <c r="T892" s="148">
        <f>VLOOKUP(A892,'BASE REGISTRO MAYO'!$A$1:$U$884,20,FALSE)</f>
        <v>41996</v>
      </c>
      <c r="U892" s="125">
        <v>7521</v>
      </c>
      <c r="V892" s="126">
        <v>4078122</v>
      </c>
      <c r="W892" s="126">
        <v>16430763</v>
      </c>
      <c r="X892" s="149">
        <v>44347</v>
      </c>
      <c r="Y892" s="133" t="s">
        <v>7732</v>
      </c>
      <c r="Z892" s="133" t="s">
        <v>7733</v>
      </c>
      <c r="AA892" s="125" t="s">
        <v>7952</v>
      </c>
    </row>
    <row r="893" spans="1:27" s="90" customFormat="1" ht="15.75" customHeight="1" x14ac:dyDescent="0.2">
      <c r="A893" s="125">
        <v>7523</v>
      </c>
      <c r="B893" s="18" t="str">
        <f>VLOOKUP(A893,'BASE REGISTRO MAYO'!$A$1:$U$884,2,FALSE)</f>
        <v xml:space="preserve">
I. Municipalidad de Futrono
</v>
      </c>
      <c r="C893" s="18" t="str">
        <f>VLOOKUP(A893,'BASE REGISTRO MAYO'!$A$1:$U$884,3,FALSE)</f>
        <v>69200700K</v>
      </c>
      <c r="D893" s="18" t="str">
        <f>VLOOKUP(A893,'BASE REGISTRO MAYO'!$A$1:$U$884,4,FALSE)</f>
        <v>Municipalidad</v>
      </c>
      <c r="E893" s="18" t="str">
        <f>VLOOKUP(A893,'BASE REGISTRO MAYO'!$A$1:$U$884,5,FALSE)</f>
        <v>Constitución Política de la República, artículo 107.</v>
      </c>
      <c r="F893" s="18" t="str">
        <f>VLOOKUP(A893,'BASE REGISTRO MAYO'!$A$1:$U$884,6,FALSE)</f>
        <v>Indefinida.</v>
      </c>
      <c r="G893" s="18" t="str">
        <f>VLOOKUP(A893,'BASE REGISTRO MAYO'!$A$1:$U$884,7,FALSE)</f>
        <v>Según Ley Orgánica Nº 18.695, artículos 1º al 4º.</v>
      </c>
      <c r="H893" s="18" t="str">
        <f>VLOOKUP(A893,'BASE REGISTRO MAYO'!$A$1:$U$884,8,FALSE)</f>
        <v>no tiene</v>
      </c>
      <c r="I893" s="18">
        <f>VLOOKUP(A893,'BASE REGISTRO MAYO'!$A$1:$U$884,9,FALSE)</f>
        <v>0</v>
      </c>
      <c r="J893" s="18">
        <f>VLOOKUP(A893,'BASE REGISTRO MAYO'!$A$1:$U$884,10,FALSE)</f>
        <v>0</v>
      </c>
      <c r="K893" s="18" t="str">
        <f>VLOOKUP(A893,'BASE REGISTRO MAYO'!$A$1:$U$884,11,FALSE)</f>
        <v>Claudio Rosamel Lavado Castro,                           En carácter de Subrogante:
Cristóbal Tomas Kunstman Collado</v>
      </c>
      <c r="L893" s="18" t="str">
        <f>VLOOKUP(A893,'BASE REGISTRO MAYO'!$A$1:$U$884,12,FALSE)</f>
        <v xml:space="preserve">Avda. Balmaceda Esquina Alessandri S/N
</v>
      </c>
      <c r="M893" s="18" t="str">
        <f>VLOOKUP(A893,'BASE REGISTRO MAYO'!$A$1:$U$884,13,FALSE)</f>
        <v>XIV</v>
      </c>
      <c r="N893" s="18" t="str">
        <f>VLOOKUP(A893,'BASE REGISTRO MAYO'!$A$1:$U$884,14,FALSE)</f>
        <v>Futrono</v>
      </c>
      <c r="O893" s="18">
        <f>VLOOKUP(A893,'BASE REGISTRO MAYO'!$A$1:$U$884,15,FALSE)</f>
        <v>0</v>
      </c>
      <c r="P893" s="18" t="str">
        <f>VLOOKUP(A893,'BASE REGISTRO MAYO'!$A$1:$U$884,16,FALSE)</f>
        <v>: contacto@munifutrono.cl</v>
      </c>
      <c r="Q893" s="18">
        <f>VLOOKUP(A893,'BASE REGISTRO MAYO'!$A$1:$U$884,17,FALSE)</f>
        <v>0</v>
      </c>
      <c r="R893" s="18">
        <f>VLOOKUP(A893,'BASE REGISTRO MAYO'!$A$1:$U$884,18,FALSE)</f>
        <v>91001</v>
      </c>
      <c r="S893" s="18" t="str">
        <f>VLOOKUP(A893,'BASE REGISTRO MAYO'!$A$1:$U$884,19,FALSE)</f>
        <v>No se acompañan. Aplica Informe Jurídico Nº 09, de fecha 14 de marzo de 2011 del Departamento Jurídico y Dictamen Nº 070791, de 2009, de la Contraloría General de la República.</v>
      </c>
      <c r="T893" s="148">
        <f>VLOOKUP(A893,'BASE REGISTRO MAYO'!$A$1:$U$884,20,FALSE)</f>
        <v>42032</v>
      </c>
      <c r="U893" s="125">
        <v>7523</v>
      </c>
      <c r="V893" s="126">
        <v>4893746</v>
      </c>
      <c r="W893" s="126">
        <v>24468730</v>
      </c>
      <c r="X893" s="149">
        <v>44347</v>
      </c>
      <c r="Y893" s="133" t="s">
        <v>7732</v>
      </c>
      <c r="Z893" s="133" t="s">
        <v>7733</v>
      </c>
      <c r="AA893" s="125" t="s">
        <v>7768</v>
      </c>
    </row>
    <row r="894" spans="1:27" s="90" customFormat="1" ht="15.75" customHeight="1" x14ac:dyDescent="0.2">
      <c r="A894" s="125">
        <v>7526</v>
      </c>
      <c r="B894" s="18" t="str">
        <f>VLOOKUP(A894,'BASE REGISTRO MAYO'!$A$1:$U$884,2,FALSE)</f>
        <v xml:space="preserve">
I. Municipalidad de Purén
</v>
      </c>
      <c r="C894" s="18">
        <f>VLOOKUP(A894,'BASE REGISTRO MAYO'!$A$1:$U$884,3,FALSE)</f>
        <v>691802000</v>
      </c>
      <c r="D894" s="18" t="str">
        <f>VLOOKUP(A894,'BASE REGISTRO MAYO'!$A$1:$U$884,4,FALSE)</f>
        <v>Municipalidad</v>
      </c>
      <c r="E894" s="18" t="str">
        <f>VLOOKUP(A894,'BASE REGISTRO MAYO'!$A$1:$U$884,5,FALSE)</f>
        <v>Constitución Política de la República, artículo 107.</v>
      </c>
      <c r="F894" s="18" t="str">
        <f>VLOOKUP(A894,'BASE REGISTRO MAYO'!$A$1:$U$884,6,FALSE)</f>
        <v>Indefinida.</v>
      </c>
      <c r="G894" s="18" t="str">
        <f>VLOOKUP(A894,'BASE REGISTRO MAYO'!$A$1:$U$884,7,FALSE)</f>
        <v>Según Ley Orgánica Nº 18.695, artículos 1º al 4º.</v>
      </c>
      <c r="H894" s="18" t="str">
        <f>VLOOKUP(A894,'BASE REGISTRO MAYO'!$A$1:$U$884,8,FALSE)</f>
        <v>no tiene</v>
      </c>
      <c r="I894" s="18">
        <f>VLOOKUP(A894,'BASE REGISTRO MAYO'!$A$1:$U$884,9,FALSE)</f>
        <v>0</v>
      </c>
      <c r="J894" s="18">
        <f>VLOOKUP(A894,'BASE REGISTRO MAYO'!$A$1:$U$884,10,FALSE)</f>
        <v>0</v>
      </c>
      <c r="K894" s="18" t="str">
        <f>VLOOKUP(A894,'BASE REGISTRO MAYO'!$A$1:$U$884,11,FALSE)</f>
        <v xml:space="preserve">Jorge Doliver Rivera Leal, </v>
      </c>
      <c r="L894" s="18" t="str">
        <f>VLOOKUP(A894,'BASE REGISTRO MAYO'!$A$1:$U$884,12,FALSE)</f>
        <v xml:space="preserve">Calle Doctor Barriga Nº 995, comuna de Purén, Región de La Araucanía.
</v>
      </c>
      <c r="M894" s="18" t="str">
        <f>VLOOKUP(A894,'BASE REGISTRO MAYO'!$A$1:$U$884,13,FALSE)</f>
        <v>IX</v>
      </c>
      <c r="N894" s="18" t="str">
        <f>VLOOKUP(A894,'BASE REGISTRO MAYO'!$A$1:$U$884,14,FALSE)</f>
        <v>Purén</v>
      </c>
      <c r="O894" s="18" t="str">
        <f>VLOOKUP(A894,'BASE REGISTRO MAYO'!$A$1:$U$884,15,FALSE)</f>
        <v xml:space="preserve">Fono: 45-2793013- 2793016
</v>
      </c>
      <c r="P894" s="18" t="str">
        <f>VLOOKUP(A894,'BASE REGISTRO MAYO'!$A$1:$U$884,16,FALSE)</f>
        <v xml:space="preserve"> munipurenalcaldia@gmail.com</v>
      </c>
      <c r="Q894" s="18">
        <f>VLOOKUP(A894,'BASE REGISTRO MAYO'!$A$1:$U$884,17,FALSE)</f>
        <v>0</v>
      </c>
      <c r="R894" s="18">
        <f>VLOOKUP(A894,'BASE REGISTRO MAYO'!$A$1:$U$884,18,FALSE)</f>
        <v>91001</v>
      </c>
      <c r="S894" s="18" t="str">
        <f>VLOOKUP(A894,'BASE REGISTRO MAYO'!$A$1:$U$884,19,FALSE)</f>
        <v>No se acompañan. Aplica Informe Jurídico Nº 09, de  fecha 14 de marzo de 2011 del Departamento Jurídico y Dictamen Nº 070791, de 2009, de la Contraloría General de la República</v>
      </c>
      <c r="T894" s="148">
        <f>VLOOKUP(A894,'BASE REGISTRO MAYO'!$A$1:$U$884,20,FALSE)</f>
        <v>42047</v>
      </c>
      <c r="U894" s="125">
        <v>7526</v>
      </c>
      <c r="V894" s="126">
        <v>4730622</v>
      </c>
      <c r="W894" s="126">
        <v>19059687</v>
      </c>
      <c r="X894" s="149">
        <v>44347</v>
      </c>
      <c r="Y894" s="133" t="s">
        <v>7732</v>
      </c>
      <c r="Z894" s="133" t="s">
        <v>7733</v>
      </c>
      <c r="AA894" s="125" t="s">
        <v>7953</v>
      </c>
    </row>
    <row r="895" spans="1:27" s="90" customFormat="1" ht="15.75" customHeight="1" x14ac:dyDescent="0.2">
      <c r="A895" s="125">
        <v>7527</v>
      </c>
      <c r="B895" s="18" t="str">
        <f>VLOOKUP(A895,'BASE REGISTRO MAYO'!$A$1:$U$884,2,FALSE)</f>
        <v xml:space="preserve">
I. Municipalidad de Canela
</v>
      </c>
      <c r="C895" s="18">
        <f>VLOOKUP(A895,'BASE REGISTRO MAYO'!$A$1:$U$884,3,FALSE)</f>
        <v>690413000</v>
      </c>
      <c r="D895" s="18" t="str">
        <f>VLOOKUP(A895,'BASE REGISTRO MAYO'!$A$1:$U$884,4,FALSE)</f>
        <v>Municipalidad</v>
      </c>
      <c r="E895" s="18" t="str">
        <f>VLOOKUP(A895,'BASE REGISTRO MAYO'!$A$1:$U$884,5,FALSE)</f>
        <v>Constitución Política de la República, artículo 107.</v>
      </c>
      <c r="F895" s="18" t="str">
        <f>VLOOKUP(A895,'BASE REGISTRO MAYO'!$A$1:$U$884,6,FALSE)</f>
        <v>Indefinida.</v>
      </c>
      <c r="G895" s="18" t="str">
        <f>VLOOKUP(A895,'BASE REGISTRO MAYO'!$A$1:$U$884,7,FALSE)</f>
        <v>Según Ley Orgánica Nº 18.695, artículos 1º al 4º.</v>
      </c>
      <c r="H895" s="18">
        <f>VLOOKUP(A895,'BASE REGISTRO MAYO'!$A$1:$U$884,8,FALSE)</f>
        <v>0</v>
      </c>
      <c r="I895" s="18">
        <f>VLOOKUP(A895,'BASE REGISTRO MAYO'!$A$1:$U$884,9,FALSE)</f>
        <v>0</v>
      </c>
      <c r="J895" s="18">
        <f>VLOOKUP(A895,'BASE REGISTRO MAYO'!$A$1:$U$884,10,FALSE)</f>
        <v>0</v>
      </c>
      <c r="K895" s="18" t="str">
        <f>VLOOKUP(A895,'BASE REGISTRO MAYO'!$A$1:$U$884,11,FALSE)</f>
        <v>Juan Bernardo Leyton Lemus,</v>
      </c>
      <c r="L895" s="18" t="str">
        <f>VLOOKUP(A895,'BASE REGISTRO MAYO'!$A$1:$U$884,12,FALSE)</f>
        <v xml:space="preserve">Luis Infante Nº 520, Canela baja, Comuna de Canela, IV Región de Coquimbo.
</v>
      </c>
      <c r="M895" s="18" t="str">
        <f>VLOOKUP(A895,'BASE REGISTRO MAYO'!$A$1:$U$884,13,FALSE)</f>
        <v>III</v>
      </c>
      <c r="N895" s="18" t="str">
        <f>VLOOKUP(A895,'BASE REGISTRO MAYO'!$A$1:$U$884,14,FALSE)</f>
        <v xml:space="preserve"> Canela</v>
      </c>
      <c r="O895" s="18" t="str">
        <f>VLOOKUP(A895,'BASE REGISTRO MAYO'!$A$1:$U$884,15,FALSE)</f>
        <v>Fono: 53-2540088</v>
      </c>
      <c r="P895" s="18" t="str">
        <f>VLOOKUP(A895,'BASE REGISTRO MAYO'!$A$1:$U$884,16,FALSE)</f>
        <v>Correo electrónico: secretaria.canela@gmail.com, evecoar@gmail.com, didecocanela@gmail.com</v>
      </c>
      <c r="Q895" s="18">
        <f>VLOOKUP(A895,'BASE REGISTRO MAYO'!$A$1:$U$884,17,FALSE)</f>
        <v>0</v>
      </c>
      <c r="R895" s="18">
        <f>VLOOKUP(A895,'BASE REGISTRO MAYO'!$A$1:$U$884,18,FALSE)</f>
        <v>91001</v>
      </c>
      <c r="S895" s="18" t="str">
        <f>VLOOKUP(A895,'BASE REGISTRO MAYO'!$A$1:$U$884,19,FALSE)</f>
        <v>No se acompañan. Aplica Informe Jurídico Nº 09, de fecha 14 de marzo de 2011 del Departamento Jurídico y Dictamen Nº 070791, de 2009, de la Contraloría General de la República.</v>
      </c>
      <c r="T895" s="148">
        <f>VLOOKUP(A895,'BASE REGISTRO MAYO'!$A$1:$U$884,20,FALSE)</f>
        <v>42047</v>
      </c>
      <c r="U895" s="125">
        <v>7527</v>
      </c>
      <c r="V895" s="126">
        <v>3262498</v>
      </c>
      <c r="W895" s="126">
        <v>13144612</v>
      </c>
      <c r="X895" s="149">
        <v>44347</v>
      </c>
      <c r="Y895" s="133" t="s">
        <v>7732</v>
      </c>
      <c r="Z895" s="133" t="s">
        <v>7733</v>
      </c>
      <c r="AA895" s="125" t="s">
        <v>7954</v>
      </c>
    </row>
    <row r="896" spans="1:27" s="90" customFormat="1" ht="15.75" customHeight="1" x14ac:dyDescent="0.2">
      <c r="A896" s="125">
        <v>7528</v>
      </c>
      <c r="B896" s="18" t="str">
        <f>VLOOKUP(A896,'BASE REGISTRO MAYO'!$A$1:$U$884,2,FALSE)</f>
        <v xml:space="preserve">
I. Municipalidad de Punitaqui
</v>
      </c>
      <c r="C896" s="18">
        <f>VLOOKUP(A896,'BASE REGISTRO MAYO'!$A$1:$U$884,3,FALSE)</f>
        <v>690409003</v>
      </c>
      <c r="D896" s="18" t="str">
        <f>VLOOKUP(A896,'BASE REGISTRO MAYO'!$A$1:$U$884,4,FALSE)</f>
        <v>Municipalidad</v>
      </c>
      <c r="E896" s="18" t="str">
        <f>VLOOKUP(A896,'BASE REGISTRO MAYO'!$A$1:$U$884,5,FALSE)</f>
        <v>Constitución Política de la República, artículo 107.</v>
      </c>
      <c r="F896" s="18" t="str">
        <f>VLOOKUP(A896,'BASE REGISTRO MAYO'!$A$1:$U$884,6,FALSE)</f>
        <v>Indefinida.</v>
      </c>
      <c r="G896" s="18" t="str">
        <f>VLOOKUP(A896,'BASE REGISTRO MAYO'!$A$1:$U$884,7,FALSE)</f>
        <v>Según Ley Orgánica Nº 18.695, artículos 1º al 4º.</v>
      </c>
      <c r="H896" s="18" t="str">
        <f>VLOOKUP(A896,'BASE REGISTRO MAYO'!$A$1:$U$884,8,FALSE)</f>
        <v>no tiene</v>
      </c>
      <c r="I896" s="18">
        <f>VLOOKUP(A896,'BASE REGISTRO MAYO'!$A$1:$U$884,9,FALSE)</f>
        <v>0</v>
      </c>
      <c r="J896" s="18">
        <f>VLOOKUP(A896,'BASE REGISTRO MAYO'!$A$1:$U$884,10,FALSE)</f>
        <v>0</v>
      </c>
      <c r="K896" s="18" t="str">
        <f>VLOOKUP(A896,'BASE REGISTRO MAYO'!$A$1:$U$884,11,FALSE)</f>
        <v xml:space="preserve">Carlos Araya Bugueño, </v>
      </c>
      <c r="L896" s="18" t="str">
        <f>VLOOKUP(A896,'BASE REGISTRO MAYO'!$A$1:$U$884,12,FALSE)</f>
        <v xml:space="preserve">Caupolicán Nº 1147, Comuna de Punitaqui, Provincia de Limarí, IV Región de Coquimbo.
</v>
      </c>
      <c r="M896" s="18" t="str">
        <f>VLOOKUP(A896,'BASE REGISTRO MAYO'!$A$1:$U$884,13,FALSE)</f>
        <v>IV</v>
      </c>
      <c r="N896" s="18" t="str">
        <f>VLOOKUP(A896,'BASE REGISTRO MAYO'!$A$1:$U$884,14,FALSE)</f>
        <v>Punitaqui</v>
      </c>
      <c r="O896" s="18" t="str">
        <f>VLOOKUP(A896,'BASE REGISTRO MAYO'!$A$1:$U$884,15,FALSE)</f>
        <v>Fono: (53)2731106-(53)2731006-(53)2731112</v>
      </c>
      <c r="P896" s="18" t="str">
        <f>VLOOKUP(A896,'BASE REGISTRO MAYO'!$A$1:$U$884,16,FALSE)</f>
        <v>secretaria@munipunitaqui.cl, oficinadeproyectos@munipunitaqui.cl</v>
      </c>
      <c r="Q896" s="18">
        <f>VLOOKUP(A896,'BASE REGISTRO MAYO'!$A$1:$U$884,17,FALSE)</f>
        <v>0</v>
      </c>
      <c r="R896" s="18">
        <f>VLOOKUP(A896,'BASE REGISTRO MAYO'!$A$1:$U$884,18,FALSE)</f>
        <v>91001</v>
      </c>
      <c r="S896" s="18" t="str">
        <f>VLOOKUP(A896,'BASE REGISTRO MAYO'!$A$1:$U$884,19,FALSE)</f>
        <v xml:space="preserve">No se acompañan. Aplica Informe Jurídico Nº 09, de fecha 14 de marzo de 2011 del Departamento Jurídico y Dictamen Nº 070791, de 2009, de la Contraloría General de la República.  
</v>
      </c>
      <c r="T896" s="148">
        <f>VLOOKUP(A896,'BASE REGISTRO MAYO'!$A$1:$U$884,20,FALSE)</f>
        <v>42052</v>
      </c>
      <c r="U896" s="125">
        <v>7528</v>
      </c>
      <c r="V896" s="126">
        <v>4730622</v>
      </c>
      <c r="W896" s="126">
        <v>19059687</v>
      </c>
      <c r="X896" s="149">
        <v>44347</v>
      </c>
      <c r="Y896" s="133" t="s">
        <v>7732</v>
      </c>
      <c r="Z896" s="133" t="s">
        <v>7733</v>
      </c>
      <c r="AA896" s="125" t="s">
        <v>7868</v>
      </c>
    </row>
    <row r="897" spans="1:27" s="90" customFormat="1" ht="15.75" customHeight="1" x14ac:dyDescent="0.2">
      <c r="A897" s="125">
        <v>7529</v>
      </c>
      <c r="B897" s="18" t="str">
        <f>VLOOKUP(A897,'BASE REGISTRO MAYO'!$A$1:$U$884,2,FALSE)</f>
        <v xml:space="preserve">
Gobernación Provincial Capitán Prat
</v>
      </c>
      <c r="C897" s="18">
        <f>VLOOKUP(A897,'BASE REGISTRO MAYO'!$A$1:$U$884,3,FALSE)</f>
        <v>605111130</v>
      </c>
      <c r="D897" s="18" t="str">
        <f>VLOOKUP(A897,'BASE REGISTRO MAYO'!$A$1:$U$884,4,FALSE)</f>
        <v>Gobernación Provincial</v>
      </c>
      <c r="E897" s="18" t="str">
        <f>VLOOKUP(A897,'BASE REGISTRO MAYO'!$A$1:$U$884,5,FALSE)</f>
        <v>Constitución Política de la República, artículo 105.</v>
      </c>
      <c r="F897" s="18" t="str">
        <f>VLOOKUP(A897,'BASE REGISTRO MAYO'!$A$1:$U$884,6,FALSE)</f>
        <v>Indefinida.</v>
      </c>
      <c r="G897" s="18" t="str">
        <f>VLOOKUP(A897,'BASE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97" s="18" t="str">
        <f>VLOOKUP(A897,'BASE REGISTRO MAYO'!$A$1:$U$884,8,FALSE)</f>
        <v>no tiene</v>
      </c>
      <c r="I897" s="18">
        <f>VLOOKUP(A897,'BASE REGISTRO MAYO'!$A$1:$U$884,9,FALSE)</f>
        <v>0</v>
      </c>
      <c r="J897" s="18">
        <f>VLOOKUP(A897,'BASE REGISTRO MAYO'!$A$1:$U$884,10,FALSE)</f>
        <v>0</v>
      </c>
      <c r="K897" s="18" t="str">
        <f>VLOOKUP(A897,'BASE REGISTRO MAYO'!$A$1:$U$884,11,FALSE)</f>
        <v>Gobernador Provincial Titular: don Luis Ignacio Baez Chavarría</v>
      </c>
      <c r="L897" s="18" t="str">
        <f>VLOOKUP(A897,'BASE REGISTRO MAYO'!$A$1:$U$884,12,FALSE)</f>
        <v xml:space="preserve">Calle Esmeralda Nº 199, comuna de Cochrane, Región de Aysén.
</v>
      </c>
      <c r="M897" s="18" t="str">
        <f>VLOOKUP(A897,'BASE REGISTRO MAYO'!$A$1:$U$884,13,FALSE)</f>
        <v>XI</v>
      </c>
      <c r="N897" s="18" t="str">
        <f>VLOOKUP(A897,'BASE REGISTRO MAYO'!$A$1:$U$884,14,FALSE)</f>
        <v>Cochrane</v>
      </c>
      <c r="O897" s="18" t="str">
        <f>VLOOKUP(A897,'BASE REGISTRO MAYO'!$A$1:$U$884,15,FALSE)</f>
        <v xml:space="preserve">Jefe de Gabinete: fono 672522114.
Asesor Jurídico: Fono 672522114.
Coordinadora OPD: Fono 940124006.
</v>
      </c>
      <c r="P897" s="18" t="str">
        <f>VLOOKUP(A897,'BASE REGISTRO MAYO'!$A$1:$U$884,16,FALSE)</f>
        <v xml:space="preserve">Jefe de Gabinete: rrivera@interior.gob.cl. Fono 672522114.
Asesor Jurídico: lprieto@interior.gob.cl
Coordinadora OPD: opdcapitanprat@interior.gob.cl
</v>
      </c>
      <c r="Q897" s="18">
        <f>VLOOKUP(A897,'BASE REGISTRO MAYO'!$A$1:$U$884,17,FALSE)</f>
        <v>0</v>
      </c>
      <c r="R897" s="18">
        <f>VLOOKUP(A897,'BASE REGISTRO MAYO'!$A$1:$U$884,18,FALSE)</f>
        <v>91001</v>
      </c>
      <c r="S897" s="18" t="str">
        <f>VLOOKUP(A897,'BASE REGISTRO MAYO'!$A$1:$U$884,19,FALSE)</f>
        <v>No se acompañan. Aplica Informe Jurídico Nº 09, de  fecha 14 de marzo de 2011 del Departamento Jurídico y Dictamen Nº 070791, de 2009, de la Contraloría General de la República</v>
      </c>
      <c r="T897" s="148">
        <f>VLOOKUP(A897,'BASE REGISTRO MAYO'!$A$1:$U$884,20,FALSE)</f>
        <v>42052</v>
      </c>
      <c r="U897" s="125">
        <v>7529</v>
      </c>
      <c r="V897" s="126">
        <v>0</v>
      </c>
      <c r="W897" s="126">
        <v>21063144</v>
      </c>
      <c r="X897" s="149">
        <v>44347</v>
      </c>
      <c r="Y897" s="133" t="s">
        <v>7732</v>
      </c>
      <c r="Z897" s="133" t="s">
        <v>7733</v>
      </c>
      <c r="AA897" s="125" t="s">
        <v>7826</v>
      </c>
    </row>
    <row r="898" spans="1:27" s="90" customFormat="1" ht="15.75" customHeight="1" x14ac:dyDescent="0.2">
      <c r="A898" s="125">
        <v>7531</v>
      </c>
      <c r="B898" s="18" t="str">
        <f>VLOOKUP(A898,'BASE REGISTRO MAYO'!$A$1:$U$884,2,FALSE)</f>
        <v xml:space="preserve">
I. Municipalidad de Cabo de Hornos
</v>
      </c>
      <c r="C898" s="18">
        <f>VLOOKUP(A898,'BASE REGISTRO MAYO'!$A$1:$U$884,3,FALSE)</f>
        <v>692544005</v>
      </c>
      <c r="D898" s="18" t="str">
        <f>VLOOKUP(A898,'BASE REGISTRO MAYO'!$A$1:$U$884,4,FALSE)</f>
        <v>Municipalidad</v>
      </c>
      <c r="E898" s="18" t="str">
        <f>VLOOKUP(A898,'BASE REGISTRO MAYO'!$A$1:$U$884,5,FALSE)</f>
        <v>Constitución Política de la República, artículo 107.</v>
      </c>
      <c r="F898" s="18" t="str">
        <f>VLOOKUP(A898,'BASE REGISTRO MAYO'!$A$1:$U$884,6,FALSE)</f>
        <v>Indefinida.</v>
      </c>
      <c r="G898" s="18" t="str">
        <f>VLOOKUP(A898,'BASE REGISTRO MAYO'!$A$1:$U$884,7,FALSE)</f>
        <v>Según Ley Orgánica Nº 18.695, artículos 1º al 4º.</v>
      </c>
      <c r="H898" s="18" t="str">
        <f>VLOOKUP(A898,'BASE REGISTRO MAYO'!$A$1:$U$884,8,FALSE)</f>
        <v>no tiene</v>
      </c>
      <c r="I898" s="18">
        <f>VLOOKUP(A898,'BASE REGISTRO MAYO'!$A$1:$U$884,9,FALSE)</f>
        <v>0</v>
      </c>
      <c r="J898" s="18">
        <f>VLOOKUP(A898,'BASE REGISTRO MAYO'!$A$1:$U$884,10,FALSE)</f>
        <v>0</v>
      </c>
      <c r="K898" s="18" t="str">
        <f>VLOOKUP(A898,'BASE REGISTRO MAYO'!$A$1:$U$884,11,FALSE)</f>
        <v xml:space="preserve">Jaime Patricio Fernández Alarcón, </v>
      </c>
      <c r="L898" s="18" t="str">
        <f>VLOOKUP(A898,'BASE REGISTRO MAYO'!$A$1:$U$884,12,FALSE)</f>
        <v xml:space="preserve">Calle O`Higgins Nº 189, comuna de Cabo de Hornos, Región de Magallanes y la Antártica Chilena.
</v>
      </c>
      <c r="M898" s="18" t="str">
        <f>VLOOKUP(A898,'BASE REGISTRO MAYO'!$A$1:$U$884,13,FALSE)</f>
        <v>XII</v>
      </c>
      <c r="N898" s="18" t="str">
        <f>VLOOKUP(A898,'BASE REGISTRO MAYO'!$A$1:$U$884,14,FALSE)</f>
        <v xml:space="preserve"> Hornos</v>
      </c>
      <c r="O898" s="18" t="str">
        <f>VLOOKUP(A898,'BASE REGISTRO MAYO'!$A$1:$U$884,15,FALSE)</f>
        <v xml:space="preserve">Fono: 621011-621018-621449-621120 </v>
      </c>
      <c r="P898" s="18" t="str">
        <f>VLOOKUP(A898,'BASE REGISTRO MAYO'!$A$1:$U$884,16,FALSE)</f>
        <v>E mail: municipalidad@imcabodehornos.cl 
Página web: www.imcabodehornos.cl</v>
      </c>
      <c r="Q898" s="18">
        <f>VLOOKUP(A898,'BASE REGISTRO MAYO'!$A$1:$U$884,17,FALSE)</f>
        <v>0</v>
      </c>
      <c r="R898" s="18">
        <f>VLOOKUP(A898,'BASE REGISTRO MAYO'!$A$1:$U$884,18,FALSE)</f>
        <v>91001</v>
      </c>
      <c r="S898" s="18" t="str">
        <f>VLOOKUP(A898,'BASE REGISTRO MAYO'!$A$1:$U$884,19,FALSE)</f>
        <v>No se acompañan. Aplica Informe Jurídico Nº 09, de  fecha 14 de marzo de 2011 del Departamento Jurídico y Dictamen Nº 070791, de 2009, de la Contraloría General de la República</v>
      </c>
      <c r="T898" s="148">
        <f>VLOOKUP(A898,'BASE REGISTRO MAYO'!$A$1:$U$884,20,FALSE)</f>
        <v>42053</v>
      </c>
      <c r="U898" s="125">
        <v>7531</v>
      </c>
      <c r="V898" s="126">
        <v>5723680</v>
      </c>
      <c r="W898" s="126">
        <v>23060720</v>
      </c>
      <c r="X898" s="149">
        <v>44347</v>
      </c>
      <c r="Y898" s="133" t="s">
        <v>7732</v>
      </c>
      <c r="Z898" s="133" t="s">
        <v>7733</v>
      </c>
      <c r="AA898" s="125" t="s">
        <v>7955</v>
      </c>
    </row>
    <row r="899" spans="1:27" s="90" customFormat="1" ht="15.75" customHeight="1" x14ac:dyDescent="0.2">
      <c r="A899" s="125">
        <v>7532</v>
      </c>
      <c r="B899" s="18" t="str">
        <f>VLOOKUP(A899,'BASE REGISTRO MAYO'!$A$1:$U$884,2,FALSE)</f>
        <v xml:space="preserve">
I. Municipalidad de Cunco
</v>
      </c>
      <c r="C899" s="18">
        <f>VLOOKUP(A899,'BASE REGISTRO MAYO'!$A$1:$U$884,3,FALSE)</f>
        <v>691910008</v>
      </c>
      <c r="D899" s="18" t="str">
        <f>VLOOKUP(A899,'BASE REGISTRO MAYO'!$A$1:$U$884,4,FALSE)</f>
        <v>Municipalidad</v>
      </c>
      <c r="E899" s="18" t="str">
        <f>VLOOKUP(A899,'BASE REGISTRO MAYO'!$A$1:$U$884,5,FALSE)</f>
        <v>Constitución Política de la República, artículo 107.</v>
      </c>
      <c r="F899" s="18" t="str">
        <f>VLOOKUP(A899,'BASE REGISTRO MAYO'!$A$1:$U$884,6,FALSE)</f>
        <v>Indefinida.</v>
      </c>
      <c r="G899" s="18" t="str">
        <f>VLOOKUP(A899,'BASE REGISTRO MAYO'!$A$1:$U$884,7,FALSE)</f>
        <v>Según Ley Orgánica Nº 18.695, artículos 1º al 4º.</v>
      </c>
      <c r="H899" s="18" t="str">
        <f>VLOOKUP(A899,'BASE REGISTRO MAYO'!$A$1:$U$884,8,FALSE)</f>
        <v>no tiene</v>
      </c>
      <c r="I899" s="18">
        <f>VLOOKUP(A899,'BASE REGISTRO MAYO'!$A$1:$U$884,9,FALSE)</f>
        <v>0</v>
      </c>
      <c r="J899" s="18">
        <f>VLOOKUP(A899,'BASE REGISTRO MAYO'!$A$1:$U$884,10,FALSE)</f>
        <v>0</v>
      </c>
      <c r="K899" s="18" t="str">
        <f>VLOOKUP(A899,'BASE REGISTRO MAYO'!$A$1:$U$884,11,FALSE)</f>
        <v xml:space="preserve">Alfonso Coke Candía, 
</v>
      </c>
      <c r="L899" s="18" t="str">
        <f>VLOOKUP(A899,'BASE REGISTRO MAYO'!$A$1:$U$884,12,FALSE)</f>
        <v xml:space="preserve">Calle Pedro Aguirre Cerda Nº580,  Comuna de Cunco.
</v>
      </c>
      <c r="M899" s="18" t="str">
        <f>VLOOKUP(A899,'BASE REGISTRO MAYO'!$A$1:$U$884,13,FALSE)</f>
        <v>IX</v>
      </c>
      <c r="N899" s="18" t="str">
        <f>VLOOKUP(A899,'BASE REGISTRO MAYO'!$A$1:$U$884,14,FALSE)</f>
        <v>Cunco</v>
      </c>
      <c r="O899" s="18" t="str">
        <f>VLOOKUP(A899,'BASE REGISTRO MAYO'!$A$1:$U$884,15,FALSE)</f>
        <v>Mesa Central: (56) (45) 200101</v>
      </c>
      <c r="P899" s="18" t="str">
        <f>VLOOKUP(A899,'BASE REGISTRO MAYO'!$A$1:$U$884,16,FALSE)</f>
        <v>info@municunco.cl</v>
      </c>
      <c r="Q899" s="18">
        <f>VLOOKUP(A899,'BASE REGISTRO MAYO'!$A$1:$U$884,17,FALSE)</f>
        <v>0</v>
      </c>
      <c r="R899" s="18">
        <f>VLOOKUP(A899,'BASE REGISTRO MAYO'!$A$1:$U$884,18,FALSE)</f>
        <v>91001</v>
      </c>
      <c r="S899" s="18" t="str">
        <f>VLOOKUP(A899,'BASE REGISTRO MAYO'!$A$1:$U$884,19,FALSE)</f>
        <v>No se acompañan. Aplica Informe Jurídico Nº 09, de fecha 14 de marzo de 2011 del Departamento Jurídico y Dictamen Nº 070791, de 2009, de la Contraloría General de la República.</v>
      </c>
      <c r="T899" s="148">
        <f>VLOOKUP(A899,'BASE REGISTRO MAYO'!$A$1:$U$884,20,FALSE)</f>
        <v>42053</v>
      </c>
      <c r="U899" s="125">
        <v>7532</v>
      </c>
      <c r="V899" s="126">
        <v>4730622</v>
      </c>
      <c r="W899" s="126">
        <v>19059687</v>
      </c>
      <c r="X899" s="149">
        <v>44347</v>
      </c>
      <c r="Y899" s="133" t="s">
        <v>7732</v>
      </c>
      <c r="Z899" s="133" t="s">
        <v>7733</v>
      </c>
      <c r="AA899" s="125" t="s">
        <v>7956</v>
      </c>
    </row>
    <row r="900" spans="1:27" s="90" customFormat="1" ht="15.75" customHeight="1" x14ac:dyDescent="0.2">
      <c r="A900" s="125">
        <v>7533</v>
      </c>
      <c r="B900" s="18" t="str">
        <f>VLOOKUP(A900,'BASE REGISTRO MAYO'!$A$1:$U$884,2,FALSE)</f>
        <v xml:space="preserve">
I. Municipalidad de Victoria
</v>
      </c>
      <c r="C900" s="18">
        <f>VLOOKUP(A900,'BASE REGISTRO MAYO'!$A$1:$U$884,3,FALSE)</f>
        <v>691809005</v>
      </c>
      <c r="D900" s="18" t="str">
        <f>VLOOKUP(A900,'BASE REGISTRO MAYO'!$A$1:$U$884,4,FALSE)</f>
        <v>Municipalidad</v>
      </c>
      <c r="E900" s="18" t="str">
        <f>VLOOKUP(A900,'BASE REGISTRO MAYO'!$A$1:$U$884,5,FALSE)</f>
        <v>Constitución Política de la República, artículo 107.</v>
      </c>
      <c r="F900" s="18" t="str">
        <f>VLOOKUP(A900,'BASE REGISTRO MAYO'!$A$1:$U$884,6,FALSE)</f>
        <v>Indefinida.</v>
      </c>
      <c r="G900" s="18" t="str">
        <f>VLOOKUP(A900,'BASE REGISTRO MAYO'!$A$1:$U$884,7,FALSE)</f>
        <v>Según Ley Orgánica Nº 18.695, artículos 1º al 4º.</v>
      </c>
      <c r="H900" s="18" t="str">
        <f>VLOOKUP(A900,'BASE REGISTRO MAYO'!$A$1:$U$884,8,FALSE)</f>
        <v>no tiene</v>
      </c>
      <c r="I900" s="18">
        <f>VLOOKUP(A900,'BASE REGISTRO MAYO'!$A$1:$U$884,9,FALSE)</f>
        <v>0</v>
      </c>
      <c r="J900" s="18">
        <f>VLOOKUP(A900,'BASE REGISTRO MAYO'!$A$1:$U$884,10,FALSE)</f>
        <v>0</v>
      </c>
      <c r="K900" s="18" t="str">
        <f>VLOOKUP(A900,'BASE REGISTRO MAYO'!$A$1:$U$884,11,FALSE)</f>
        <v xml:space="preserve">Hugo Monsalves Castillo, </v>
      </c>
      <c r="L900" s="18" t="str">
        <f>VLOOKUP(A900,'BASE REGISTRO MAYO'!$A$1:$U$884,12,FALSE)</f>
        <v xml:space="preserve">calle Lagos Nº680, Comuna de Victoria, Región de Araucania.
</v>
      </c>
      <c r="M900" s="18" t="str">
        <f>VLOOKUP(A900,'BASE REGISTRO MAYO'!$A$1:$U$884,13,FALSE)</f>
        <v>IX</v>
      </c>
      <c r="N900" s="18" t="str">
        <f>VLOOKUP(A900,'BASE REGISTRO MAYO'!$A$1:$U$884,14,FALSE)</f>
        <v>Victoria</v>
      </c>
      <c r="O900" s="18" t="str">
        <f>VLOOKUP(A900,'BASE REGISTRO MAYO'!$A$1:$U$884,15,FALSE)</f>
        <v>Mesa Central (56-45) 2 296 400</v>
      </c>
      <c r="P900" s="18" t="str">
        <f>VLOOKUP(A900,'BASE REGISTRO MAYO'!$A$1:$U$884,16,FALSE)</f>
        <v xml:space="preserve"> municipalidad@victoriachile.cl</v>
      </c>
      <c r="Q900" s="18">
        <f>VLOOKUP(A900,'BASE REGISTRO MAYO'!$A$1:$U$884,17,FALSE)</f>
        <v>0</v>
      </c>
      <c r="R900" s="18">
        <f>VLOOKUP(A900,'BASE REGISTRO MAYO'!$A$1:$U$884,18,FALSE)</f>
        <v>91001</v>
      </c>
      <c r="S900" s="18" t="str">
        <f>VLOOKUP(A900,'BASE REGISTRO MAYO'!$A$1:$U$884,19,FALSE)</f>
        <v>No corresponde</v>
      </c>
      <c r="T900" s="148">
        <f>VLOOKUP(A900,'BASE REGISTRO MAYO'!$A$1:$U$884,20,FALSE)</f>
        <v>42053</v>
      </c>
      <c r="U900" s="125">
        <v>7533</v>
      </c>
      <c r="V900" s="126">
        <v>5709371</v>
      </c>
      <c r="W900" s="126">
        <v>23003069</v>
      </c>
      <c r="X900" s="149">
        <v>44347</v>
      </c>
      <c r="Y900" s="133" t="s">
        <v>7732</v>
      </c>
      <c r="Z900" s="133" t="s">
        <v>7733</v>
      </c>
      <c r="AA900" s="125" t="s">
        <v>7838</v>
      </c>
    </row>
    <row r="901" spans="1:27" s="90" customFormat="1" ht="15.75" customHeight="1" x14ac:dyDescent="0.2">
      <c r="A901" s="125">
        <v>7534</v>
      </c>
      <c r="B901" s="18" t="str">
        <f>VLOOKUP(A901,'BASE REGISTRO MAYO'!$A$1:$U$884,2,FALSE)</f>
        <v xml:space="preserve">
I. Municipalidad de Los Vilos
</v>
      </c>
      <c r="C901" s="18">
        <f>VLOOKUP(A901,'BASE REGISTRO MAYO'!$A$1:$U$884,3,FALSE)</f>
        <v>690415003</v>
      </c>
      <c r="D901" s="18" t="str">
        <f>VLOOKUP(A901,'BASE REGISTRO MAYO'!$A$1:$U$884,4,FALSE)</f>
        <v>Municipalidad</v>
      </c>
      <c r="E901" s="18" t="str">
        <f>VLOOKUP(A901,'BASE REGISTRO MAYO'!$A$1:$U$884,5,FALSE)</f>
        <v>Constitución Política de la República, artículo 107.</v>
      </c>
      <c r="F901" s="18" t="str">
        <f>VLOOKUP(A901,'BASE REGISTRO MAYO'!$A$1:$U$884,6,FALSE)</f>
        <v>Indefinida.</v>
      </c>
      <c r="G901" s="18" t="str">
        <f>VLOOKUP(A901,'BASE REGISTRO MAYO'!$A$1:$U$884,7,FALSE)</f>
        <v>Según Ley Orgánica Nº 18.695, artículos 1º al 4º.</v>
      </c>
      <c r="H901" s="18" t="str">
        <f>VLOOKUP(A901,'BASE REGISTRO MAYO'!$A$1:$U$884,8,FALSE)</f>
        <v>no tiene</v>
      </c>
      <c r="I901" s="18">
        <f>VLOOKUP(A901,'BASE REGISTRO MAYO'!$A$1:$U$884,9,FALSE)</f>
        <v>0</v>
      </c>
      <c r="J901" s="18">
        <f>VLOOKUP(A901,'BASE REGISTRO MAYO'!$A$1:$U$884,10,FALSE)</f>
        <v>0</v>
      </c>
      <c r="K901" s="18" t="str">
        <f>VLOOKUP(A901,'BASE REGISTRO MAYO'!$A$1:$U$884,11,FALSE)</f>
        <v xml:space="preserve">Manuel Yahnosse Marcarian Julio, </v>
      </c>
      <c r="L901" s="18" t="str">
        <f>VLOOKUP(A901,'BASE REGISTRO MAYO'!$A$1:$U$884,12,FALSE)</f>
        <v xml:space="preserve">Lincoyan Nº255, Los Vilos
</v>
      </c>
      <c r="M901" s="18" t="str">
        <f>VLOOKUP(A901,'BASE REGISTRO MAYO'!$A$1:$U$884,13,FALSE)</f>
        <v>IV</v>
      </c>
      <c r="N901" s="18">
        <f>VLOOKUP(A901,'BASE REGISTRO MAYO'!$A$1:$U$884,14,FALSE)</f>
        <v>0</v>
      </c>
      <c r="O901" s="18" t="str">
        <f>VLOOKUP(A901,'BASE REGISTRO MAYO'!$A$1:$U$884,15,FALSE)</f>
        <v xml:space="preserve">Fono: (056) 53 353084
</v>
      </c>
      <c r="P901" s="18" t="str">
        <f>VLOOKUP(A901,'BASE REGISTRO MAYO'!$A$1:$U$884,16,FALSE)</f>
        <v>Sergio.paladines@munilosvilos.cl</v>
      </c>
      <c r="Q901" s="18">
        <f>VLOOKUP(A901,'BASE REGISTRO MAYO'!$A$1:$U$884,17,FALSE)</f>
        <v>0</v>
      </c>
      <c r="R901" s="18">
        <f>VLOOKUP(A901,'BASE REGISTRO MAYO'!$A$1:$U$884,18,FALSE)</f>
        <v>91001</v>
      </c>
      <c r="S901" s="18" t="str">
        <f>VLOOKUP(A901,'BASE REGISTRO MAYO'!$A$1:$U$884,19,FALSE)</f>
        <v xml:space="preserve">No se acompañan. Aplica Informe Jurídico Nº 09, de  fecha 14 de marzo de 2011 del Departamento Jurídico y Dictamen Nº 070791, de 2009, de la Contraloría General de la República.  </v>
      </c>
      <c r="T901" s="148">
        <f>VLOOKUP(A901,'BASE REGISTRO MAYO'!$A$1:$U$884,20,FALSE)</f>
        <v>42053</v>
      </c>
      <c r="U901" s="125">
        <v>7534</v>
      </c>
      <c r="V901" s="126">
        <v>4730622</v>
      </c>
      <c r="W901" s="126">
        <v>23653110</v>
      </c>
      <c r="X901" s="149">
        <v>44347</v>
      </c>
      <c r="Y901" s="133" t="s">
        <v>7732</v>
      </c>
      <c r="Z901" s="133" t="s">
        <v>7733</v>
      </c>
      <c r="AA901" s="125" t="s">
        <v>7893</v>
      </c>
    </row>
    <row r="902" spans="1:27" s="90" customFormat="1" ht="15.75" customHeight="1" x14ac:dyDescent="0.2">
      <c r="A902" s="125">
        <v>7535</v>
      </c>
      <c r="B902" s="18" t="str">
        <f>VLOOKUP(A902,'BASE REGISTRO MAYO'!$A$1:$U$884,2,FALSE)</f>
        <v xml:space="preserve">
I. Municipalidad de Curacaví
</v>
      </c>
      <c r="C902" s="18">
        <f>VLOOKUP(A902,'BASE REGISTRO MAYO'!$A$1:$U$884,3,FALSE)</f>
        <v>690739003</v>
      </c>
      <c r="D902" s="18" t="str">
        <f>VLOOKUP(A902,'BASE REGISTRO MAYO'!$A$1:$U$884,4,FALSE)</f>
        <v>Municipalidad</v>
      </c>
      <c r="E902" s="18" t="str">
        <f>VLOOKUP(A902,'BASE REGISTRO MAYO'!$A$1:$U$884,5,FALSE)</f>
        <v>Constitución Política de la República, artículo 107.</v>
      </c>
      <c r="F902" s="18" t="str">
        <f>VLOOKUP(A902,'BASE REGISTRO MAYO'!$A$1:$U$884,6,FALSE)</f>
        <v>Indefinida.</v>
      </c>
      <c r="G902" s="18" t="str">
        <f>VLOOKUP(A902,'BASE REGISTRO MAYO'!$A$1:$U$884,7,FALSE)</f>
        <v>Según Ley Orgánica Nº 18.695, artículos 1º al 4º.</v>
      </c>
      <c r="H902" s="18" t="str">
        <f>VLOOKUP(A902,'BASE REGISTRO MAYO'!$A$1:$U$884,8,FALSE)</f>
        <v>no tiene</v>
      </c>
      <c r="I902" s="18">
        <f>VLOOKUP(A902,'BASE REGISTRO MAYO'!$A$1:$U$884,9,FALSE)</f>
        <v>0</v>
      </c>
      <c r="J902" s="18">
        <f>VLOOKUP(A902,'BASE REGISTRO MAYO'!$A$1:$U$884,10,FALSE)</f>
        <v>0</v>
      </c>
      <c r="K902" s="18" t="str">
        <f>VLOOKUP(A902,'BASE REGISTRO MAYO'!$A$1:$U$884,11,FALSE)</f>
        <v xml:space="preserve">Juan Pablo Barros Basso. </v>
      </c>
      <c r="L902" s="18" t="str">
        <f>VLOOKUP(A902,'BASE REGISTRO MAYO'!$A$1:$U$884,12,FALSE)</f>
        <v xml:space="preserve">Avda. Ambrosio O´Higgins Nº1305
</v>
      </c>
      <c r="M902" s="18" t="str">
        <f>VLOOKUP(A902,'BASE REGISTRO MAYO'!$A$1:$U$884,13,FALSE)</f>
        <v>XIII</v>
      </c>
      <c r="N902" s="18" t="str">
        <f>VLOOKUP(A902,'BASE REGISTRO MAYO'!$A$1:$U$884,14,FALSE)</f>
        <v xml:space="preserve"> Curacaví</v>
      </c>
      <c r="O902" s="18" t="str">
        <f>VLOOKUP(A902,'BASE REGISTRO MAYO'!$A$1:$U$884,15,FALSE)</f>
        <v>Fono: (02) 22992100 - 22992141</v>
      </c>
      <c r="P902" s="18" t="str">
        <f>VLOOKUP(A902,'BASE REGISTRO MAYO'!$A$1:$U$884,16,FALSE)</f>
        <v xml:space="preserve"> social@municipalidadcuracavi.cl</v>
      </c>
      <c r="Q902" s="18">
        <f>VLOOKUP(A902,'BASE REGISTRO MAYO'!$A$1:$U$884,17,FALSE)</f>
        <v>0</v>
      </c>
      <c r="R902" s="18">
        <f>VLOOKUP(A902,'BASE REGISTRO MAYO'!$A$1:$U$884,18,FALSE)</f>
        <v>91001</v>
      </c>
      <c r="S902" s="18" t="str">
        <f>VLOOKUP(A902,'BASE REGISTRO MAYO'!$A$1:$U$884,19,FALSE)</f>
        <v>No se acompañan. Aplica Informe Jurídico Nº 09, de  fecha 14 de marzo de 2011 del Departamento Jurídico y Dictamen Nº 070791, de 2009, de la Contraloría General de la República</v>
      </c>
      <c r="T902" s="148">
        <f>VLOOKUP(A902,'BASE REGISTRO MAYO'!$A$1:$U$884,20,FALSE)</f>
        <v>42053</v>
      </c>
      <c r="U902" s="125">
        <v>7535</v>
      </c>
      <c r="V902" s="126">
        <v>0</v>
      </c>
      <c r="W902" s="126">
        <v>14309200</v>
      </c>
      <c r="X902" s="149">
        <v>44347</v>
      </c>
      <c r="Y902" s="133" t="s">
        <v>7732</v>
      </c>
      <c r="Z902" s="133" t="s">
        <v>7733</v>
      </c>
      <c r="AA902" s="125" t="s">
        <v>7883</v>
      </c>
    </row>
    <row r="903" spans="1:27" s="90" customFormat="1" ht="15.75" customHeight="1" x14ac:dyDescent="0.2">
      <c r="A903" s="125">
        <v>7536</v>
      </c>
      <c r="B903" s="18" t="str">
        <f>VLOOKUP(A903,'BASE REGISTRO MAYO'!$A$1:$U$884,2,FALSE)</f>
        <v xml:space="preserve">
I. Municipalidad de Santa Juana
</v>
      </c>
      <c r="C903" s="18">
        <f>VLOOKUP(A903,'BASE REGISTRO MAYO'!$A$1:$U$884,3,FALSE)</f>
        <v>691514005</v>
      </c>
      <c r="D903" s="18" t="str">
        <f>VLOOKUP(A903,'BASE REGISTRO MAYO'!$A$1:$U$884,4,FALSE)</f>
        <v>Municipalidad</v>
      </c>
      <c r="E903" s="18" t="str">
        <f>VLOOKUP(A903,'BASE REGISTRO MAYO'!$A$1:$U$884,5,FALSE)</f>
        <v>Constitución Política de la República, artículo 107.</v>
      </c>
      <c r="F903" s="18" t="str">
        <f>VLOOKUP(A903,'BASE REGISTRO MAYO'!$A$1:$U$884,6,FALSE)</f>
        <v>Indefinida.</v>
      </c>
      <c r="G903" s="18" t="str">
        <f>VLOOKUP(A903,'BASE REGISTRO MAYO'!$A$1:$U$884,7,FALSE)</f>
        <v>Según Ley Orgánica Nº 18.695, artículos 1º al 4º.</v>
      </c>
      <c r="H903" s="18" t="str">
        <f>VLOOKUP(A903,'BASE REGISTRO MAYO'!$A$1:$U$884,8,FALSE)</f>
        <v>no tiene</v>
      </c>
      <c r="I903" s="18">
        <f>VLOOKUP(A903,'BASE REGISTRO MAYO'!$A$1:$U$884,9,FALSE)</f>
        <v>0</v>
      </c>
      <c r="J903" s="18">
        <f>VLOOKUP(A903,'BASE REGISTRO MAYO'!$A$1:$U$884,10,FALSE)</f>
        <v>0</v>
      </c>
      <c r="K903" s="18" t="str">
        <f>VLOOKUP(A903,'BASE REGISTRO MAYO'!$A$1:$U$884,11,FALSE)</f>
        <v xml:space="preserve">Ángel Castro Medina, </v>
      </c>
      <c r="L903" s="18" t="str">
        <f>VLOOKUP(A903,'BASE REGISTRO MAYO'!$A$1:$U$884,12,FALSE)</f>
        <v xml:space="preserve">Yungay Nº 125, comuna de Santa Juana, Región del Biobío.
</v>
      </c>
      <c r="M903" s="18" t="str">
        <f>VLOOKUP(A903,'BASE REGISTRO MAYO'!$A$1:$U$884,13,FALSE)</f>
        <v>VIII</v>
      </c>
      <c r="N903" s="18" t="str">
        <f>VLOOKUP(A903,'BASE REGISTRO MAYO'!$A$1:$U$884,14,FALSE)</f>
        <v>Santa Juana</v>
      </c>
      <c r="O903" s="18" t="str">
        <f>VLOOKUP(A903,'BASE REGISTRO MAYO'!$A$1:$U$884,15,FALSE)</f>
        <v xml:space="preserve">Fono: (41) 2779242-(41) 2779152- (41)2779243
</v>
      </c>
      <c r="P903" s="18" t="str">
        <f>VLOOKUP(A903,'BASE REGISTRO MAYO'!$A$1:$U$884,16,FALSE)</f>
        <v xml:space="preserve">santajuana@santajuana.cl
acastro@santajuana.cl 
</v>
      </c>
      <c r="Q903" s="18">
        <f>VLOOKUP(A903,'BASE REGISTRO MAYO'!$A$1:$U$884,17,FALSE)</f>
        <v>0</v>
      </c>
      <c r="R903" s="18">
        <f>VLOOKUP(A903,'BASE REGISTRO MAYO'!$A$1:$U$884,18,FALSE)</f>
        <v>91001</v>
      </c>
      <c r="S903" s="18" t="str">
        <f>VLOOKUP(A903,'BASE REGISTRO MAYO'!$A$1:$U$884,19,FALSE)</f>
        <v>No se acompañan. Aplica Informe Jurídico Nº 09, de  fecha 14 de marzo de 2011 del Departamento Jurídico y Dictamen Nº 070791, de 2009, de la Contraloría General de la República</v>
      </c>
      <c r="T903" s="148">
        <f>VLOOKUP(A903,'BASE REGISTRO MAYO'!$A$1:$U$884,20,FALSE)</f>
        <v>42053</v>
      </c>
      <c r="U903" s="125">
        <v>7536</v>
      </c>
      <c r="V903" s="126">
        <v>3262498</v>
      </c>
      <c r="W903" s="126">
        <v>13144612</v>
      </c>
      <c r="X903" s="149">
        <v>44347</v>
      </c>
      <c r="Y903" s="133" t="s">
        <v>7732</v>
      </c>
      <c r="Z903" s="133" t="s">
        <v>7733</v>
      </c>
      <c r="AA903" s="125" t="s">
        <v>7957</v>
      </c>
    </row>
    <row r="904" spans="1:27" s="90" customFormat="1" ht="15.75" customHeight="1" x14ac:dyDescent="0.2">
      <c r="A904" s="125">
        <v>7537</v>
      </c>
      <c r="B904" s="18" t="str">
        <f>VLOOKUP(A904,'BASE REGISTRO MAYO'!$A$1:$U$884,2,FALSE)</f>
        <v xml:space="preserve">
I. Municipalidad de Mulchén
</v>
      </c>
      <c r="C904" s="18">
        <f>VLOOKUP(A904,'BASE REGISTRO MAYO'!$A$1:$U$884,3,FALSE)</f>
        <v>691705005</v>
      </c>
      <c r="D904" s="18" t="str">
        <f>VLOOKUP(A904,'BASE REGISTRO MAYO'!$A$1:$U$884,4,FALSE)</f>
        <v>Municipalidad</v>
      </c>
      <c r="E904" s="18" t="str">
        <f>VLOOKUP(A904,'BASE REGISTRO MAYO'!$A$1:$U$884,5,FALSE)</f>
        <v>Constitución Política de la República, artículo 107.</v>
      </c>
      <c r="F904" s="18" t="str">
        <f>VLOOKUP(A904,'BASE REGISTRO MAYO'!$A$1:$U$884,6,FALSE)</f>
        <v>Indefinida.</v>
      </c>
      <c r="G904" s="18" t="str">
        <f>VLOOKUP(A904,'BASE REGISTRO MAYO'!$A$1:$U$884,7,FALSE)</f>
        <v>Según Ley Orgánica Nº 18.695, artículos 1º al 4º.</v>
      </c>
      <c r="H904" s="18" t="str">
        <f>VLOOKUP(A904,'BASE REGISTRO MAYO'!$A$1:$U$884,8,FALSE)</f>
        <v>no tiene</v>
      </c>
      <c r="I904" s="18">
        <f>VLOOKUP(A904,'BASE REGISTRO MAYO'!$A$1:$U$884,9,FALSE)</f>
        <v>0</v>
      </c>
      <c r="J904" s="18">
        <f>VLOOKUP(A904,'BASE REGISTRO MAYO'!$A$1:$U$884,10,FALSE)</f>
        <v>0</v>
      </c>
      <c r="K904" s="18" t="str">
        <f>VLOOKUP(A904,'BASE REGISTRO MAYO'!$A$1:$U$884,11,FALSE)</f>
        <v xml:space="preserve">Jorge Alberto Rivas Figueroa.
</v>
      </c>
      <c r="L904" s="18" t="str">
        <f>VLOOKUP(A904,'BASE REGISTRO MAYO'!$A$1:$U$884,12,FALSE)</f>
        <v xml:space="preserve">Avenida Pedro Lagos Nº 410, comuna de Mulchén, Región del Biobío.
</v>
      </c>
      <c r="M904" s="18" t="str">
        <f>VLOOKUP(A904,'BASE REGISTRO MAYO'!$A$1:$U$884,13,FALSE)</f>
        <v>VIII</v>
      </c>
      <c r="N904" s="18" t="str">
        <f>VLOOKUP(A904,'BASE REGISTRO MAYO'!$A$1:$U$884,14,FALSE)</f>
        <v>Mulchén</v>
      </c>
      <c r="O904" s="18" t="str">
        <f>VLOOKUP(A904,'BASE REGISTRO MAYO'!$A$1:$U$884,15,FALSE)</f>
        <v>Fono: 43-2401400</v>
      </c>
      <c r="P904" s="18">
        <f>VLOOKUP(A904,'BASE REGISTRO MAYO'!$A$1:$U$884,16,FALSE)</f>
        <v>0</v>
      </c>
      <c r="Q904" s="18">
        <f>VLOOKUP(A904,'BASE REGISTRO MAYO'!$A$1:$U$884,17,FALSE)</f>
        <v>0</v>
      </c>
      <c r="R904" s="18">
        <f>VLOOKUP(A904,'BASE REGISTRO MAYO'!$A$1:$U$884,18,FALSE)</f>
        <v>91001</v>
      </c>
      <c r="S904" s="18" t="str">
        <f>VLOOKUP(A904,'BASE REGISTRO MAYO'!$A$1:$U$884,19,FALSE)</f>
        <v>No se acompañan. Aplica Informe Jurídico Nº 09, de  fecha 14 de marzo de 2011 del Departamento Jurídico y Dictamen Nº 070791, de 2009, de la Contraloría General de la República</v>
      </c>
      <c r="T904" s="148">
        <f>VLOOKUP(A904,'BASE REGISTRO MAYO'!$A$1:$U$884,20,FALSE)</f>
        <v>42053</v>
      </c>
      <c r="U904" s="125">
        <v>7537</v>
      </c>
      <c r="V904" s="126">
        <v>4730622</v>
      </c>
      <c r="W904" s="126">
        <v>19059687</v>
      </c>
      <c r="X904" s="149">
        <v>44347</v>
      </c>
      <c r="Y904" s="133" t="s">
        <v>7732</v>
      </c>
      <c r="Z904" s="133" t="s">
        <v>7733</v>
      </c>
      <c r="AA904" s="125" t="s">
        <v>7848</v>
      </c>
    </row>
    <row r="905" spans="1:27" s="90" customFormat="1" ht="15.75" customHeight="1" x14ac:dyDescent="0.2">
      <c r="A905" s="125">
        <v>7538</v>
      </c>
      <c r="B905" s="18" t="str">
        <f>VLOOKUP(A905,'BASE REGISTRO MAYO'!$A$1:$U$884,2,FALSE)</f>
        <v xml:space="preserve">
I. Municipalidad de Coihueco
</v>
      </c>
      <c r="C905" s="18">
        <f>VLOOKUP(A905,'BASE REGISTRO MAYO'!$A$1:$U$884,3,FALSE)</f>
        <v>691411001</v>
      </c>
      <c r="D905" s="18" t="str">
        <f>VLOOKUP(A905,'BASE REGISTRO MAYO'!$A$1:$U$884,4,FALSE)</f>
        <v>Municipalidad</v>
      </c>
      <c r="E905" s="18" t="str">
        <f>VLOOKUP(A905,'BASE REGISTRO MAYO'!$A$1:$U$884,5,FALSE)</f>
        <v>Constitución Política de la República, artículo 107.</v>
      </c>
      <c r="F905" s="18" t="str">
        <f>VLOOKUP(A905,'BASE REGISTRO MAYO'!$A$1:$U$884,6,FALSE)</f>
        <v>Indefinida.</v>
      </c>
      <c r="G905" s="18" t="str">
        <f>VLOOKUP(A905,'BASE REGISTRO MAYO'!$A$1:$U$884,7,FALSE)</f>
        <v>Según Ley Orgánica Nº 18.695, artículos 1º al 4º.</v>
      </c>
      <c r="H905" s="18" t="str">
        <f>VLOOKUP(A905,'BASE REGISTRO MAYO'!$A$1:$U$884,8,FALSE)</f>
        <v>no tiene</v>
      </c>
      <c r="I905" s="18">
        <f>VLOOKUP(A905,'BASE REGISTRO MAYO'!$A$1:$U$884,9,FALSE)</f>
        <v>0</v>
      </c>
      <c r="J905" s="18">
        <f>VLOOKUP(A905,'BASE REGISTRO MAYO'!$A$1:$U$884,10,FALSE)</f>
        <v>0</v>
      </c>
      <c r="K905" s="18" t="str">
        <f>VLOOKUP(A905,'BASE REGISTRO MAYO'!$A$1:$U$884,11,FALSE)</f>
        <v xml:space="preserve">Carlos Luis Chandía Alarcón
</v>
      </c>
      <c r="L905" s="18" t="str">
        <f>VLOOKUP(A905,'BASE REGISTRO MAYO'!$A$1:$U$884,12,FALSE)</f>
        <v xml:space="preserve">Avenida Prat Nº 1675, comuna de Coihueco
</v>
      </c>
      <c r="M905" s="18" t="str">
        <f>VLOOKUP(A905,'BASE REGISTRO MAYO'!$A$1:$U$884,13,FALSE)</f>
        <v>XVI</v>
      </c>
      <c r="N905" s="18" t="str">
        <f>VLOOKUP(A905,'BASE REGISTRO MAYO'!$A$1:$U$884,14,FALSE)</f>
        <v>Coihueco</v>
      </c>
      <c r="O905" s="18" t="str">
        <f>VLOOKUP(A905,'BASE REGISTRO MAYO'!$A$1:$U$884,15,FALSE)</f>
        <v>Fono: 42-2471002- 2471007</v>
      </c>
      <c r="P905" s="18">
        <f>VLOOKUP(A905,'BASE REGISTRO MAYO'!$A$1:$U$884,16,FALSE)</f>
        <v>0</v>
      </c>
      <c r="Q905" s="18">
        <f>VLOOKUP(A905,'BASE REGISTRO MAYO'!$A$1:$U$884,17,FALSE)</f>
        <v>0</v>
      </c>
      <c r="R905" s="18">
        <f>VLOOKUP(A905,'BASE REGISTRO MAYO'!$A$1:$U$884,18,FALSE)</f>
        <v>91001</v>
      </c>
      <c r="S905" s="18" t="str">
        <f>VLOOKUP(A905,'BASE REGISTRO MAYO'!$A$1:$U$884,19,FALSE)</f>
        <v>No se acompañan. Aplica Informe Jurídico Nº 09, de  fecha 14 de marzo de 2011 del Departamento Jurídico y Dictamen Nº 070791, de 2009, de la Contraloría General de la República</v>
      </c>
      <c r="T905" s="148">
        <f>VLOOKUP(A905,'BASE REGISTRO MAYO'!$A$1:$U$884,20,FALSE)</f>
        <v>42053</v>
      </c>
      <c r="U905" s="125">
        <v>7538</v>
      </c>
      <c r="V905" s="126">
        <v>4078122</v>
      </c>
      <c r="W905" s="126">
        <v>16430763</v>
      </c>
      <c r="X905" s="149">
        <v>44347</v>
      </c>
      <c r="Y905" s="133" t="s">
        <v>7732</v>
      </c>
      <c r="Z905" s="133" t="s">
        <v>7733</v>
      </c>
      <c r="AA905" s="125" t="s">
        <v>7958</v>
      </c>
    </row>
    <row r="906" spans="1:27" s="90" customFormat="1" ht="15.75" customHeight="1" x14ac:dyDescent="0.2">
      <c r="A906" s="125">
        <v>7540</v>
      </c>
      <c r="B906" s="18" t="str">
        <f>VLOOKUP(A906,'BASE REGISTRO MAYO'!$A$1:$U$884,2,FALSE)</f>
        <v xml:space="preserve">
I. Municipalidad de Cabrero
</v>
      </c>
      <c r="C906" s="18" t="str">
        <f>VLOOKUP(A906,'BASE REGISTRO MAYO'!$A$1:$U$884,3,FALSE)</f>
        <v>69151000K</v>
      </c>
      <c r="D906" s="18" t="str">
        <f>VLOOKUP(A906,'BASE REGISTRO MAYO'!$A$1:$U$884,4,FALSE)</f>
        <v>Municipalidad</v>
      </c>
      <c r="E906" s="18" t="str">
        <f>VLOOKUP(A906,'BASE REGISTRO MAYO'!$A$1:$U$884,5,FALSE)</f>
        <v>Constitución Política de la República, artículo 107.</v>
      </c>
      <c r="F906" s="18" t="str">
        <f>VLOOKUP(A906,'BASE REGISTRO MAYO'!$A$1:$U$884,6,FALSE)</f>
        <v>Indefinida.</v>
      </c>
      <c r="G906" s="18" t="str">
        <f>VLOOKUP(A906,'BASE REGISTRO MAYO'!$A$1:$U$884,7,FALSE)</f>
        <v>Según Ley Orgánica Nº 18.695, artículos 1º al 4º.</v>
      </c>
      <c r="H906" s="18" t="str">
        <f>VLOOKUP(A906,'BASE REGISTRO MAYO'!$A$1:$U$884,8,FALSE)</f>
        <v>no tiene</v>
      </c>
      <c r="I906" s="18">
        <f>VLOOKUP(A906,'BASE REGISTRO MAYO'!$A$1:$U$884,9,FALSE)</f>
        <v>0</v>
      </c>
      <c r="J906" s="18">
        <f>VLOOKUP(A906,'BASE REGISTRO MAYO'!$A$1:$U$884,10,FALSE)</f>
        <v>0</v>
      </c>
      <c r="K906" s="18" t="str">
        <f>VLOOKUP(A906,'BASE REGISTRO MAYO'!$A$1:$U$884,11,FALSE)</f>
        <v xml:space="preserve">Mario Alejandro Gierke Quevedo, </v>
      </c>
      <c r="L906" s="18" t="str">
        <f>VLOOKUP(A906,'BASE REGISTRO MAYO'!$A$1:$U$884,12,FALSE)</f>
        <v xml:space="preserve">Las Delicias Nº 355, Comuna de Cabrero. Región del Bio-Bio.
</v>
      </c>
      <c r="M906" s="18" t="str">
        <f>VLOOKUP(A906,'BASE REGISTRO MAYO'!$A$1:$U$884,13,FALSE)</f>
        <v>VIII</v>
      </c>
      <c r="N906" s="18" t="str">
        <f>VLOOKUP(A906,'BASE REGISTRO MAYO'!$A$1:$U$884,14,FALSE)</f>
        <v>Cabrero</v>
      </c>
      <c r="O906" s="18" t="str">
        <f>VLOOKUP(A906,'BASE REGISTRO MAYO'!$A$1:$U$884,15,FALSE)</f>
        <v>Fono: (43) 2401813  (43) 2401800</v>
      </c>
      <c r="P906" s="18" t="str">
        <f>VLOOKUP(A906,'BASE REGISTRO MAYO'!$A$1:$U$884,16,FALSE)</f>
        <v>http:// http://www.cabrero.cl/</v>
      </c>
      <c r="Q906" s="18">
        <f>VLOOKUP(A906,'BASE REGISTRO MAYO'!$A$1:$U$884,17,FALSE)</f>
        <v>0</v>
      </c>
      <c r="R906" s="18">
        <f>VLOOKUP(A906,'BASE REGISTRO MAYO'!$A$1:$U$884,18,FALSE)</f>
        <v>91001</v>
      </c>
      <c r="S906" s="18" t="str">
        <f>VLOOKUP(A906,'BASE REGISTRO MAYO'!$A$1:$U$884,19,FALSE)</f>
        <v>No se acompañan. Aplica Informe Jurídico Nº 09, de  fecha 14 de marzo de 2011 del Departamento Jurídico y Dictamen Nº 070791, de 2009, de la Contraloría General de la República</v>
      </c>
      <c r="T906" s="148">
        <f>VLOOKUP(A906,'BASE REGISTRO MAYO'!$A$1:$U$884,20,FALSE)</f>
        <v>42053</v>
      </c>
      <c r="U906" s="125">
        <v>7540</v>
      </c>
      <c r="V906" s="126">
        <v>4078122</v>
      </c>
      <c r="W906" s="126">
        <v>16430763</v>
      </c>
      <c r="X906" s="149">
        <v>44347</v>
      </c>
      <c r="Y906" s="133" t="s">
        <v>7732</v>
      </c>
      <c r="Z906" s="133" t="s">
        <v>7733</v>
      </c>
      <c r="AA906" s="125" t="s">
        <v>7959</v>
      </c>
    </row>
    <row r="907" spans="1:27" s="90" customFormat="1" ht="15.75" customHeight="1" x14ac:dyDescent="0.2">
      <c r="A907" s="125">
        <v>7542</v>
      </c>
      <c r="B907" s="18" t="str">
        <f>VLOOKUP(A907,'BASE REGISTRO MAYO'!$A$1:$U$884,2,FALSE)</f>
        <v xml:space="preserve">
Gobernación Provincial Arica
</v>
      </c>
      <c r="C907" s="18">
        <f>VLOOKUP(A907,'BASE REGISTRO MAYO'!$A$1:$U$884,3,FALSE)</f>
        <v>605110118</v>
      </c>
      <c r="D907" s="18" t="str">
        <f>VLOOKUP(A907,'BASE REGISTRO MAYO'!$A$1:$U$884,4,FALSE)</f>
        <v>Gobernación Provincial</v>
      </c>
      <c r="E907" s="18" t="str">
        <f>VLOOKUP(A907,'BASE REGISTRO MAYO'!$A$1:$U$884,5,FALSE)</f>
        <v>Constitución Política de la República, artículo 105.</v>
      </c>
      <c r="F907" s="18" t="str">
        <f>VLOOKUP(A907,'BASE REGISTRO MAYO'!$A$1:$U$884,6,FALSE)</f>
        <v>Indefinida.</v>
      </c>
      <c r="G907" s="18" t="str">
        <f>VLOOKUP(A907,'BASE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07" s="18" t="str">
        <f>VLOOKUP(A907,'BASE REGISTRO MAYO'!$A$1:$U$884,8,FALSE)</f>
        <v>no tiene</v>
      </c>
      <c r="I907" s="18">
        <f>VLOOKUP(A907,'BASE REGISTRO MAYO'!$A$1:$U$884,9,FALSE)</f>
        <v>0</v>
      </c>
      <c r="J907" s="18">
        <f>VLOOKUP(A907,'BASE REGISTRO MAYO'!$A$1:$U$884,10,FALSE)</f>
        <v>0</v>
      </c>
      <c r="K907" s="18" t="str">
        <f>VLOOKUP(A907,'BASE REGISTRO MAYO'!$A$1:$U$884,11,FALSE)</f>
        <v xml:space="preserve">Gobernador Provincial Titular: Ricardo Luis Sanzana Oteíza, </v>
      </c>
      <c r="L907" s="18" t="str">
        <f>VLOOKUP(A907,'BASE REGISTRO MAYO'!$A$1:$U$884,12,FALSE)</f>
        <v xml:space="preserve">Calle 7 de Junio N° 188. Arica.
</v>
      </c>
      <c r="M907" s="18" t="str">
        <f>VLOOKUP(A907,'BASE REGISTRO MAYO'!$A$1:$U$884,13,FALSE)</f>
        <v>XV</v>
      </c>
      <c r="N907" s="18" t="str">
        <f>VLOOKUP(A907,'BASE REGISTRO MAYO'!$A$1:$U$884,14,FALSE)</f>
        <v>Arica</v>
      </c>
      <c r="O907" s="18" t="str">
        <f>VLOOKUP(A907,'BASE REGISTRO MAYO'!$A$1:$U$884,15,FALSE)</f>
        <v xml:space="preserve">Fono: 58-231440.
</v>
      </c>
      <c r="P907" s="18">
        <f>VLOOKUP(A907,'BASE REGISTRO MAYO'!$A$1:$U$884,16,FALSE)</f>
        <v>0</v>
      </c>
      <c r="Q907" s="18">
        <f>VLOOKUP(A907,'BASE REGISTRO MAYO'!$A$1:$U$884,17,FALSE)</f>
        <v>0</v>
      </c>
      <c r="R907" s="18">
        <f>VLOOKUP(A907,'BASE REGISTRO MAYO'!$A$1:$U$884,18,FALSE)</f>
        <v>91001</v>
      </c>
      <c r="S907" s="18" t="str">
        <f>VLOOKUP(A907,'BASE REGISTRO MAYO'!$A$1:$U$884,19,FALSE)</f>
        <v>No se acompañan. Aplica Informe Jurídico Nº 09, de  fecha 14 de marzo de 2011 del Departamento Jurídico y Dictamen Nº 070791, de 2009, de la Contraloría General de la República</v>
      </c>
      <c r="T907" s="148">
        <f>VLOOKUP(A907,'BASE REGISTRO MAYO'!$A$1:$U$884,20,FALSE)</f>
        <v>42054</v>
      </c>
      <c r="U907" s="125">
        <v>7542</v>
      </c>
      <c r="V907" s="126">
        <v>0</v>
      </c>
      <c r="W907" s="126">
        <v>47621016</v>
      </c>
      <c r="X907" s="149">
        <v>44347</v>
      </c>
      <c r="Y907" s="133" t="s">
        <v>7732</v>
      </c>
      <c r="Z907" s="133" t="s">
        <v>7733</v>
      </c>
      <c r="AA907" s="125" t="s">
        <v>7753</v>
      </c>
    </row>
    <row r="908" spans="1:27" s="90" customFormat="1" ht="15.75" customHeight="1" x14ac:dyDescent="0.2">
      <c r="A908" s="125">
        <v>7543</v>
      </c>
      <c r="B908" s="18" t="str">
        <f>VLOOKUP(A908,'BASE REGISTRO MAYO'!$A$1:$U$884,2,FALSE)</f>
        <v xml:space="preserve">
I. Municipalidad de Til Til
</v>
      </c>
      <c r="C908" s="18">
        <f>VLOOKUP(A908,'BASE REGISTRO MAYO'!$A$1:$U$884,3,FALSE)</f>
        <v>690716003</v>
      </c>
      <c r="D908" s="18" t="str">
        <f>VLOOKUP(A908,'BASE REGISTRO MAYO'!$A$1:$U$884,4,FALSE)</f>
        <v>Municipalidad</v>
      </c>
      <c r="E908" s="18" t="str">
        <f>VLOOKUP(A908,'BASE REGISTRO MAYO'!$A$1:$U$884,5,FALSE)</f>
        <v>Constitución Política de la República, artículo 107.</v>
      </c>
      <c r="F908" s="18" t="str">
        <f>VLOOKUP(A908,'BASE REGISTRO MAYO'!$A$1:$U$884,6,FALSE)</f>
        <v>Indefinida.</v>
      </c>
      <c r="G908" s="18" t="str">
        <f>VLOOKUP(A908,'BASE REGISTRO MAYO'!$A$1:$U$884,7,FALSE)</f>
        <v>Según Ley Orgánica Nº 18.695, artículos 1º al 4º.</v>
      </c>
      <c r="H908" s="18" t="str">
        <f>VLOOKUP(A908,'BASE REGISTRO MAYO'!$A$1:$U$884,8,FALSE)</f>
        <v>no tiene</v>
      </c>
      <c r="I908" s="18">
        <f>VLOOKUP(A908,'BASE REGISTRO MAYO'!$A$1:$U$884,9,FALSE)</f>
        <v>0</v>
      </c>
      <c r="J908" s="18">
        <f>VLOOKUP(A908,'BASE REGISTRO MAYO'!$A$1:$U$884,10,FALSE)</f>
        <v>0</v>
      </c>
      <c r="K908" s="18" t="str">
        <f>VLOOKUP(A908,'BASE REGISTRO MAYO'!$A$1:$U$884,11,FALSE)</f>
        <v xml:space="preserve">Eva Lidia Aburto Gajardo
</v>
      </c>
      <c r="L908" s="18" t="str">
        <f>VLOOKUP(A908,'BASE REGISTRO MAYO'!$A$1:$U$884,12,FALSE)</f>
        <v xml:space="preserve">Arturo Prat Nº 200, comuna de Til Til, Región Metropolitana.
</v>
      </c>
      <c r="M908" s="18" t="str">
        <f>VLOOKUP(A908,'BASE REGISTRO MAYO'!$A$1:$U$884,13,FALSE)</f>
        <v>XIII</v>
      </c>
      <c r="N908" s="18" t="str">
        <f>VLOOKUP(A908,'BASE REGISTRO MAYO'!$A$1:$U$884,14,FALSE)</f>
        <v>Til Til</v>
      </c>
      <c r="O908" s="18" t="str">
        <f>VLOOKUP(A908,'BASE REGISTRO MAYO'!$A$1:$U$884,15,FALSE)</f>
        <v xml:space="preserve">Fono: 976960915- 977903144
</v>
      </c>
      <c r="P908" s="18" t="str">
        <f>VLOOKUP(A908,'BASE REGISTRO MAYO'!$A$1:$U$884,16,FALSE)</f>
        <v xml:space="preserve">opdtiltil@gmail.com
</v>
      </c>
      <c r="Q908" s="18">
        <f>VLOOKUP(A908,'BASE REGISTRO MAYO'!$A$1:$U$884,17,FALSE)</f>
        <v>0</v>
      </c>
      <c r="R908" s="18">
        <f>VLOOKUP(A908,'BASE REGISTRO MAYO'!$A$1:$U$884,18,FALSE)</f>
        <v>91001</v>
      </c>
      <c r="S908" s="18" t="str">
        <f>VLOOKUP(A908,'BASE REGISTRO MAYO'!$A$1:$U$884,19,FALSE)</f>
        <v>No se acompañan. Aplica Informe Jurídico Nº 09, de  fecha 14 de marzo de 2011 del Departamento Jurídico y Dictamen Nº 070791, de 2009, de la Contraloría General de la República</v>
      </c>
      <c r="T908" s="148">
        <f>VLOOKUP(A908,'BASE REGISTRO MAYO'!$A$1:$U$884,20,FALSE)</f>
        <v>42058</v>
      </c>
      <c r="U908" s="125">
        <v>7543</v>
      </c>
      <c r="V908" s="126">
        <v>7050850</v>
      </c>
      <c r="W908" s="126">
        <v>21360050</v>
      </c>
      <c r="X908" s="149">
        <v>44347</v>
      </c>
      <c r="Y908" s="133" t="s">
        <v>7732</v>
      </c>
      <c r="Z908" s="133" t="s">
        <v>7733</v>
      </c>
      <c r="AA908" s="125" t="s">
        <v>7960</v>
      </c>
    </row>
    <row r="909" spans="1:27" s="90" customFormat="1" ht="15.75" customHeight="1" x14ac:dyDescent="0.2">
      <c r="A909" s="125">
        <v>7544</v>
      </c>
      <c r="B909" s="18" t="str">
        <f>VLOOKUP(A909,'BASE REGISTRO MAYO'!$A$1:$U$884,2,FALSE)</f>
        <v xml:space="preserve">
I. Municipalidad de Concón
</v>
      </c>
      <c r="C909" s="18">
        <f>VLOOKUP(A909,'BASE REGISTRO MAYO'!$A$1:$U$884,3,FALSE)</f>
        <v>735686003</v>
      </c>
      <c r="D909" s="18" t="str">
        <f>VLOOKUP(A909,'BASE REGISTRO MAYO'!$A$1:$U$884,4,FALSE)</f>
        <v>Municipalidad</v>
      </c>
      <c r="E909" s="18" t="str">
        <f>VLOOKUP(A909,'BASE REGISTRO MAYO'!$A$1:$U$884,5,FALSE)</f>
        <v>Constitución Política de la República, artículo 107.</v>
      </c>
      <c r="F909" s="18" t="str">
        <f>VLOOKUP(A909,'BASE REGISTRO MAYO'!$A$1:$U$884,6,FALSE)</f>
        <v>Indefinida.</v>
      </c>
      <c r="G909" s="18" t="str">
        <f>VLOOKUP(A909,'BASE REGISTRO MAYO'!$A$1:$U$884,7,FALSE)</f>
        <v>Según Ley Orgánica Nº 18.695, artículos 1º al 4º.</v>
      </c>
      <c r="H909" s="18" t="str">
        <f>VLOOKUP(A909,'BASE REGISTRO MAYO'!$A$1:$U$884,8,FALSE)</f>
        <v>no tiene</v>
      </c>
      <c r="I909" s="18">
        <f>VLOOKUP(A909,'BASE REGISTRO MAYO'!$A$1:$U$884,9,FALSE)</f>
        <v>0</v>
      </c>
      <c r="J909" s="18">
        <f>VLOOKUP(A909,'BASE REGISTRO MAYO'!$A$1:$U$884,10,FALSE)</f>
        <v>0</v>
      </c>
      <c r="K909" s="18" t="str">
        <f>VLOOKUP(A909,'BASE REGISTRO MAYO'!$A$1:$U$884,11,FALSE)</f>
        <v xml:space="preserve">Oscar Armando Sumonte González, </v>
      </c>
      <c r="L909" s="18" t="str">
        <f>VLOOKUP(A909,'BASE REGISTRO MAYO'!$A$1:$U$884,12,FALSE)</f>
        <v xml:space="preserve">1. Avenida Santa Laura Nº 567, comuna de Concón, Región de Valparaíso.
</v>
      </c>
      <c r="M909" s="18" t="str">
        <f>VLOOKUP(A909,'BASE REGISTRO MAYO'!$A$1:$U$884,13,FALSE)</f>
        <v>V</v>
      </c>
      <c r="N909" s="18" t="str">
        <f>VLOOKUP(A909,'BASE REGISTRO MAYO'!$A$1:$U$884,14,FALSE)</f>
        <v xml:space="preserve"> Concón</v>
      </c>
      <c r="O909" s="18" t="str">
        <f>VLOOKUP(A909,'BASE REGISTRO MAYO'!$A$1:$U$884,15,FALSE)</f>
        <v xml:space="preserve">. Teléfono: (56 32) 381 6000 </v>
      </c>
      <c r="P909" s="18" t="str">
        <f>VLOOKUP(A909,'BASE REGISTRO MAYO'!$A$1:$U$884,16,FALSE)</f>
        <v>oficinadepartes@concon.cl</v>
      </c>
      <c r="Q909" s="18">
        <f>VLOOKUP(A909,'BASE REGISTRO MAYO'!$A$1:$U$884,17,FALSE)</f>
        <v>0</v>
      </c>
      <c r="R909" s="18">
        <f>VLOOKUP(A909,'BASE REGISTRO MAYO'!$A$1:$U$884,18,FALSE)</f>
        <v>91001</v>
      </c>
      <c r="S909" s="18" t="str">
        <f>VLOOKUP(A909,'BASE REGISTRO MAYO'!$A$1:$U$884,19,FALSE)</f>
        <v>No se acompañan. Aplica Informe Jurídico Nº 09, de  fecha 14 de marzo de 2011 del Departamento Jurídico y Dictamen Nº 070791, de 2009, de la Contraloría General de la República</v>
      </c>
      <c r="T909" s="148">
        <f>VLOOKUP(A909,'BASE REGISTRO MAYO'!$A$1:$U$884,20,FALSE)</f>
        <v>42059</v>
      </c>
      <c r="U909" s="125">
        <v>7544</v>
      </c>
      <c r="V909" s="126">
        <v>4149668</v>
      </c>
      <c r="W909" s="126">
        <v>12569354</v>
      </c>
      <c r="X909" s="149">
        <v>44347</v>
      </c>
      <c r="Y909" s="133" t="s">
        <v>7732</v>
      </c>
      <c r="Z909" s="133" t="s">
        <v>7733</v>
      </c>
      <c r="AA909" s="125" t="s">
        <v>7891</v>
      </c>
    </row>
    <row r="910" spans="1:27" s="90" customFormat="1" ht="15.75" customHeight="1" x14ac:dyDescent="0.2">
      <c r="A910" s="125">
        <v>7545</v>
      </c>
      <c r="B910" s="18" t="str">
        <f>VLOOKUP(A910,'BASE REGISTRO MAYO'!$A$1:$U$884,2,FALSE)</f>
        <v xml:space="preserve">
I. Municipalidad de Puchuncaví
</v>
      </c>
      <c r="C910" s="18">
        <f>VLOOKUP(A910,'BASE REGISTRO MAYO'!$A$1:$U$884,3,FALSE)</f>
        <v>690608006</v>
      </c>
      <c r="D910" s="18" t="str">
        <f>VLOOKUP(A910,'BASE REGISTRO MAYO'!$A$1:$U$884,4,FALSE)</f>
        <v>Municipalidad</v>
      </c>
      <c r="E910" s="18" t="str">
        <f>VLOOKUP(A910,'BASE REGISTRO MAYO'!$A$1:$U$884,5,FALSE)</f>
        <v>Constitución Política de la República, artículo 107.</v>
      </c>
      <c r="F910" s="18" t="str">
        <f>VLOOKUP(A910,'BASE REGISTRO MAYO'!$A$1:$U$884,6,FALSE)</f>
        <v>Indefinida.</v>
      </c>
      <c r="G910" s="18" t="str">
        <f>VLOOKUP(A910,'BASE REGISTRO MAYO'!$A$1:$U$884,7,FALSE)</f>
        <v>Según Ley Orgánica Nº 18.695, artículos 1º al 4º.</v>
      </c>
      <c r="H910" s="18" t="str">
        <f>VLOOKUP(A910,'BASE REGISTRO MAYO'!$A$1:$U$884,8,FALSE)</f>
        <v>no tiene</v>
      </c>
      <c r="I910" s="18">
        <f>VLOOKUP(A910,'BASE REGISTRO MAYO'!$A$1:$U$884,9,FALSE)</f>
        <v>0</v>
      </c>
      <c r="J910" s="18">
        <f>VLOOKUP(A910,'BASE REGISTRO MAYO'!$A$1:$U$884,10,FALSE)</f>
        <v>0</v>
      </c>
      <c r="K910" s="18" t="str">
        <f>VLOOKUP(A910,'BASE REGISTRO MAYO'!$A$1:$U$884,11,FALSE)</f>
        <v xml:space="preserve">Eliana del Carmen Olmos Solís
</v>
      </c>
      <c r="L910" s="18" t="str">
        <f>VLOOKUP(A910,'BASE REGISTRO MAYO'!$A$1:$U$884,12,FALSE)</f>
        <v xml:space="preserve">Avenida Bernardo O´Higgins Nº 70, comuna de Puchuncaví, Región de Valparaíso. 
</v>
      </c>
      <c r="M910" s="18" t="str">
        <f>VLOOKUP(A910,'BASE REGISTRO MAYO'!$A$1:$U$884,13,FALSE)</f>
        <v>V</v>
      </c>
      <c r="N910" s="18" t="str">
        <f>VLOOKUP(A910,'BASE REGISTRO MAYO'!$A$1:$U$884,14,FALSE)</f>
        <v>Puchuncaví</v>
      </c>
      <c r="O910" s="18" t="str">
        <f>VLOOKUP(A910,'BASE REGISTRO MAYO'!$A$1:$U$884,15,FALSE)</f>
        <v>Fono: (32) 2139603</v>
      </c>
      <c r="P910" s="18" t="str">
        <f>VLOOKUP(A910,'BASE REGISTRO MAYO'!$A$1:$U$884,16,FALSE)</f>
        <v>E-mail Alcaldesa: Eliana.olmos@munipuchuncavi.cl</v>
      </c>
      <c r="Q910" s="18">
        <f>VLOOKUP(A910,'BASE REGISTRO MAYO'!$A$1:$U$884,17,FALSE)</f>
        <v>0</v>
      </c>
      <c r="R910" s="18">
        <f>VLOOKUP(A910,'BASE REGISTRO MAYO'!$A$1:$U$884,18,FALSE)</f>
        <v>91001</v>
      </c>
      <c r="S910" s="18" t="str">
        <f>VLOOKUP(A910,'BASE REGISTRO MAYO'!$A$1:$U$884,19,FALSE)</f>
        <v>No se acompañan. Aplica Informe Jurídico Nº 09, de  fecha 14 de marzo de 2011 del Departamento Jurídico y Dictamen Nº 070791, de 2009, de la Contraloría General de la República</v>
      </c>
      <c r="T910" s="148">
        <f>VLOOKUP(A910,'BASE REGISTRO MAYO'!$A$1:$U$884,20,FALSE)</f>
        <v>42059</v>
      </c>
      <c r="U910" s="125">
        <v>7545</v>
      </c>
      <c r="V910" s="126">
        <v>0</v>
      </c>
      <c r="W910" s="126">
        <v>10835650</v>
      </c>
      <c r="X910" s="149">
        <v>44347</v>
      </c>
      <c r="Y910" s="133" t="s">
        <v>7732</v>
      </c>
      <c r="Z910" s="133" t="s">
        <v>7733</v>
      </c>
      <c r="AA910" s="125" t="s">
        <v>7881</v>
      </c>
    </row>
    <row r="911" spans="1:27" s="90" customFormat="1" ht="15.75" customHeight="1" x14ac:dyDescent="0.2">
      <c r="A911" s="125">
        <v>7546</v>
      </c>
      <c r="B911" s="18" t="str">
        <f>VLOOKUP(A911,'BASE REGISTRO MAYO'!$A$1:$U$884,2,FALSE)</f>
        <v xml:space="preserve">
I. Municipalidad de Freirina
</v>
      </c>
      <c r="C911" s="18" t="str">
        <f>VLOOKUP(A911,'BASE REGISTRO MAYO'!$A$1:$U$884,3,FALSE)</f>
        <v>69030600K</v>
      </c>
      <c r="D911" s="18" t="str">
        <f>VLOOKUP(A911,'BASE REGISTRO MAYO'!$A$1:$U$884,4,FALSE)</f>
        <v>Municipalidad</v>
      </c>
      <c r="E911" s="18" t="str">
        <f>VLOOKUP(A911,'BASE REGISTRO MAYO'!$A$1:$U$884,5,FALSE)</f>
        <v>Constitución Política de la República, artículo 107.</v>
      </c>
      <c r="F911" s="18" t="str">
        <f>VLOOKUP(A911,'BASE REGISTRO MAYO'!$A$1:$U$884,6,FALSE)</f>
        <v>Indefinida.</v>
      </c>
      <c r="G911" s="18" t="str">
        <f>VLOOKUP(A911,'BASE REGISTRO MAYO'!$A$1:$U$884,7,FALSE)</f>
        <v>Según Ley Orgánica Nº 18.695, artículos 1º al 4º.</v>
      </c>
      <c r="H911" s="18" t="str">
        <f>VLOOKUP(A911,'BASE REGISTRO MAYO'!$A$1:$U$884,8,FALSE)</f>
        <v>no tiene</v>
      </c>
      <c r="I911" s="18">
        <f>VLOOKUP(A911,'BASE REGISTRO MAYO'!$A$1:$U$884,9,FALSE)</f>
        <v>0</v>
      </c>
      <c r="J911" s="18">
        <f>VLOOKUP(A911,'BASE REGISTRO MAYO'!$A$1:$U$884,10,FALSE)</f>
        <v>0</v>
      </c>
      <c r="K911" s="18" t="str">
        <f>VLOOKUP(A911,'BASE REGISTRO MAYO'!$A$1:$U$884,11,FALSE)</f>
        <v xml:space="preserve">César Antonio Orellana Orellana, </v>
      </c>
      <c r="L911" s="18" t="str">
        <f>VLOOKUP(A911,'BASE REGISTRO MAYO'!$A$1:$U$884,12,FALSE)</f>
        <v xml:space="preserve">Edificio Consistorial, calle O´Higgins Nº 1016, comuna de Freirina, Región de Atacama. 
</v>
      </c>
      <c r="M911" s="18" t="str">
        <f>VLOOKUP(A911,'BASE REGISTRO MAYO'!$A$1:$U$884,13,FALSE)</f>
        <v>III</v>
      </c>
      <c r="N911" s="18" t="str">
        <f>VLOOKUP(A911,'BASE REGISTRO MAYO'!$A$1:$U$884,14,FALSE)</f>
        <v>Freirina</v>
      </c>
      <c r="O911" s="18" t="str">
        <f>VLOOKUP(A911,'BASE REGISTRO MAYO'!$A$1:$U$884,15,FALSE)</f>
        <v>Fono: (51) 2518713- 518761</v>
      </c>
      <c r="P911" s="18" t="str">
        <f>VLOOKUP(A911,'BASE REGISTRO MAYO'!$A$1:$U$884,16,FALSE)</f>
        <v xml:space="preserve"> alcaldía@imfreirina.cl</v>
      </c>
      <c r="Q911" s="18">
        <f>VLOOKUP(A911,'BASE REGISTRO MAYO'!$A$1:$U$884,17,FALSE)</f>
        <v>0</v>
      </c>
      <c r="R911" s="18">
        <f>VLOOKUP(A911,'BASE REGISTRO MAYO'!$A$1:$U$884,18,FALSE)</f>
        <v>91001</v>
      </c>
      <c r="S911" s="18" t="str">
        <f>VLOOKUP(A911,'BASE REGISTRO MAYO'!$A$1:$U$884,19,FALSE)</f>
        <v>No se acompañan. Aplica Informe Jurídico Nº 09, de  fecha 14 de marzo de 2011 del Departamento Jurídico y Dictamen Nº 070791, de 2009, de la Contraloría General de la República</v>
      </c>
      <c r="T911" s="148">
        <f>VLOOKUP(A911,'BASE REGISTRO MAYO'!$A$1:$U$884,20,FALSE)</f>
        <v>42059</v>
      </c>
      <c r="U911" s="125">
        <v>7546</v>
      </c>
      <c r="V911" s="126">
        <v>40773679</v>
      </c>
      <c r="W911" s="126">
        <v>127894184</v>
      </c>
      <c r="X911" s="149">
        <v>44347</v>
      </c>
      <c r="Y911" s="133" t="s">
        <v>7732</v>
      </c>
      <c r="Z911" s="133" t="s">
        <v>7733</v>
      </c>
      <c r="AA911" s="125" t="s">
        <v>7808</v>
      </c>
    </row>
    <row r="912" spans="1:27" s="90" customFormat="1" ht="15.75" customHeight="1" x14ac:dyDescent="0.2">
      <c r="A912" s="125">
        <v>7547</v>
      </c>
      <c r="B912" s="18" t="str">
        <f>VLOOKUP(A912,'BASE REGISTRO MAYO'!$A$1:$U$884,2,FALSE)</f>
        <v xml:space="preserve">
I. Municipalidad de Alto del Carmen
</v>
      </c>
      <c r="C912" s="18">
        <f>VLOOKUP(A912,'BASE REGISTRO MAYO'!$A$1:$U$884,3,FALSE)</f>
        <v>692519000</v>
      </c>
      <c r="D912" s="18" t="str">
        <f>VLOOKUP(A912,'BASE REGISTRO MAYO'!$A$1:$U$884,4,FALSE)</f>
        <v>Municipalidad</v>
      </c>
      <c r="E912" s="18" t="str">
        <f>VLOOKUP(A912,'BASE REGISTRO MAYO'!$A$1:$U$884,5,FALSE)</f>
        <v>Constitución Política de la República, artículo 107.</v>
      </c>
      <c r="F912" s="18" t="str">
        <f>VLOOKUP(A912,'BASE REGISTRO MAYO'!$A$1:$U$884,6,FALSE)</f>
        <v>Indefinida.</v>
      </c>
      <c r="G912" s="18" t="str">
        <f>VLOOKUP(A912,'BASE REGISTRO MAYO'!$A$1:$U$884,7,FALSE)</f>
        <v>Según Ley Orgánica Nº 18.695, artículos 1º al 4º.</v>
      </c>
      <c r="H912" s="18" t="str">
        <f>VLOOKUP(A912,'BASE REGISTRO MAYO'!$A$1:$U$884,8,FALSE)</f>
        <v>no tiene</v>
      </c>
      <c r="I912" s="18">
        <f>VLOOKUP(A912,'BASE REGISTRO MAYO'!$A$1:$U$884,9,FALSE)</f>
        <v>0</v>
      </c>
      <c r="J912" s="18">
        <f>VLOOKUP(A912,'BASE REGISTRO MAYO'!$A$1:$U$884,10,FALSE)</f>
        <v>0</v>
      </c>
      <c r="K912" s="18" t="str">
        <f>VLOOKUP(A912,'BASE REGISTRO MAYO'!$A$1:$U$884,11,FALSE)</f>
        <v xml:space="preserve">Carmen Antonia Bou Bou, </v>
      </c>
      <c r="L912" s="18" t="str">
        <f>VLOOKUP(A912,'BASE REGISTRO MAYO'!$A$1:$U$884,12,FALSE)</f>
        <v xml:space="preserve">Padre Alonso García S/N, comuna de Alto del Carmen, Región de Atacama. 
</v>
      </c>
      <c r="M912" s="18" t="str">
        <f>VLOOKUP(A912,'BASE REGISTRO MAYO'!$A$1:$U$884,13,FALSE)</f>
        <v>III</v>
      </c>
      <c r="N912" s="18" t="str">
        <f>VLOOKUP(A912,'BASE REGISTRO MAYO'!$A$1:$U$884,14,FALSE)</f>
        <v>Alto del Carmen</v>
      </c>
      <c r="O912" s="18" t="str">
        <f>VLOOKUP(A912,'BASE REGISTRO MAYO'!$A$1:$U$884,15,FALSE)</f>
        <v>Fono: (51) 610359- 610328</v>
      </c>
      <c r="P912" s="18">
        <f>VLOOKUP(A912,'BASE REGISTRO MAYO'!$A$1:$U$884,16,FALSE)</f>
        <v>0</v>
      </c>
      <c r="Q912" s="18">
        <f>VLOOKUP(A912,'BASE REGISTRO MAYO'!$A$1:$U$884,17,FALSE)</f>
        <v>0</v>
      </c>
      <c r="R912" s="18">
        <f>VLOOKUP(A912,'BASE REGISTRO MAYO'!$A$1:$U$884,18,FALSE)</f>
        <v>91001</v>
      </c>
      <c r="S912" s="18" t="str">
        <f>VLOOKUP(A912,'BASE REGISTRO MAYO'!$A$1:$U$884,19,FALSE)</f>
        <v>No se acompañan. Aplica Informe Jurídico Nº 09, de  fecha 14 de marzo de 2011 del Departamento Jurídico y Dictamen Nº 070791, de 2009, de la Contraloría General de la República</v>
      </c>
      <c r="T912" s="148">
        <f>VLOOKUP(A912,'BASE REGISTRO MAYO'!$A$1:$U$884,20,FALSE)</f>
        <v>42059</v>
      </c>
      <c r="U912" s="125">
        <v>7547</v>
      </c>
      <c r="V912" s="126">
        <v>4730622</v>
      </c>
      <c r="W912" s="126">
        <v>19059687</v>
      </c>
      <c r="X912" s="149">
        <v>44347</v>
      </c>
      <c r="Y912" s="133" t="s">
        <v>7732</v>
      </c>
      <c r="Z912" s="133" t="s">
        <v>7733</v>
      </c>
      <c r="AA912" s="125" t="s">
        <v>7961</v>
      </c>
    </row>
    <row r="913" spans="1:27" s="90" customFormat="1" ht="15.75" customHeight="1" x14ac:dyDescent="0.2">
      <c r="A913" s="125">
        <v>7548</v>
      </c>
      <c r="B913" s="18" t="str">
        <f>VLOOKUP(A913,'BASE REGISTRO MAYO'!$A$1:$U$884,2,FALSE)</f>
        <v xml:space="preserve">
I. Municipalidad de Tierra Amarilla
</v>
      </c>
      <c r="C913" s="18">
        <f>VLOOKUP(A913,'BASE REGISTRO MAYO'!$A$1:$U$884,3,FALSE)</f>
        <v>690304007</v>
      </c>
      <c r="D913" s="18" t="str">
        <f>VLOOKUP(A913,'BASE REGISTRO MAYO'!$A$1:$U$884,4,FALSE)</f>
        <v>Municipalidad</v>
      </c>
      <c r="E913" s="18" t="str">
        <f>VLOOKUP(A913,'BASE REGISTRO MAYO'!$A$1:$U$884,5,FALSE)</f>
        <v>Constitución Política de la República, artículo 107.</v>
      </c>
      <c r="F913" s="18" t="str">
        <f>VLOOKUP(A913,'BASE REGISTRO MAYO'!$A$1:$U$884,6,FALSE)</f>
        <v>Constitución Política de la República, artículo 107.</v>
      </c>
      <c r="G913" s="18" t="str">
        <f>VLOOKUP(A913,'BASE REGISTRO MAYO'!$A$1:$U$884,7,FALSE)</f>
        <v>Según Ley Orgánica Nº 18.695, artículos 1º al 4º.</v>
      </c>
      <c r="H913" s="18" t="str">
        <f>VLOOKUP(A913,'BASE REGISTRO MAYO'!$A$1:$U$884,8,FALSE)</f>
        <v>no tiene</v>
      </c>
      <c r="I913" s="18">
        <f>VLOOKUP(A913,'BASE REGISTRO MAYO'!$A$1:$U$884,9,FALSE)</f>
        <v>0</v>
      </c>
      <c r="J913" s="18">
        <f>VLOOKUP(A913,'BASE REGISTRO MAYO'!$A$1:$U$884,10,FALSE)</f>
        <v>0</v>
      </c>
      <c r="K913" s="18" t="str">
        <f>VLOOKUP(A913,'BASE REGISTRO MAYO'!$A$1:$U$884,11,FALSE)</f>
        <v>Mario Arturo Morales Carrasco</v>
      </c>
      <c r="L913" s="18" t="str">
        <f>VLOOKUP(A913,'BASE REGISTRO MAYO'!$A$1:$U$884,12,FALSE)</f>
        <v xml:space="preserve">Avenida Miguel Lemeur Nº 544, comuna de Tierra Amarilla, Región de Atacama. 
</v>
      </c>
      <c r="M913" s="18" t="str">
        <f>VLOOKUP(A913,'BASE REGISTRO MAYO'!$A$1:$U$884,13,FALSE)</f>
        <v>III</v>
      </c>
      <c r="N913" s="18" t="str">
        <f>VLOOKUP(A913,'BASE REGISTRO MAYO'!$A$1:$U$884,14,FALSE)</f>
        <v>Tierra Amarilla</v>
      </c>
      <c r="O913" s="18" t="str">
        <f>VLOOKUP(A913,'BASE REGISTRO MAYO'!$A$1:$U$884,15,FALSE)</f>
        <v xml:space="preserve">Fono: (52) 320017- 320054- 320277- 320936
</v>
      </c>
      <c r="P913" s="18" t="str">
        <f>VLOOKUP(A913,'BASE REGISTRO MAYO'!$A$1:$U$884,16,FALSE)</f>
        <v xml:space="preserve">: info@MuniTierraAmarilla.cl </v>
      </c>
      <c r="Q913" s="18">
        <f>VLOOKUP(A913,'BASE REGISTRO MAYO'!$A$1:$U$884,17,FALSE)</f>
        <v>0</v>
      </c>
      <c r="R913" s="18">
        <f>VLOOKUP(A913,'BASE REGISTRO MAYO'!$A$1:$U$884,18,FALSE)</f>
        <v>91001</v>
      </c>
      <c r="S913" s="18" t="str">
        <f>VLOOKUP(A913,'BASE REGISTRO MAYO'!$A$1:$U$884,19,FALSE)</f>
        <v>No se acompañan. Aplica Informe Jurídico Nº 09, de  fecha 14 de marzo de 2011 del Departamento Jurídico y Dictamen Nº 070791, de 2009, de la Contraloría General de la República</v>
      </c>
      <c r="T913" s="148">
        <f>VLOOKUP(A913,'BASE REGISTRO MAYO'!$A$1:$U$884,20,FALSE)</f>
        <v>42059</v>
      </c>
      <c r="U913" s="125">
        <v>7548</v>
      </c>
      <c r="V913" s="126">
        <v>3518538</v>
      </c>
      <c r="W913" s="126">
        <v>14882967</v>
      </c>
      <c r="X913" s="149">
        <v>44347</v>
      </c>
      <c r="Y913" s="133" t="s">
        <v>7732</v>
      </c>
      <c r="Z913" s="133" t="s">
        <v>7733</v>
      </c>
      <c r="AA913" s="125" t="s">
        <v>7962</v>
      </c>
    </row>
    <row r="914" spans="1:27" s="90" customFormat="1" ht="15.75" customHeight="1" x14ac:dyDescent="0.2">
      <c r="A914" s="125">
        <v>7549</v>
      </c>
      <c r="B914" s="18" t="str">
        <f>VLOOKUP(A914,'BASE REGISTRO MAYO'!$A$1:$U$884,2,FALSE)</f>
        <v xml:space="preserve">
I. Municipalidad de Chañaral
</v>
      </c>
      <c r="C914" s="18">
        <f>VLOOKUP(A914,'BASE REGISTRO MAYO'!$A$1:$U$884,3,FALSE)</f>
        <v>690301008</v>
      </c>
      <c r="D914" s="18" t="str">
        <f>VLOOKUP(A914,'BASE REGISTRO MAYO'!$A$1:$U$884,4,FALSE)</f>
        <v>Municipalidad</v>
      </c>
      <c r="E914" s="18" t="str">
        <f>VLOOKUP(A914,'BASE REGISTRO MAYO'!$A$1:$U$884,5,FALSE)</f>
        <v>Constitución Política de la República, artículo 107.</v>
      </c>
      <c r="F914" s="18" t="str">
        <f>VLOOKUP(A914,'BASE REGISTRO MAYO'!$A$1:$U$884,6,FALSE)</f>
        <v>Indefinida.</v>
      </c>
      <c r="G914" s="18" t="str">
        <f>VLOOKUP(A914,'BASE REGISTRO MAYO'!$A$1:$U$884,7,FALSE)</f>
        <v>Según Ley Orgánica Nº 18.695, artículos 1º al 4º.</v>
      </c>
      <c r="H914" s="18" t="str">
        <f>VLOOKUP(A914,'BASE REGISTRO MAYO'!$A$1:$U$884,8,FALSE)</f>
        <v>no tiene</v>
      </c>
      <c r="I914" s="18">
        <f>VLOOKUP(A914,'BASE REGISTRO MAYO'!$A$1:$U$884,9,FALSE)</f>
        <v>0</v>
      </c>
      <c r="J914" s="18">
        <f>VLOOKUP(A914,'BASE REGISTRO MAYO'!$A$1:$U$884,10,FALSE)</f>
        <v>0</v>
      </c>
      <c r="K914" s="18" t="str">
        <f>VLOOKUP(A914,'BASE REGISTRO MAYO'!$A$1:$U$884,11,FALSE)</f>
        <v xml:space="preserve">Estanislao Raúl Salas Aguilera, </v>
      </c>
      <c r="L914" s="18" t="str">
        <f>VLOOKUP(A914,'BASE REGISTRO MAYO'!$A$1:$U$884,12,FALSE)</f>
        <v xml:space="preserve">Merino Jarpa Nº 801, comuna de Chañaral, Región de Atacama. 
</v>
      </c>
      <c r="M914" s="18" t="str">
        <f>VLOOKUP(A914,'BASE REGISTRO MAYO'!$A$1:$U$884,13,FALSE)</f>
        <v>III</v>
      </c>
      <c r="N914" s="18" t="str">
        <f>VLOOKUP(A914,'BASE REGISTRO MAYO'!$A$1:$U$884,14,FALSE)</f>
        <v>Chañaral</v>
      </c>
      <c r="O914" s="18" t="str">
        <f>VLOOKUP(A914,'BASE REGISTRO MAYO'!$A$1:$U$884,15,FALSE)</f>
        <v>Fono: (52) 543301</v>
      </c>
      <c r="P914" s="18" t="str">
        <f>VLOOKUP(A914,'BASE REGISTRO MAYO'!$A$1:$U$884,16,FALSE)</f>
        <v xml:space="preserve">www.municipalidadchanaral.munichanaral.cl </v>
      </c>
      <c r="Q914" s="18">
        <f>VLOOKUP(A914,'BASE REGISTRO MAYO'!$A$1:$U$884,17,FALSE)</f>
        <v>0</v>
      </c>
      <c r="R914" s="18">
        <f>VLOOKUP(A914,'BASE REGISTRO MAYO'!$A$1:$U$884,18,FALSE)</f>
        <v>91001</v>
      </c>
      <c r="S914" s="18" t="str">
        <f>VLOOKUP(A914,'BASE REGISTRO MAYO'!$A$1:$U$884,19,FALSE)</f>
        <v>No se acompañan. Aplica Informe Jurídico Nº 09, de  fecha 14 de marzo de 2011 del Departamento Jurídico y Dictamen Nº 070791, de 2009, de la Contraloría General de la República</v>
      </c>
      <c r="T914" s="148">
        <f>VLOOKUP(A914,'BASE REGISTRO MAYO'!$A$1:$U$884,20,FALSE)</f>
        <v>42059</v>
      </c>
      <c r="U914" s="125">
        <v>7549</v>
      </c>
      <c r="V914" s="126">
        <v>7472299</v>
      </c>
      <c r="W914" s="126">
        <v>73091726</v>
      </c>
      <c r="X914" s="149">
        <v>44347</v>
      </c>
      <c r="Y914" s="133" t="s">
        <v>7732</v>
      </c>
      <c r="Z914" s="133" t="s">
        <v>7733</v>
      </c>
      <c r="AA914" s="125" t="s">
        <v>7890</v>
      </c>
    </row>
    <row r="915" spans="1:27" s="90" customFormat="1" ht="15.75" customHeight="1" x14ac:dyDescent="0.2">
      <c r="A915" s="125">
        <v>7550</v>
      </c>
      <c r="B915" s="18" t="str">
        <f>VLOOKUP(A915,'BASE REGISTRO MAYO'!$A$1:$U$884,2,FALSE)</f>
        <v xml:space="preserve">
I. Municipalidad de Porvenir
</v>
      </c>
      <c r="C915" s="18">
        <f>VLOOKUP(A915,'BASE REGISTRO MAYO'!$A$1:$U$884,3,FALSE)</f>
        <v>692503007</v>
      </c>
      <c r="D915" s="18" t="str">
        <f>VLOOKUP(A915,'BASE REGISTRO MAYO'!$A$1:$U$884,4,FALSE)</f>
        <v>Municipalidad</v>
      </c>
      <c r="E915" s="18" t="str">
        <f>VLOOKUP(A915,'BASE REGISTRO MAYO'!$A$1:$U$884,5,FALSE)</f>
        <v>Constitución Política de la República, artículo 107.</v>
      </c>
      <c r="F915" s="18" t="str">
        <f>VLOOKUP(A915,'BASE REGISTRO MAYO'!$A$1:$U$884,6,FALSE)</f>
        <v>Indefinida.</v>
      </c>
      <c r="G915" s="18" t="str">
        <f>VLOOKUP(A915,'BASE REGISTRO MAYO'!$A$1:$U$884,7,FALSE)</f>
        <v>Según Ley Orgánica Nº 18.695, artículos 1º al 4º.</v>
      </c>
      <c r="H915" s="18" t="str">
        <f>VLOOKUP(A915,'BASE REGISTRO MAYO'!$A$1:$U$884,8,FALSE)</f>
        <v>no tiene</v>
      </c>
      <c r="I915" s="18">
        <f>VLOOKUP(A915,'BASE REGISTRO MAYO'!$A$1:$U$884,9,FALSE)</f>
        <v>0</v>
      </c>
      <c r="J915" s="18">
        <f>VLOOKUP(A915,'BASE REGISTRO MAYO'!$A$1:$U$884,10,FALSE)</f>
        <v>0</v>
      </c>
      <c r="K915" s="18" t="str">
        <f>VLOOKUP(A915,'BASE REGISTRO MAYO'!$A$1:$U$884,11,FALSE)</f>
        <v xml:space="preserve">Marisol Andrade Cárdenas, </v>
      </c>
      <c r="L915" s="18" t="str">
        <f>VLOOKUP(A915,'BASE REGISTRO MAYO'!$A$1:$U$884,12,FALSE)</f>
        <v xml:space="preserve">Zavattaro Nº 434, Comuna de Porvenir, Provincia de Tierra del Fuego, XII Región de Magallanes y la Antártica Chilena.
</v>
      </c>
      <c r="M915" s="18" t="str">
        <f>VLOOKUP(A915,'BASE REGISTRO MAYO'!$A$1:$U$884,13,FALSE)</f>
        <v>XII</v>
      </c>
      <c r="N915" s="18" t="str">
        <f>VLOOKUP(A915,'BASE REGISTRO MAYO'!$A$1:$U$884,14,FALSE)</f>
        <v>Porvenir</v>
      </c>
      <c r="O915" s="18" t="str">
        <f>VLOOKUP(A915,'BASE REGISTRO MAYO'!$A$1:$U$884,15,FALSE)</f>
        <v>Fono: (61)2581404-(61)2581189.</v>
      </c>
      <c r="P915" s="18" t="str">
        <f>VLOOKUP(A915,'BASE REGISTRO MAYO'!$A$1:$U$884,16,FALSE)</f>
        <v>rrozas@muniporvenir.cl</v>
      </c>
      <c r="Q915" s="18">
        <f>VLOOKUP(A915,'BASE REGISTRO MAYO'!$A$1:$U$884,17,FALSE)</f>
        <v>0</v>
      </c>
      <c r="R915" s="18">
        <f>VLOOKUP(A915,'BASE REGISTRO MAYO'!$A$1:$U$884,18,FALSE)</f>
        <v>91001</v>
      </c>
      <c r="S915" s="18" t="str">
        <f>VLOOKUP(A915,'BASE REGISTRO MAYO'!$A$1:$U$884,19,FALSE)</f>
        <v>No corresponde</v>
      </c>
      <c r="T915" s="148">
        <f>VLOOKUP(A915,'BASE REGISTRO MAYO'!$A$1:$U$884,20,FALSE)</f>
        <v>42059</v>
      </c>
      <c r="U915" s="125">
        <v>7550</v>
      </c>
      <c r="V915" s="126">
        <v>5265786</v>
      </c>
      <c r="W915" s="126">
        <v>21215864</v>
      </c>
      <c r="X915" s="149">
        <v>44347</v>
      </c>
      <c r="Y915" s="133" t="s">
        <v>7732</v>
      </c>
      <c r="Z915" s="133" t="s">
        <v>7733</v>
      </c>
      <c r="AA915" s="125" t="s">
        <v>7873</v>
      </c>
    </row>
    <row r="916" spans="1:27" s="90" customFormat="1" ht="15.75" customHeight="1" x14ac:dyDescent="0.2">
      <c r="A916" s="125">
        <v>7553</v>
      </c>
      <c r="B916" s="18" t="str">
        <f>VLOOKUP(A916,'BASE REGISTRO MAYO'!$A$1:$U$884,2,FALSE)</f>
        <v xml:space="preserve">
I. Municipalidad de San Juan de La Costa
</v>
      </c>
      <c r="C916" s="18">
        <f>VLOOKUP(A916,'BASE REGISTRO MAYO'!$A$1:$U$884,3,FALSE)</f>
        <v>692518004</v>
      </c>
      <c r="D916" s="18" t="str">
        <f>VLOOKUP(A916,'BASE REGISTRO MAYO'!$A$1:$U$884,4,FALSE)</f>
        <v>Municipalidad</v>
      </c>
      <c r="E916" s="18" t="str">
        <f>VLOOKUP(A916,'BASE REGISTRO MAYO'!$A$1:$U$884,5,FALSE)</f>
        <v>Constitución Política de la República, artículo 107.</v>
      </c>
      <c r="F916" s="18" t="str">
        <f>VLOOKUP(A916,'BASE REGISTRO MAYO'!$A$1:$U$884,6,FALSE)</f>
        <v>Indefinida.</v>
      </c>
      <c r="G916" s="18" t="str">
        <f>VLOOKUP(A916,'BASE REGISTRO MAYO'!$A$1:$U$884,7,FALSE)</f>
        <v>Según Ley Orgánica Nº 18.695, artículos 1º al 4º.</v>
      </c>
      <c r="H916" s="18" t="str">
        <f>VLOOKUP(A916,'BASE REGISTRO MAYO'!$A$1:$U$884,8,FALSE)</f>
        <v>no tiene</v>
      </c>
      <c r="I916" s="18">
        <f>VLOOKUP(A916,'BASE REGISTRO MAYO'!$A$1:$U$884,9,FALSE)</f>
        <v>0</v>
      </c>
      <c r="J916" s="18">
        <f>VLOOKUP(A916,'BASE REGISTRO MAYO'!$A$1:$U$884,10,FALSE)</f>
        <v>0</v>
      </c>
      <c r="K916" s="18" t="str">
        <f>VLOOKUP(A916,'BASE REGISTRO MAYO'!$A$1:$U$884,11,FALSE)</f>
        <v>Bernardo Candía Henríquez, Alcalde.
Luis Alberto Barría Obando, subrogará al Alcalde entre el 16 de abril y el 17 de mayo de 2021.</v>
      </c>
      <c r="L916" s="18" t="str">
        <f>VLOOKUP(A916,'BASE REGISTRO MAYO'!$A$1:$U$884,12,FALSE)</f>
        <v xml:space="preserve">Avenida Nueva Sur s/n, Puaucho, comuna de San Juan de La Costa, Región de Los Lagos
</v>
      </c>
      <c r="M916" s="18" t="str">
        <f>VLOOKUP(A916,'BASE REGISTRO MAYO'!$A$1:$U$884,13,FALSE)</f>
        <v>X</v>
      </c>
      <c r="N916" s="18" t="str">
        <f>VLOOKUP(A916,'BASE REGISTRO MAYO'!$A$1:$U$884,14,FALSE)</f>
        <v>San Juan de La Costa</v>
      </c>
      <c r="O916" s="18" t="str">
        <f>VLOOKUP(A916,'BASE REGISTRO MAYO'!$A$1:$U$884,15,FALSE)</f>
        <v xml:space="preserve">Fono: 064-2261911
</v>
      </c>
      <c r="P916" s="18" t="str">
        <f>VLOOKUP(A916,'BASE REGISTRO MAYO'!$A$1:$U$884,16,FALSE)</f>
        <v xml:space="preserve"> alcaldía@sanjuandelacosta.cl</v>
      </c>
      <c r="Q916" s="18">
        <f>VLOOKUP(A916,'BASE REGISTRO MAYO'!$A$1:$U$884,17,FALSE)</f>
        <v>0</v>
      </c>
      <c r="R916" s="18">
        <f>VLOOKUP(A916,'BASE REGISTRO MAYO'!$A$1:$U$884,18,FALSE)</f>
        <v>91001</v>
      </c>
      <c r="S916" s="18" t="str">
        <f>VLOOKUP(A916,'BASE REGISTRO MAYO'!$A$1:$U$884,19,FALSE)</f>
        <v>No se acompañan. Aplica Informe Jurídico Nº 09, de fecha 14 de marzo de 2011 del Departamento Jurídico y Dictamen Nº 070791, de 2009, de la Contraloría General de la República.</v>
      </c>
      <c r="T916" s="148">
        <f>VLOOKUP(A916,'BASE REGISTRO MAYO'!$A$1:$U$884,20,FALSE)</f>
        <v>42061</v>
      </c>
      <c r="U916" s="125">
        <v>7553</v>
      </c>
      <c r="V916" s="126">
        <v>3262498</v>
      </c>
      <c r="W916" s="126">
        <v>13144612</v>
      </c>
      <c r="X916" s="149">
        <v>44347</v>
      </c>
      <c r="Y916" s="133" t="s">
        <v>7732</v>
      </c>
      <c r="Z916" s="133" t="s">
        <v>7733</v>
      </c>
      <c r="AA916" s="125" t="s">
        <v>7963</v>
      </c>
    </row>
    <row r="917" spans="1:27" s="90" customFormat="1" ht="15.75" customHeight="1" x14ac:dyDescent="0.2">
      <c r="A917" s="125">
        <v>7554</v>
      </c>
      <c r="B917" s="18" t="str">
        <f>VLOOKUP(A917,'BASE REGISTRO MAYO'!$A$1:$U$884,2,FALSE)</f>
        <v xml:space="preserve">
I. Municipalidad de Providencia
</v>
      </c>
      <c r="C917" s="18">
        <f>VLOOKUP(A917,'BASE REGISTRO MAYO'!$A$1:$U$884,3,FALSE)</f>
        <v>690703009</v>
      </c>
      <c r="D917" s="18" t="str">
        <f>VLOOKUP(A917,'BASE REGISTRO MAYO'!$A$1:$U$884,4,FALSE)</f>
        <v>Municipalidad</v>
      </c>
      <c r="E917" s="18" t="str">
        <f>VLOOKUP(A917,'BASE REGISTRO MAYO'!$A$1:$U$884,5,FALSE)</f>
        <v>Constitución Política de la República, artículo 107.</v>
      </c>
      <c r="F917" s="18" t="str">
        <f>VLOOKUP(A917,'BASE REGISTRO MAYO'!$A$1:$U$884,6,FALSE)</f>
        <v>Indefinida.</v>
      </c>
      <c r="G917" s="18" t="str">
        <f>VLOOKUP(A917,'BASE REGISTRO MAYO'!$A$1:$U$884,7,FALSE)</f>
        <v>Según Ley Orgánica Nº 18.695, artículos 1º al 4º.</v>
      </c>
      <c r="H917" s="18" t="str">
        <f>VLOOKUP(A917,'BASE REGISTRO MAYO'!$A$1:$U$884,8,FALSE)</f>
        <v>no tiene</v>
      </c>
      <c r="I917" s="18">
        <f>VLOOKUP(A917,'BASE REGISTRO MAYO'!$A$1:$U$884,9,FALSE)</f>
        <v>0</v>
      </c>
      <c r="J917" s="18">
        <f>VLOOKUP(A917,'BASE REGISTRO MAYO'!$A$1:$U$884,10,FALSE)</f>
        <v>0</v>
      </c>
      <c r="K917" s="18" t="str">
        <f>VLOOKUP(A917,'BASE REGISTRO MAYO'!$A$1:$U$884,11,FALSE)</f>
        <v xml:space="preserve">Evelyn Rose Matthei Fornet, </v>
      </c>
      <c r="L917" s="18" t="str">
        <f>VLOOKUP(A917,'BASE REGISTRO MAYO'!$A$1:$U$884,12,FALSE)</f>
        <v xml:space="preserve">Avenida de Valdivia Nº 963, comuna de Providencia, Región Metropolitana
</v>
      </c>
      <c r="M917" s="18" t="str">
        <f>VLOOKUP(A917,'BASE REGISTRO MAYO'!$A$1:$U$884,13,FALSE)</f>
        <v>XIII</v>
      </c>
      <c r="N917" s="18" t="str">
        <f>VLOOKUP(A917,'BASE REGISTRO MAYO'!$A$1:$U$884,14,FALSE)</f>
        <v>Providencia</v>
      </c>
      <c r="O917" s="18" t="str">
        <f>VLOOKUP(A917,'BASE REGISTRO MAYO'!$A$1:$U$884,15,FALSE)</f>
        <v>Fono: 226543435</v>
      </c>
      <c r="P917" s="18" t="str">
        <f>VLOOKUP(A917,'BASE REGISTRO MAYO'!$A$1:$U$884,16,FALSE)</f>
        <v>Correo electrónico: evelyn.matthei@providencia.cl</v>
      </c>
      <c r="Q917" s="18">
        <f>VLOOKUP(A917,'BASE REGISTRO MAYO'!$A$1:$U$884,17,FALSE)</f>
        <v>0</v>
      </c>
      <c r="R917" s="18">
        <f>VLOOKUP(A917,'BASE REGISTRO MAYO'!$A$1:$U$884,18,FALSE)</f>
        <v>91001</v>
      </c>
      <c r="S917" s="18" t="str">
        <f>VLOOKUP(A917,'BASE REGISTRO MAYO'!$A$1:$U$884,19,FALSE)</f>
        <v>No corresponde</v>
      </c>
      <c r="T917" s="148">
        <f>VLOOKUP(A917,'BASE REGISTRO MAYO'!$A$1:$U$884,20,FALSE)</f>
        <v>42061</v>
      </c>
      <c r="U917" s="125">
        <v>7554</v>
      </c>
      <c r="V917" s="126">
        <v>4006576</v>
      </c>
      <c r="W917" s="126">
        <v>16026304</v>
      </c>
      <c r="X917" s="149">
        <v>44347</v>
      </c>
      <c r="Y917" s="133" t="s">
        <v>7732</v>
      </c>
      <c r="Z917" s="133" t="s">
        <v>7733</v>
      </c>
      <c r="AA917" s="125" t="s">
        <v>75</v>
      </c>
    </row>
    <row r="918" spans="1:27" s="90" customFormat="1" ht="15.75" customHeight="1" x14ac:dyDescent="0.2">
      <c r="A918" s="125">
        <v>7555</v>
      </c>
      <c r="B918" s="18" t="str">
        <f>VLOOKUP(A918,'BASE REGISTRO MAYO'!$A$1:$U$884,2,FALSE)</f>
        <v xml:space="preserve">
I. Municipalidad de Llanquihue
</v>
      </c>
      <c r="C918" s="18">
        <f>VLOOKUP(A918,'BASE REGISTRO MAYO'!$A$1:$U$884,3,FALSE)</f>
        <v>692203003</v>
      </c>
      <c r="D918" s="18" t="str">
        <f>VLOOKUP(A918,'BASE REGISTRO MAYO'!$A$1:$U$884,4,FALSE)</f>
        <v>Municipalidad</v>
      </c>
      <c r="E918" s="18" t="str">
        <f>VLOOKUP(A918,'BASE REGISTRO MAYO'!$A$1:$U$884,5,FALSE)</f>
        <v>Constitución Política de la República, artículo 107.</v>
      </c>
      <c r="F918" s="18" t="str">
        <f>VLOOKUP(A918,'BASE REGISTRO MAYO'!$A$1:$U$884,6,FALSE)</f>
        <v>Indefinida.</v>
      </c>
      <c r="G918" s="18" t="str">
        <f>VLOOKUP(A918,'BASE REGISTRO MAYO'!$A$1:$U$884,7,FALSE)</f>
        <v>Según Ley Orgánica Nº 18.695, artículos 1º al 4º.</v>
      </c>
      <c r="H918" s="18" t="str">
        <f>VLOOKUP(A918,'BASE REGISTRO MAYO'!$A$1:$U$884,8,FALSE)</f>
        <v>no tiene</v>
      </c>
      <c r="I918" s="18">
        <f>VLOOKUP(A918,'BASE REGISTRO MAYO'!$A$1:$U$884,9,FALSE)</f>
        <v>0</v>
      </c>
      <c r="J918" s="18">
        <f>VLOOKUP(A918,'BASE REGISTRO MAYO'!$A$1:$U$884,10,FALSE)</f>
        <v>0</v>
      </c>
      <c r="K918" s="18" t="str">
        <f>VLOOKUP(A918,'BASE REGISTRO MAYO'!$A$1:$U$884,11,FALSE)</f>
        <v xml:space="preserve">Pablo Andrés Flores Merino
</v>
      </c>
      <c r="L918" s="18" t="str">
        <f>VLOOKUP(A918,'BASE REGISTRO MAYO'!$A$1:$U$884,12,FALSE)</f>
        <v xml:space="preserve">Erardo Werner Nº 450, comuna de Llanquihue, Región de Los Lagos. 
</v>
      </c>
      <c r="M918" s="18" t="str">
        <f>VLOOKUP(A918,'BASE REGISTRO MAYO'!$A$1:$U$884,13,FALSE)</f>
        <v>X</v>
      </c>
      <c r="N918" s="18" t="str">
        <f>VLOOKUP(A918,'BASE REGISTRO MAYO'!$A$1:$U$884,14,FALSE)</f>
        <v>Llanquihue,</v>
      </c>
      <c r="O918" s="18" t="str">
        <f>VLOOKUP(A918,'BASE REGISTRO MAYO'!$A$1:$U$884,15,FALSE)</f>
        <v>Fono: 2244540- 2244500</v>
      </c>
      <c r="P918" s="18" t="str">
        <f>VLOOKUP(A918,'BASE REGISTRO MAYO'!$A$1:$U$884,16,FALSE)</f>
        <v xml:space="preserve">alcalde@llamquihue.cl 
</v>
      </c>
      <c r="Q918" s="18">
        <f>VLOOKUP(A918,'BASE REGISTRO MAYO'!$A$1:$U$884,17,FALSE)</f>
        <v>0</v>
      </c>
      <c r="R918" s="18">
        <f>VLOOKUP(A918,'BASE REGISTRO MAYO'!$A$1:$U$884,18,FALSE)</f>
        <v>91001</v>
      </c>
      <c r="S918" s="18" t="str">
        <f>VLOOKUP(A918,'BASE REGISTRO MAYO'!$A$1:$U$884,19,FALSE)</f>
        <v>No corresponde</v>
      </c>
      <c r="T918" s="148">
        <f>VLOOKUP(A918,'BASE REGISTRO MAYO'!$A$1:$U$884,20,FALSE)</f>
        <v>42061</v>
      </c>
      <c r="U918" s="125">
        <v>7555</v>
      </c>
      <c r="V918" s="126">
        <v>4893746</v>
      </c>
      <c r="W918" s="126">
        <v>19716914</v>
      </c>
      <c r="X918" s="149">
        <v>44347</v>
      </c>
      <c r="Y918" s="133" t="s">
        <v>7732</v>
      </c>
      <c r="Z918" s="133" t="s">
        <v>7733</v>
      </c>
      <c r="AA918" s="125" t="s">
        <v>7905</v>
      </c>
    </row>
    <row r="919" spans="1:27" s="90" customFormat="1" ht="15.75" customHeight="1" x14ac:dyDescent="0.2">
      <c r="A919" s="125">
        <v>7557</v>
      </c>
      <c r="B919" s="18" t="str">
        <f>VLOOKUP(A919,'BASE REGISTRO MAYO'!$A$1:$U$884,2,FALSE)</f>
        <v xml:space="preserve">
I. Municipalidad de Curepto
</v>
      </c>
      <c r="C919" s="18">
        <f>VLOOKUP(A919,'BASE REGISTRO MAYO'!$A$1:$U$884,3,FALSE)</f>
        <v>691103005</v>
      </c>
      <c r="D919" s="18" t="str">
        <f>VLOOKUP(A919,'BASE REGISTRO MAYO'!$A$1:$U$884,4,FALSE)</f>
        <v>Municipalidad</v>
      </c>
      <c r="E919" s="18" t="str">
        <f>VLOOKUP(A919,'BASE REGISTRO MAYO'!$A$1:$U$884,5,FALSE)</f>
        <v>Constitución Política de la República, artículo 107.</v>
      </c>
      <c r="F919" s="18" t="str">
        <f>VLOOKUP(A919,'BASE REGISTRO MAYO'!$A$1:$U$884,6,FALSE)</f>
        <v>Indefinida.</v>
      </c>
      <c r="G919" s="18" t="str">
        <f>VLOOKUP(A919,'BASE REGISTRO MAYO'!$A$1:$U$884,7,FALSE)</f>
        <v>Según Ley Orgánica Nº 18.695, artículos 1º al 4º.</v>
      </c>
      <c r="H919" s="18" t="str">
        <f>VLOOKUP(A919,'BASE REGISTRO MAYO'!$A$1:$U$884,8,FALSE)</f>
        <v>no tiene</v>
      </c>
      <c r="I919" s="18">
        <f>VLOOKUP(A919,'BASE REGISTRO MAYO'!$A$1:$U$884,9,FALSE)</f>
        <v>0</v>
      </c>
      <c r="J919" s="18">
        <f>VLOOKUP(A919,'BASE REGISTRO MAYO'!$A$1:$U$884,10,FALSE)</f>
        <v>0</v>
      </c>
      <c r="K919" s="18" t="str">
        <f>VLOOKUP(A919,'BASE REGISTRO MAYO'!$A$1:$U$884,11,FALSE)</f>
        <v xml:space="preserve">René Alejandro Concha González, </v>
      </c>
      <c r="L919" s="18" t="str">
        <f>VLOOKUP(A919,'BASE REGISTRO MAYO'!$A$1:$U$884,12,FALSE)</f>
        <v xml:space="preserve">Plaza de Armas S/N, comuna de Curepto, Región del Maule. 
</v>
      </c>
      <c r="M919" s="18" t="str">
        <f>VLOOKUP(A919,'BASE REGISTRO MAYO'!$A$1:$U$884,13,FALSE)</f>
        <v>VII</v>
      </c>
      <c r="N919" s="18" t="str">
        <f>VLOOKUP(A919,'BASE REGISTRO MAYO'!$A$1:$U$884,14,FALSE)</f>
        <v>Maule</v>
      </c>
      <c r="O919" s="18" t="str">
        <f>VLOOKUP(A919,'BASE REGISTRO MAYO'!$A$1:$U$884,15,FALSE)</f>
        <v>Fono: (075) 2552300</v>
      </c>
      <c r="P919" s="18">
        <f>VLOOKUP(A919,'BASE REGISTRO MAYO'!$A$1:$U$884,16,FALSE)</f>
        <v>0</v>
      </c>
      <c r="Q919" s="18">
        <f>VLOOKUP(A919,'BASE REGISTRO MAYO'!$A$1:$U$884,17,FALSE)</f>
        <v>0</v>
      </c>
      <c r="R919" s="18">
        <f>VLOOKUP(A919,'BASE REGISTRO MAYO'!$A$1:$U$884,18,FALSE)</f>
        <v>91001</v>
      </c>
      <c r="S919" s="18" t="str">
        <f>VLOOKUP(A919,'BASE REGISTRO MAYO'!$A$1:$U$884,19,FALSE)</f>
        <v>No se acompañan. Aplica Informe Jurídico Nº 09, de  fecha 14 de marzo de 2011 del Departamento Jurídico y Dictamen Nº 070791, de 2009, de la Contraloría General de la República</v>
      </c>
      <c r="T919" s="148">
        <f>VLOOKUP(A919,'BASE REGISTRO MAYO'!$A$1:$U$884,20,FALSE)</f>
        <v>42068</v>
      </c>
      <c r="U919" s="125">
        <v>7557</v>
      </c>
      <c r="V919" s="126">
        <v>3751872</v>
      </c>
      <c r="W919" s="126">
        <v>15116301</v>
      </c>
      <c r="X919" s="149">
        <v>44347</v>
      </c>
      <c r="Y919" s="133" t="s">
        <v>7732</v>
      </c>
      <c r="Z919" s="133" t="s">
        <v>7733</v>
      </c>
      <c r="AA919" s="125" t="s">
        <v>7843</v>
      </c>
    </row>
    <row r="920" spans="1:27" s="90" customFormat="1" ht="15.75" customHeight="1" x14ac:dyDescent="0.2">
      <c r="A920" s="125">
        <v>7558</v>
      </c>
      <c r="B920" s="18" t="str">
        <f>VLOOKUP(A920,'BASE REGISTRO MAYO'!$A$1:$U$884,2,FALSE)</f>
        <v xml:space="preserve">
I. Municipalidad de Chanco 
</v>
      </c>
      <c r="C920" s="18" t="str">
        <f>VLOOKUP(A920,'BASE REGISTRO MAYO'!$A$1:$U$884,3,FALSE)</f>
        <v>69120300K</v>
      </c>
      <c r="D920" s="18" t="str">
        <f>VLOOKUP(A920,'BASE REGISTRO MAYO'!$A$1:$U$884,4,FALSE)</f>
        <v>Municipalidad</v>
      </c>
      <c r="E920" s="18" t="str">
        <f>VLOOKUP(A920,'BASE REGISTRO MAYO'!$A$1:$U$884,5,FALSE)</f>
        <v>Constitución Política de la República, artículo 107.</v>
      </c>
      <c r="F920" s="18" t="str">
        <f>VLOOKUP(A920,'BASE REGISTRO MAYO'!$A$1:$U$884,6,FALSE)</f>
        <v>Indefinida.</v>
      </c>
      <c r="G920" s="18" t="str">
        <f>VLOOKUP(A920,'BASE REGISTRO MAYO'!$A$1:$U$884,7,FALSE)</f>
        <v>Según Ley Orgánica Nº 18.695, artículos 1º al 4º.</v>
      </c>
      <c r="H920" s="18" t="str">
        <f>VLOOKUP(A920,'BASE REGISTRO MAYO'!$A$1:$U$884,8,FALSE)</f>
        <v>no tiene</v>
      </c>
      <c r="I920" s="18">
        <f>VLOOKUP(A920,'BASE REGISTRO MAYO'!$A$1:$U$884,9,FALSE)</f>
        <v>0</v>
      </c>
      <c r="J920" s="18">
        <f>VLOOKUP(A920,'BASE REGISTRO MAYO'!$A$1:$U$884,10,FALSE)</f>
        <v>0</v>
      </c>
      <c r="K920" s="18" t="str">
        <f>VLOOKUP(A920,'BASE REGISTRO MAYO'!$A$1:$U$884,11,FALSE)</f>
        <v xml:space="preserve">Viviana Escarlette Díaz Meza, </v>
      </c>
      <c r="L920" s="18" t="str">
        <f>VLOOKUP(A920,'BASE REGISTRO MAYO'!$A$1:$U$884,12,FALSE)</f>
        <v xml:space="preserve">Abdón Fuentealba Nº 334, comuna de Chanco, Región del Maule. 
</v>
      </c>
      <c r="M920" s="18" t="str">
        <f>VLOOKUP(A920,'BASE REGISTRO MAYO'!$A$1:$U$884,13,FALSE)</f>
        <v>VII</v>
      </c>
      <c r="N920" s="18" t="str">
        <f>VLOOKUP(A920,'BASE REGISTRO MAYO'!$A$1:$U$884,14,FALSE)</f>
        <v>Maule</v>
      </c>
      <c r="O920" s="18" t="str">
        <f>VLOOKUP(A920,'BASE REGISTRO MAYO'!$A$1:$U$884,15,FALSE)</f>
        <v>Fono: (73) 551083</v>
      </c>
      <c r="P920" s="18">
        <f>VLOOKUP(A920,'BASE REGISTRO MAYO'!$A$1:$U$884,16,FALSE)</f>
        <v>0</v>
      </c>
      <c r="Q920" s="18">
        <f>VLOOKUP(A920,'BASE REGISTRO MAYO'!$A$1:$U$884,17,FALSE)</f>
        <v>0</v>
      </c>
      <c r="R920" s="18">
        <f>VLOOKUP(A920,'BASE REGISTRO MAYO'!$A$1:$U$884,18,FALSE)</f>
        <v>91001</v>
      </c>
      <c r="S920" s="18" t="str">
        <f>VLOOKUP(A920,'BASE REGISTRO MAYO'!$A$1:$U$884,19,FALSE)</f>
        <v>No se acompañan. Aplica Informe Jurídico Nº 09, de  fecha 14 de marzo de 2011 del Departamento Jurídico y Dictamen Nº 070791, de 2009, de la Contraloría General de la República</v>
      </c>
      <c r="T920" s="148">
        <f>VLOOKUP(A920,'BASE REGISTRO MAYO'!$A$1:$U$884,20,FALSE)</f>
        <v>42068</v>
      </c>
      <c r="U920" s="125">
        <v>7558</v>
      </c>
      <c r="V920" s="126">
        <v>3588747</v>
      </c>
      <c r="W920" s="126">
        <v>14459070</v>
      </c>
      <c r="X920" s="149">
        <v>44347</v>
      </c>
      <c r="Y920" s="133" t="s">
        <v>7732</v>
      </c>
      <c r="Z920" s="133" t="s">
        <v>7733</v>
      </c>
      <c r="AA920" s="125" t="s">
        <v>7964</v>
      </c>
    </row>
    <row r="921" spans="1:27" s="90" customFormat="1" ht="15.75" customHeight="1" x14ac:dyDescent="0.2">
      <c r="A921" s="125">
        <v>7559</v>
      </c>
      <c r="B921" s="18" t="str">
        <f>VLOOKUP(A921,'BASE REGISTRO MAYO'!$A$1:$U$884,2,FALSE)</f>
        <v xml:space="preserve">
I. Municipalidad de Palmilla
</v>
      </c>
      <c r="C921" s="18">
        <f>VLOOKUP(A921,'BASE REGISTRO MAYO'!$A$1:$U$884,3,FALSE)</f>
        <v>690910004</v>
      </c>
      <c r="D921" s="18" t="str">
        <f>VLOOKUP(A921,'BASE REGISTRO MAYO'!$A$1:$U$884,4,FALSE)</f>
        <v>Municipalidad</v>
      </c>
      <c r="E921" s="18" t="str">
        <f>VLOOKUP(A921,'BASE REGISTRO MAYO'!$A$1:$U$884,5,FALSE)</f>
        <v>Constitución Política de la República, artículo 107.</v>
      </c>
      <c r="F921" s="18" t="str">
        <f>VLOOKUP(A921,'BASE REGISTRO MAYO'!$A$1:$U$884,6,FALSE)</f>
        <v>Indefinida.</v>
      </c>
      <c r="G921" s="18" t="str">
        <f>VLOOKUP(A921,'BASE REGISTRO MAYO'!$A$1:$U$884,7,FALSE)</f>
        <v>Según Ley Orgánica Nº 18.695, artículos 1º al 4º.</v>
      </c>
      <c r="H921" s="18" t="str">
        <f>VLOOKUP(A921,'BASE REGISTRO MAYO'!$A$1:$U$884,8,FALSE)</f>
        <v>no tiene</v>
      </c>
      <c r="I921" s="18">
        <f>VLOOKUP(A921,'BASE REGISTRO MAYO'!$A$1:$U$884,9,FALSE)</f>
        <v>0</v>
      </c>
      <c r="J921" s="18">
        <f>VLOOKUP(A921,'BASE REGISTRO MAYO'!$A$1:$U$884,10,FALSE)</f>
        <v>0</v>
      </c>
      <c r="K921" s="18" t="str">
        <f>VLOOKUP(A921,'BASE REGISTRO MAYO'!$A$1:$U$884,11,FALSE)</f>
        <v xml:space="preserve">Gloria de las Mercedes Paredes Valdés, </v>
      </c>
      <c r="L921" s="18" t="str">
        <f>VLOOKUP(A921,'BASE REGISTRO MAYO'!$A$1:$U$884,12,FALSE)</f>
        <v xml:space="preserve">Juan Guillermo Day Nº 80, Palmilla. VI Región de O’Higgins.
</v>
      </c>
      <c r="M921" s="18" t="str">
        <f>VLOOKUP(A921,'BASE REGISTRO MAYO'!$A$1:$U$884,13,FALSE)</f>
        <v>VI</v>
      </c>
      <c r="N921" s="18" t="str">
        <f>VLOOKUP(A921,'BASE REGISTRO MAYO'!$A$1:$U$884,14,FALSE)</f>
        <v xml:space="preserve"> Palmilla</v>
      </c>
      <c r="O921" s="18">
        <f>VLOOKUP(A921,'BASE REGISTRO MAYO'!$A$1:$U$884,15,FALSE)</f>
        <v>0</v>
      </c>
      <c r="P921" s="18" t="str">
        <f>VLOOKUP(A921,'BASE REGISTRO MAYO'!$A$1:$U$884,16,FALSE)</f>
        <v>http://www.munipalmilla.cl</v>
      </c>
      <c r="Q921" s="18">
        <f>VLOOKUP(A921,'BASE REGISTRO MAYO'!$A$1:$U$884,17,FALSE)</f>
        <v>0</v>
      </c>
      <c r="R921" s="18">
        <f>VLOOKUP(A921,'BASE REGISTRO MAYO'!$A$1:$U$884,18,FALSE)</f>
        <v>91001</v>
      </c>
      <c r="S921" s="18" t="str">
        <f>VLOOKUP(A921,'BASE REGISTRO MAYO'!$A$1:$U$884,19,FALSE)</f>
        <v>No se acompañan. Aplica Informe Jurídico Nº 09, de  fecha 14 de marzo de 2011 del Departamento Jurídico y Dictamen Nº 070791, de 2009, de la Contraloría General de la República</v>
      </c>
      <c r="T921" s="148">
        <f>VLOOKUP(A921,'BASE REGISTRO MAYO'!$A$1:$U$884,20,FALSE)</f>
        <v>42080</v>
      </c>
      <c r="U921" s="125">
        <v>7559</v>
      </c>
      <c r="V921" s="126">
        <v>3291116</v>
      </c>
      <c r="W921" s="126">
        <v>13259914</v>
      </c>
      <c r="X921" s="149">
        <v>44347</v>
      </c>
      <c r="Y921" s="133" t="s">
        <v>7732</v>
      </c>
      <c r="Z921" s="133" t="s">
        <v>7733</v>
      </c>
      <c r="AA921" s="125" t="s">
        <v>7965</v>
      </c>
    </row>
    <row r="922" spans="1:27" s="90" customFormat="1" ht="15.75" customHeight="1" x14ac:dyDescent="0.2">
      <c r="A922" s="125">
        <v>7560</v>
      </c>
      <c r="B922" s="18" t="str">
        <f>VLOOKUP(A922,'BASE REGISTRO MAYO'!$A$1:$U$884,2,FALSE)</f>
        <v xml:space="preserve">
Ilustre Municipalidad de Tocopilla
</v>
      </c>
      <c r="C922" s="18">
        <f>VLOOKUP(A922,'BASE REGISTRO MAYO'!$A$1:$U$884,3,FALSE)</f>
        <v>690201003</v>
      </c>
      <c r="D922" s="18" t="str">
        <f>VLOOKUP(A922,'BASE REGISTRO MAYO'!$A$1:$U$884,4,FALSE)</f>
        <v>Municipalidad</v>
      </c>
      <c r="E922" s="18" t="str">
        <f>VLOOKUP(A922,'BASE REGISTRO MAYO'!$A$1:$U$884,5,FALSE)</f>
        <v>Constitución Política de la República, artículo 107.</v>
      </c>
      <c r="F922" s="18" t="str">
        <f>VLOOKUP(A922,'BASE REGISTRO MAYO'!$A$1:$U$884,6,FALSE)</f>
        <v>Indefinida.</v>
      </c>
      <c r="G922" s="18" t="str">
        <f>VLOOKUP(A922,'BASE REGISTRO MAYO'!$A$1:$U$884,7,FALSE)</f>
        <v>Según Ley Orgánica Nº 18.695, artículos 1º al 4º.</v>
      </c>
      <c r="H922" s="18" t="str">
        <f>VLOOKUP(A922,'BASE REGISTRO MAYO'!$A$1:$U$884,8,FALSE)</f>
        <v>no tiene</v>
      </c>
      <c r="I922" s="18">
        <f>VLOOKUP(A922,'BASE REGISTRO MAYO'!$A$1:$U$884,9,FALSE)</f>
        <v>0</v>
      </c>
      <c r="J922" s="18">
        <f>VLOOKUP(A922,'BASE REGISTRO MAYO'!$A$1:$U$884,10,FALSE)</f>
        <v>0</v>
      </c>
      <c r="K922" s="18" t="str">
        <f>VLOOKUP(A922,'BASE REGISTRO MAYO'!$A$1:$U$884,11,FALSE)</f>
        <v xml:space="preserve">Fernando Sebastián San Román Bascuñán, </v>
      </c>
      <c r="L922" s="18" t="str">
        <f>VLOOKUP(A922,'BASE REGISTRO MAYO'!$A$1:$U$884,12,FALSE)</f>
        <v xml:space="preserve">Anibal Pinto Nº 1305, de la comuna de Tocopilla, Región de Antofagasta.  
</v>
      </c>
      <c r="M922" s="18" t="str">
        <f>VLOOKUP(A922,'BASE REGISTRO MAYO'!$A$1:$U$884,13,FALSE)</f>
        <v>III</v>
      </c>
      <c r="N922" s="18" t="str">
        <f>VLOOKUP(A922,'BASE REGISTRO MAYO'!$A$1:$U$884,14,FALSE)</f>
        <v xml:space="preserve"> Tocopilla</v>
      </c>
      <c r="O922" s="18" t="str">
        <f>VLOOKUP(A922,'BASE REGISTRO MAYO'!$A$1:$U$884,15,FALSE)</f>
        <v>Fono: (55) 2421347 – 2421355</v>
      </c>
      <c r="P922" s="18" t="str">
        <f>VLOOKUP(A922,'BASE REGISTRO MAYO'!$A$1:$U$884,16,FALSE)</f>
        <v xml:space="preserve"> fsanramon@imtocopilla.cl</v>
      </c>
      <c r="Q922" s="18">
        <f>VLOOKUP(A922,'BASE REGISTRO MAYO'!$A$1:$U$884,17,FALSE)</f>
        <v>0</v>
      </c>
      <c r="R922" s="18">
        <f>VLOOKUP(A922,'BASE REGISTRO MAYO'!$A$1:$U$884,18,FALSE)</f>
        <v>91001</v>
      </c>
      <c r="S922" s="18" t="str">
        <f>VLOOKUP(A922,'BASE REGISTRO MAYO'!$A$1:$U$884,19,FALSE)</f>
        <v>No se acompañan. Aplica Informe Jurídico Nº 09, de  fecha 14 de marzo de 2011 del Departamento Jurídico y Dictamen Nº 070791, de 2009, de la Contraloría General de la República</v>
      </c>
      <c r="T922" s="148">
        <f>VLOOKUP(A922,'BASE REGISTRO MAYO'!$A$1:$U$884,20,FALSE)</f>
        <v>42087</v>
      </c>
      <c r="U922" s="125">
        <v>7560</v>
      </c>
      <c r="V922" s="126">
        <v>4212628</v>
      </c>
      <c r="W922" s="126">
        <v>16972688</v>
      </c>
      <c r="X922" s="149">
        <v>44347</v>
      </c>
      <c r="Y922" s="133" t="s">
        <v>7732</v>
      </c>
      <c r="Z922" s="133" t="s">
        <v>7733</v>
      </c>
      <c r="AA922" s="125" t="s">
        <v>7897</v>
      </c>
    </row>
    <row r="923" spans="1:27" s="90" customFormat="1" ht="15.75" customHeight="1" x14ac:dyDescent="0.2">
      <c r="A923" s="125">
        <v>7562</v>
      </c>
      <c r="B923" s="18" t="str">
        <f>VLOOKUP(A923,'BASE REGISTRO MAYO'!$A$1:$U$884,2,FALSE)</f>
        <v xml:space="preserve">
I. Municipalidad de Quinchao
</v>
      </c>
      <c r="C923" s="18">
        <f>VLOOKUP(A923,'BASE REGISTRO MAYO'!$A$1:$U$884,3,FALSE)</f>
        <v>692309006</v>
      </c>
      <c r="D923" s="18" t="str">
        <f>VLOOKUP(A923,'BASE REGISTRO MAYO'!$A$1:$U$884,4,FALSE)</f>
        <v>Municipalidad</v>
      </c>
      <c r="E923" s="18" t="str">
        <f>VLOOKUP(A923,'BASE REGISTRO MAYO'!$A$1:$U$884,5,FALSE)</f>
        <v>Constitución Política de la República, artículo 107.</v>
      </c>
      <c r="F923" s="18" t="str">
        <f>VLOOKUP(A923,'BASE REGISTRO MAYO'!$A$1:$U$884,6,FALSE)</f>
        <v>Indefinida.</v>
      </c>
      <c r="G923" s="18" t="str">
        <f>VLOOKUP(A923,'BASE REGISTRO MAYO'!$A$1:$U$884,7,FALSE)</f>
        <v>Según Ley Orgánica Nº 18.695, artículos 1º al 4º.</v>
      </c>
      <c r="H923" s="18" t="str">
        <f>VLOOKUP(A923,'BASE REGISTRO MAYO'!$A$1:$U$884,8,FALSE)</f>
        <v>no tiene</v>
      </c>
      <c r="I923" s="18">
        <f>VLOOKUP(A923,'BASE REGISTRO MAYO'!$A$1:$U$884,9,FALSE)</f>
        <v>0</v>
      </c>
      <c r="J923" s="18">
        <f>VLOOKUP(A923,'BASE REGISTRO MAYO'!$A$1:$U$884,10,FALSE)</f>
        <v>0</v>
      </c>
      <c r="K923" s="18" t="str">
        <f>VLOOKUP(A923,'BASE REGISTRO MAYO'!$A$1:$U$884,11,FALSE)</f>
        <v xml:space="preserve">Washington Arnaldo Ulloa Villarroel. SUBROGANTES: 1°: Víctor Manuel Pérez Frías     2° José Francisco Ruiz Uribe
</v>
      </c>
      <c r="L923" s="18" t="str">
        <f>VLOOKUP(A923,'BASE REGISTRO MAYO'!$A$1:$U$884,12,FALSE)</f>
        <v xml:space="preserve">Amunategui 018, comuna de Quinchao, Región de Los Lagos
</v>
      </c>
      <c r="M923" s="18" t="str">
        <f>VLOOKUP(A923,'BASE REGISTRO MAYO'!$A$1:$U$884,13,FALSE)</f>
        <v>X</v>
      </c>
      <c r="N923" s="18" t="str">
        <f>VLOOKUP(A923,'BASE REGISTRO MAYO'!$A$1:$U$884,14,FALSE)</f>
        <v>Quinchao</v>
      </c>
      <c r="O923" s="18" t="str">
        <f>VLOOKUP(A923,'BASE REGISTRO MAYO'!$A$1:$U$884,15,FALSE)</f>
        <v>Teléfono: (65)2661150 - (65)2661211</v>
      </c>
      <c r="P923" s="18" t="str">
        <f>VLOOKUP(A923,'BASE REGISTRO MAYO'!$A$1:$U$884,16,FALSE)</f>
        <v>http://www.municipalidadquinchao.com</v>
      </c>
      <c r="Q923" s="18">
        <f>VLOOKUP(A923,'BASE REGISTRO MAYO'!$A$1:$U$884,17,FALSE)</f>
        <v>0</v>
      </c>
      <c r="R923" s="18">
        <f>VLOOKUP(A923,'BASE REGISTRO MAYO'!$A$1:$U$884,18,FALSE)</f>
        <v>91001</v>
      </c>
      <c r="S923" s="18" t="str">
        <f>VLOOKUP(A923,'BASE REGISTRO MAYO'!$A$1:$U$884,19,FALSE)</f>
        <v>No se acompañan. Aplica Informe Jurídico Nº 09, de  fecha 14 de marzo de 2011 del Departamento Jurídico y Dictamen Nº 070791, de 2009, de la Contraloría General de la República</v>
      </c>
      <c r="T923" s="148">
        <f>VLOOKUP(A923,'BASE REGISTRO MAYO'!$A$1:$U$884,20,FALSE)</f>
        <v>42110</v>
      </c>
      <c r="U923" s="125">
        <v>7562</v>
      </c>
      <c r="V923" s="126">
        <v>5494733</v>
      </c>
      <c r="W923" s="126">
        <v>22138292</v>
      </c>
      <c r="X923" s="149">
        <v>44347</v>
      </c>
      <c r="Y923" s="133" t="s">
        <v>7732</v>
      </c>
      <c r="Z923" s="133" t="s">
        <v>7733</v>
      </c>
      <c r="AA923" s="125" t="s">
        <v>7966</v>
      </c>
    </row>
    <row r="924" spans="1:27" s="90" customFormat="1" ht="15.75" customHeight="1" x14ac:dyDescent="0.2">
      <c r="A924" s="125">
        <v>7565</v>
      </c>
      <c r="B924" s="18" t="str">
        <f>VLOOKUP(A924,'BASE REGISTRO MAYO'!$A$1:$U$884,2,FALSE)</f>
        <v xml:space="preserve">Organización No Gubernamental de Desarrollo Corporación Para el Desarrollo de las Comunidades y sus Territorios INCITA -  O.N.G. INCITA
</v>
      </c>
      <c r="C924" s="18">
        <f>VLOOKUP(A924,'BASE REGISTRO MAYO'!$A$1:$U$884,3,FALSE)</f>
        <v>650980085</v>
      </c>
      <c r="D924" s="18" t="str">
        <f>VLOOKUP(A924,'BASE REGISTRO MAYO'!$A$1:$U$884,4,FALSE)</f>
        <v xml:space="preserve">Corporación de Derecho Privado.
</v>
      </c>
      <c r="E924" s="18" t="str">
        <f>VLOOKUP(A924,'BASE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24" s="18" t="str">
        <f>VLOOKUP(A924,'BASE REGISTRO MAYO'!$A$1:$U$884,6,FALSE)</f>
        <v>Certificado de Vigencia Folio 500342394157, de fecha 28 de agosto de 2020, del Servicio de Registro Civil e Identificación.</v>
      </c>
      <c r="G924" s="18" t="str">
        <f>VLOOKUP(A924,'BASE REGISTRO MAYO'!$A$1:$U$884,7,FALSE)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24" s="18" t="str">
        <f>VLOOKUP(A924,'BASE REGISTRO MAYO'!$A$1:$U$884,8,FALSE)</f>
        <v xml:space="preserve">Presidente: 
Sandra Emma Rojas Osorio, 
Vice presidente:
Cristián Alejandro Burgos Contreras, 
Secretario: 
Carlos Alonso Roldán Ramírez, 
Tesorero: 
Marcelo Alberto Burgos Contreras, 
</v>
      </c>
      <c r="I924" s="18" t="str">
        <f>VLOOKUP(A924,'BASE REGISTRO MAYO'!$A$1:$U$884,9,FALSE)</f>
        <v>3 años</v>
      </c>
      <c r="J924" s="18" t="str">
        <f>VLOOKUP(A924,'BASE REGISTRO MAYO'!$A$1:$U$884,10,FALSE)</f>
        <v>AL 04.09.2021</v>
      </c>
      <c r="K924" s="18" t="str">
        <f>VLOOKUP(A924,'BASE REGISTRO MAYO'!$A$1:$U$884,11,FALSE)</f>
        <v xml:space="preserve"> Vice presidente:
Cristián Alejandro Burgos Contreras, 
</v>
      </c>
      <c r="L924" s="18" t="str">
        <f>VLOOKUP(A924,'BASE REGISTRO MAYO'!$A$1:$U$884,12,FALSE)</f>
        <v xml:space="preserve">Carlos Lyon Nº543, Cerro Cárcel, comuna de Valparaíso.comuna de Valparaíso.
</v>
      </c>
      <c r="M924" s="18" t="str">
        <f>VLOOKUP(A924,'BASE REGISTRO MAYO'!$A$1:$U$884,13,FALSE)</f>
        <v>V</v>
      </c>
      <c r="N924" s="18" t="str">
        <f>VLOOKUP(A924,'BASE REGISTRO MAYO'!$A$1:$U$884,14,FALSE)</f>
        <v>Valparaíso</v>
      </c>
      <c r="O924" s="18" t="str">
        <f>VLOOKUP(A924,'BASE REGISTRO MAYO'!$A$1:$U$884,15,FALSE)</f>
        <v xml:space="preserve">
Fonos: 32-22250839/+56979508116 
</v>
      </c>
      <c r="P924" s="18" t="str">
        <f>VLOOKUP(A924,'BASE REGISTRO MAYO'!$A$1:$U$884,16,FALSE)</f>
        <v xml:space="preserve"> corporación.incita.2014@gmail.com </v>
      </c>
      <c r="Q924" s="18">
        <f>VLOOKUP(A924,'BASE REGISTRO MAYO'!$A$1:$U$884,17,FALSE)</f>
        <v>0</v>
      </c>
      <c r="R924" s="18" t="str">
        <f>VLOOKUP(A924,'BASE REGISTRO MAYO'!$A$1:$U$884,18,FALSE)</f>
        <v>93401: Institución de Asistencia Social</v>
      </c>
      <c r="S924" s="18" t="str">
        <f>VLOOKUP(A924,'BASE REGISTRO MAYO'!$A$1:$U$884,19,FALSE)</f>
        <v>Antecedentes financieros correspondientes al año 2019, aprobados por el Subdepartamento de Supervisión Financiera Nacional</v>
      </c>
      <c r="T924" s="148">
        <f>VLOOKUP(A924,'BASE REGISTRO MAYO'!$A$1:$U$884,20,FALSE)</f>
        <v>42131</v>
      </c>
      <c r="U924" s="125">
        <v>7565</v>
      </c>
      <c r="V924" s="126">
        <v>6092616</v>
      </c>
      <c r="W924" s="126">
        <v>32166205</v>
      </c>
      <c r="X924" s="149">
        <v>44347</v>
      </c>
      <c r="Y924" s="133" t="s">
        <v>7732</v>
      </c>
      <c r="Z924" s="133" t="s">
        <v>7733</v>
      </c>
      <c r="AA924" s="125" t="s">
        <v>7741</v>
      </c>
    </row>
    <row r="925" spans="1:27" s="90" customFormat="1" ht="15.75" customHeight="1" x14ac:dyDescent="0.2">
      <c r="A925" s="125">
        <v>7566</v>
      </c>
      <c r="B925" s="18" t="str">
        <f>VLOOKUP(A925,'BASE REGISTRO MAYO'!$A$1:$U$884,2,FALSE)</f>
        <v xml:space="preserve">
Gobernación Provincial de Parinacota 
</v>
      </c>
      <c r="C925" s="18">
        <f>VLOOKUP(A925,'BASE REGISTRO MAYO'!$A$1:$U$884,3,FALSE)</f>
        <v>605111394</v>
      </c>
      <c r="D925" s="18" t="str">
        <f>VLOOKUP(A925,'BASE REGISTRO MAYO'!$A$1:$U$884,4,FALSE)</f>
        <v>Gobernación Provincial</v>
      </c>
      <c r="E925" s="18" t="str">
        <f>VLOOKUP(A925,'BASE REGISTRO MAYO'!$A$1:$U$884,5,FALSE)</f>
        <v>Constitución Política de la República, artículo 116.</v>
      </c>
      <c r="F925" s="18" t="str">
        <f>VLOOKUP(A925,'BASE REGISTRO MAYO'!$A$1:$U$884,6,FALSE)</f>
        <v>Indefinida.</v>
      </c>
      <c r="G925" s="18" t="str">
        <f>VLOOKUP(A925,'BASE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5" s="18" t="str">
        <f>VLOOKUP(A925,'BASE REGISTRO MAYO'!$A$1:$U$884,8,FALSE)</f>
        <v>no tiene</v>
      </c>
      <c r="I925" s="18">
        <f>VLOOKUP(A925,'BASE REGISTRO MAYO'!$A$1:$U$884,9,FALSE)</f>
        <v>0</v>
      </c>
      <c r="J925" s="18">
        <f>VLOOKUP(A925,'BASE REGISTRO MAYO'!$A$1:$U$884,10,FALSE)</f>
        <v>0</v>
      </c>
      <c r="K925" s="18" t="str">
        <f>VLOOKUP(A925,'BASE REGISTRO MAYO'!$A$1:$U$884,11,FALSE)</f>
        <v xml:space="preserve">Gobernador Provincial Titular: Marcelo Andrés Zara Pizarro, </v>
      </c>
      <c r="L925" s="18" t="str">
        <f>VLOOKUP(A925,'BASE REGISTRO MAYO'!$A$1:$U$884,12,FALSE)</f>
        <v xml:space="preserve">José Miguel Carrera Nº 350, Comuna de Putre. Región de Arica y Parinacota. 
</v>
      </c>
      <c r="M925" s="18" t="str">
        <f>VLOOKUP(A925,'BASE REGISTRO MAYO'!$A$1:$U$884,13,FALSE)</f>
        <v>XV</v>
      </c>
      <c r="N925" s="18" t="str">
        <f>VLOOKUP(A925,'BASE REGISTRO MAYO'!$A$1:$U$884,14,FALSE)</f>
        <v>Putre</v>
      </c>
      <c r="O925" s="18" t="str">
        <f>VLOOKUP(A925,'BASE REGISTRO MAYO'!$A$1:$U$884,15,FALSE)</f>
        <v xml:space="preserve">Teléfono: 058-2241322 – 058-2222735
</v>
      </c>
      <c r="P925" s="18" t="str">
        <f>VLOOKUP(A925,'BASE REGISTRO MAYO'!$A$1:$U$884,16,FALSE)</f>
        <v xml:space="preserve"> rlau@interior.gov.cl;  pmoya@interior.gov.cl; jblas@interior.gov.cl</v>
      </c>
      <c r="Q925" s="18">
        <f>VLOOKUP(A925,'BASE REGISTRO MAYO'!$A$1:$U$884,17,FALSE)</f>
        <v>0</v>
      </c>
      <c r="R925" s="18">
        <f>VLOOKUP(A925,'BASE REGISTRO MAYO'!$A$1:$U$884,18,FALSE)</f>
        <v>91001</v>
      </c>
      <c r="S925" s="18" t="str">
        <f>VLOOKUP(A925,'BASE REGISTRO MAYO'!$A$1:$U$884,19,FALSE)</f>
        <v>No se acompañan. Aplica Informe Jurídico Nº 09, de  fecha 14 de marzo de 2011 del Departamento Jurídico y Dictamen Nº 070791, de 2009, de la Contraloría General de la República</v>
      </c>
      <c r="T925" s="148">
        <f>VLOOKUP(A925,'BASE REGISTRO MAYO'!$A$1:$U$884,20,FALSE)</f>
        <v>42136</v>
      </c>
      <c r="U925" s="125">
        <v>7566</v>
      </c>
      <c r="V925" s="126">
        <v>5580588</v>
      </c>
      <c r="W925" s="126">
        <v>22484202</v>
      </c>
      <c r="X925" s="149">
        <v>44347</v>
      </c>
      <c r="Y925" s="133" t="s">
        <v>7732</v>
      </c>
      <c r="Z925" s="133" t="s">
        <v>7733</v>
      </c>
      <c r="AA925" s="125" t="s">
        <v>7967</v>
      </c>
    </row>
    <row r="926" spans="1:27" s="90" customFormat="1" ht="15.75" customHeight="1" x14ac:dyDescent="0.2">
      <c r="A926" s="125">
        <v>7572</v>
      </c>
      <c r="B926" s="18" t="str">
        <f>VLOOKUP(A926,'BASE REGISTRO MAYO'!$A$1:$U$884,2,FALSE)</f>
        <v xml:space="preserve">
I. Municipalidad de Santa María
</v>
      </c>
      <c r="C926" s="18">
        <f>VLOOKUP(A926,'BASE REGISTRO MAYO'!$A$1:$U$884,3,FALSE)</f>
        <v>690510006</v>
      </c>
      <c r="D926" s="18" t="str">
        <f>VLOOKUP(A926,'BASE REGISTRO MAYO'!$A$1:$U$884,4,FALSE)</f>
        <v>Municipalidad</v>
      </c>
      <c r="E926" s="18" t="str">
        <f>VLOOKUP(A926,'BASE REGISTRO MAYO'!$A$1:$U$884,5,FALSE)</f>
        <v>Constitución Política de la República, artículo 118.</v>
      </c>
      <c r="F926" s="18" t="str">
        <f>VLOOKUP(A926,'BASE REGISTRO MAYO'!$A$1:$U$884,6,FALSE)</f>
        <v>Indefinida.</v>
      </c>
      <c r="G926" s="18" t="str">
        <f>VLOOKUP(A926,'BASE REGISTRO MAYO'!$A$1:$U$884,7,FALSE)</f>
        <v>Según Ley Orgánica Nº 18.695, artículos 1º al 4º.</v>
      </c>
      <c r="H926" s="18" t="str">
        <f>VLOOKUP(A926,'BASE REGISTRO MAYO'!$A$1:$U$884,8,FALSE)</f>
        <v>no tiene</v>
      </c>
      <c r="I926" s="18">
        <f>VLOOKUP(A926,'BASE REGISTRO MAYO'!$A$1:$U$884,9,FALSE)</f>
        <v>0</v>
      </c>
      <c r="J926" s="18">
        <f>VLOOKUP(A926,'BASE REGISTRO MAYO'!$A$1:$U$884,10,FALSE)</f>
        <v>0</v>
      </c>
      <c r="K926" s="18" t="str">
        <f>VLOOKUP(A926,'BASE REGISTRO MAYO'!$A$1:$U$884,11,FALSE)</f>
        <v xml:space="preserve">Claudio Zurita Ibarra, </v>
      </c>
      <c r="L926" s="18" t="str">
        <f>VLOOKUP(A926,'BASE REGISTRO MAYO'!$A$1:$U$884,12,FALSE)</f>
        <v xml:space="preserve">Calle Bernardo O’Higgins Nº 843, comuna de Santa María, Región de Valparaíso
</v>
      </c>
      <c r="M926" s="18" t="str">
        <f>VLOOKUP(A926,'BASE REGISTRO MAYO'!$A$1:$U$884,13,FALSE)</f>
        <v>V</v>
      </c>
      <c r="N926" s="18" t="str">
        <f>VLOOKUP(A926,'BASE REGISTRO MAYO'!$A$1:$U$884,14,FALSE)</f>
        <v>Santa María</v>
      </c>
      <c r="O926" s="18" t="str">
        <f>VLOOKUP(A926,'BASE REGISTRO MAYO'!$A$1:$U$884,15,FALSE)</f>
        <v xml:space="preserve"> Teléfono: (34) 2595331 – (34) 2595348
(34) 2593000 (Operadora Central Telefónica I. Municipalidad de Santa María)
</v>
      </c>
      <c r="P926" s="18" t="str">
        <f>VLOOKUP(A926,'BASE REGISTRO MAYO'!$A$1:$U$884,16,FALSE)</f>
        <v>http://www.imsantamaria.cl</v>
      </c>
      <c r="Q926" s="18">
        <f>VLOOKUP(A926,'BASE REGISTRO MAYO'!$A$1:$U$884,17,FALSE)</f>
        <v>0</v>
      </c>
      <c r="R926" s="18">
        <f>VLOOKUP(A926,'BASE REGISTRO MAYO'!$A$1:$U$884,18,FALSE)</f>
        <v>91001</v>
      </c>
      <c r="S926" s="18" t="str">
        <f>VLOOKUP(A926,'BASE REGISTRO MAYO'!$A$1:$U$884,19,FALSE)</f>
        <v>No se acompañan. Aplica Informe Jurídico Nº 09, de  fecha 14 de marzo de 2011 del Departamento Jurídico y Dictamen Nº 070791, de 2009, de la Contraloría General de la República</v>
      </c>
      <c r="T926" s="148">
        <f>VLOOKUP(A926,'BASE REGISTRO MAYO'!$A$1:$U$884,20,FALSE)</f>
        <v>42195</v>
      </c>
      <c r="U926" s="125">
        <v>7572</v>
      </c>
      <c r="V926" s="126">
        <v>15375177</v>
      </c>
      <c r="W926" s="126">
        <v>40940426</v>
      </c>
      <c r="X926" s="149">
        <v>44347</v>
      </c>
      <c r="Y926" s="133" t="s">
        <v>7732</v>
      </c>
      <c r="Z926" s="133" t="s">
        <v>7733</v>
      </c>
      <c r="AA926" s="125" t="s">
        <v>7968</v>
      </c>
    </row>
    <row r="927" spans="1:27" s="90" customFormat="1" ht="15.75" customHeight="1" x14ac:dyDescent="0.2">
      <c r="A927" s="125">
        <v>7574</v>
      </c>
      <c r="B927" s="18" t="str">
        <f>VLOOKUP(A927,'BASE REGISTRO MAYO'!$A$1:$U$884,2,FALSE)</f>
        <v>Fundación Nuestra Señora de la Esperanza</v>
      </c>
      <c r="C927" s="18">
        <f>VLOOKUP(A927,'BASE REGISTRO MAYO'!$A$1:$U$884,3,FALSE)</f>
        <v>650856899</v>
      </c>
      <c r="D927" s="18" t="str">
        <f>VLOOKUP(A927,'BASE REGISTRO MAYO'!$A$1:$U$884,4,FALSE)</f>
        <v>Fundación de Derecho Privado.</v>
      </c>
      <c r="E927" s="18" t="str">
        <f>VLOOKUP(A927,'BASE REGISTRO MAYO'!$A$1:$U$884,5,FALSE)</f>
        <v>Inscripción N° 170002, de fecha 22 de abril de 2014, del Registro de Personas Jurídicas, del Servicio de Registro Civil e Identificación.</v>
      </c>
      <c r="F927" s="18" t="str">
        <f>VLOOKUP(A927,'BASE REGISTRO MAYO'!$A$1:$U$884,6,FALSE)</f>
        <v xml:space="preserve">Certificado de Vigencia, Folio Nº 78788740, emitido con fecha 18 de agosto de 2020, por el Servicio de Registro Civil e Identificación.
</v>
      </c>
      <c r="G927" s="18" t="str">
        <f>VLOOKUP(A927,'BASE REGISTRO MAYO'!$A$1:$U$884,7,FALSE)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27" s="18" t="str">
        <f>VLOOKUP(A927,'BASE REGISTRO MAYO'!$A$1:$U$884,8,FALSE)</f>
        <v xml:space="preserve">Presidente: Juan Luis Del Pino Riesco, 
Secretario: Francisca Ester Oyarce Espinoza, 
Tesorero: Ramona Edecia Vilches Lagos, 
</v>
      </c>
      <c r="I927" s="18" t="str">
        <f>VLOOKUP(A927,'BASE REGISTRO MAYO'!$A$1:$U$884,9,FALSE)</f>
        <v>4 años</v>
      </c>
      <c r="J927" s="18" t="str">
        <f>VLOOKUP(A927,'BASE REGISTRO MAYO'!$A$1:$U$884,10,FALSE)</f>
        <v xml:space="preserve">De 13 de mayo de 2017 al 13 de mayo de 2021. </v>
      </c>
      <c r="K927" s="18" t="str">
        <f>VLOOKUP(A927,'BASE REGISTRO MAYO'!$A$1:$U$884,11,FALSE)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27" s="18" t="str">
        <f>VLOOKUP(A927,'BASE REGISTRO MAYO'!$A$1:$U$884,12,FALSE)</f>
        <v xml:space="preserve">Avenida O`Higgins Nº 1541, Chillan, Región del Ñuble
</v>
      </c>
      <c r="M927" s="18" t="str">
        <f>VLOOKUP(A927,'BASE REGISTRO MAYO'!$A$1:$U$884,13,FALSE)</f>
        <v>XVI</v>
      </c>
      <c r="N927" s="18" t="str">
        <f>VLOOKUP(A927,'BASE REGISTRO MAYO'!$A$1:$U$884,14,FALSE)</f>
        <v>Chillan</v>
      </c>
      <c r="O927" s="18" t="str">
        <f>VLOOKUP(A927,'BASE REGISTRO MAYO'!$A$1:$U$884,15,FALSE)</f>
        <v xml:space="preserve">042-2223675.
979928331.
985603549.
</v>
      </c>
      <c r="P927" s="18" t="str">
        <f>VLOOKUP(A927,'BASE REGISTRO MAYO'!$A$1:$U$884,16,FALSE)</f>
        <v>Hogaresperanza1_2@hotmail.com
jldelpino@gmail.com
edecia_vilches@hotmail.com</v>
      </c>
      <c r="Q927" s="18">
        <f>VLOOKUP(A927,'BASE REGISTRO MAYO'!$A$1:$U$884,17,FALSE)</f>
        <v>0</v>
      </c>
      <c r="R927" s="18">
        <f>VLOOKUP(A927,'BASE REGISTRO MAYO'!$A$1:$U$884,18,FALSE)</f>
        <v>93401</v>
      </c>
      <c r="S927" s="18" t="str">
        <f>VLOOKUP(A927,'BASE REGISTRO MAYO'!$A$1:$U$884,19,FALSE)</f>
        <v>Se acompaña Certificado Financiero año 2019, aprobados por Subdepartamento de Supervisión Financiera Nacional.</v>
      </c>
      <c r="T927" s="148">
        <f>VLOOKUP(A927,'BASE REGISTRO MAYO'!$A$1:$U$884,20,FALSE)</f>
        <v>42202</v>
      </c>
      <c r="U927" s="125">
        <v>7574</v>
      </c>
      <c r="V927" s="126">
        <v>57440231</v>
      </c>
      <c r="W927" s="126">
        <v>221674276</v>
      </c>
      <c r="X927" s="149">
        <v>44347</v>
      </c>
      <c r="Y927" s="133" t="s">
        <v>7732</v>
      </c>
      <c r="Z927" s="133" t="s">
        <v>7733</v>
      </c>
      <c r="AA927" s="125" t="s">
        <v>7764</v>
      </c>
    </row>
    <row r="928" spans="1:27" s="90" customFormat="1" ht="15.75" customHeight="1" x14ac:dyDescent="0.2">
      <c r="A928" s="125">
        <v>7575</v>
      </c>
      <c r="B928" s="18" t="str">
        <f>VLOOKUP(A928,'BASE REGISTRO MAYO'!$A$1:$U$884,2,FALSE)</f>
        <v xml:space="preserve">
Gobernación Provincial de El Loa
</v>
      </c>
      <c r="C928" s="18">
        <f>VLOOKUP(A928,'BASE REGISTRO MAYO'!$A$1:$U$884,3,FALSE)</f>
        <v>605110231</v>
      </c>
      <c r="D928" s="18" t="str">
        <f>VLOOKUP(A928,'BASE REGISTRO MAYO'!$A$1:$U$884,4,FALSE)</f>
        <v>Gobernación Provincial</v>
      </c>
      <c r="E928" s="18" t="str">
        <f>VLOOKUP(A928,'BASE REGISTRO MAYO'!$A$1:$U$884,5,FALSE)</f>
        <v>Constitución Política de la República, artículo 116.</v>
      </c>
      <c r="F928" s="18" t="str">
        <f>VLOOKUP(A928,'BASE REGISTRO MAYO'!$A$1:$U$884,6,FALSE)</f>
        <v>Indefinida.</v>
      </c>
      <c r="G928" s="18" t="str">
        <f>VLOOKUP(A928,'BASE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8" s="18" t="str">
        <f>VLOOKUP(A928,'BASE REGISTRO MAYO'!$A$1:$U$884,8,FALSE)</f>
        <v>no tiene</v>
      </c>
      <c r="I928" s="18">
        <f>VLOOKUP(A928,'BASE REGISTRO MAYO'!$A$1:$U$884,9,FALSE)</f>
        <v>0</v>
      </c>
      <c r="J928" s="18">
        <f>VLOOKUP(A928,'BASE REGISTRO MAYO'!$A$1:$U$884,10,FALSE)</f>
        <v>0</v>
      </c>
      <c r="K928" s="18" t="str">
        <f>VLOOKUP(A928,'BASE REGISTRO MAYO'!$A$1:$U$884,11,FALSE)</f>
        <v xml:space="preserve">Gobernadora Provincial Titular: María Bernarda Jopia Contreras, </v>
      </c>
      <c r="L928" s="18" t="str">
        <f>VLOOKUP(A928,'BASE REGISTRO MAYO'!$A$1:$U$884,12,FALSE)</f>
        <v xml:space="preserve">Granaderos Nº 2296, Calama, Región de Antofagasta. 
</v>
      </c>
      <c r="M928" s="18" t="str">
        <f>VLOOKUP(A928,'BASE REGISTRO MAYO'!$A$1:$U$884,13,FALSE)</f>
        <v>III</v>
      </c>
      <c r="N928" s="18" t="str">
        <f>VLOOKUP(A928,'BASE REGISTRO MAYO'!$A$1:$U$884,14,FALSE)</f>
        <v>Calama</v>
      </c>
      <c r="O928" s="18" t="str">
        <f>VLOOKUP(A928,'BASE REGISTRO MAYO'!$A$1:$U$884,15,FALSE)</f>
        <v>Fono: (55) 566501 / (55) 566502</v>
      </c>
      <c r="P928" s="18">
        <f>VLOOKUP(A928,'BASE REGISTRO MAYO'!$A$1:$U$884,16,FALSE)</f>
        <v>0</v>
      </c>
      <c r="Q928" s="18">
        <f>VLOOKUP(A928,'BASE REGISTRO MAYO'!$A$1:$U$884,17,FALSE)</f>
        <v>0</v>
      </c>
      <c r="R928" s="18">
        <f>VLOOKUP(A928,'BASE REGISTRO MAYO'!$A$1:$U$884,18,FALSE)</f>
        <v>91001</v>
      </c>
      <c r="S928" s="18" t="str">
        <f>VLOOKUP(A928,'BASE REGISTRO MAYO'!$A$1:$U$884,19,FALSE)</f>
        <v>No se acompañan. Aplica Informe Jurídico Nº 09, de  fecha 14 de marzo de 2011 del Departamento Jurídico y Dictamen Nº 070791, de 2009, de la Contraloría General de la República</v>
      </c>
      <c r="T928" s="148">
        <f>VLOOKUP(A928,'BASE REGISTRO MAYO'!$A$1:$U$884,20,FALSE)</f>
        <v>42206</v>
      </c>
      <c r="U928" s="125">
        <v>7575</v>
      </c>
      <c r="V928" s="126">
        <v>35712</v>
      </c>
      <c r="W928" s="126">
        <v>41098558</v>
      </c>
      <c r="X928" s="149">
        <v>44347</v>
      </c>
      <c r="Y928" s="133" t="s">
        <v>7732</v>
      </c>
      <c r="Z928" s="133" t="s">
        <v>7733</v>
      </c>
      <c r="AA928" s="125" t="s">
        <v>7736</v>
      </c>
    </row>
    <row r="929" spans="1:27" s="90" customFormat="1" ht="15.75" customHeight="1" x14ac:dyDescent="0.2">
      <c r="A929" s="125">
        <v>7577</v>
      </c>
      <c r="B929" s="18" t="str">
        <f>VLOOKUP(A929,'BASE REGISTRO MAYO'!$A$1:$U$884,2,FALSE)</f>
        <v xml:space="preserve">
I. Municipalidad de El Quisco
</v>
      </c>
      <c r="C929" s="18">
        <f>VLOOKUP(A929,'BASE REGISTRO MAYO'!$A$1:$U$884,3,FALSE)</f>
        <v>690617005</v>
      </c>
      <c r="D929" s="18" t="str">
        <f>VLOOKUP(A929,'BASE REGISTRO MAYO'!$A$1:$U$884,4,FALSE)</f>
        <v>Municipalidad</v>
      </c>
      <c r="E929" s="18" t="str">
        <f>VLOOKUP(A929,'BASE REGISTRO MAYO'!$A$1:$U$884,5,FALSE)</f>
        <v>Constitución Política de la República, artículo 118.</v>
      </c>
      <c r="F929" s="18" t="str">
        <f>VLOOKUP(A929,'BASE REGISTRO MAYO'!$A$1:$U$884,6,FALSE)</f>
        <v>Indefinida.</v>
      </c>
      <c r="G929" s="18" t="str">
        <f>VLOOKUP(A929,'BASE REGISTRO MAYO'!$A$1:$U$884,7,FALSE)</f>
        <v>Según Ley Orgánica Nº 18.695, artículos 1º al 4º.</v>
      </c>
      <c r="H929" s="18" t="str">
        <f>VLOOKUP(A929,'BASE REGISTRO MAYO'!$A$1:$U$884,8,FALSE)</f>
        <v>no tiene</v>
      </c>
      <c r="I929" s="18">
        <f>VLOOKUP(A929,'BASE REGISTRO MAYO'!$A$1:$U$884,9,FALSE)</f>
        <v>0</v>
      </c>
      <c r="J929" s="18">
        <f>VLOOKUP(A929,'BASE REGISTRO MAYO'!$A$1:$U$884,10,FALSE)</f>
        <v>0</v>
      </c>
      <c r="K929" s="18" t="str">
        <f>VLOOKUP(A929,'BASE REGISTRO MAYO'!$A$1:$U$884,11,FALSE)</f>
        <v xml:space="preserve">Natalia Andrea Carrasco Pizarro, </v>
      </c>
      <c r="L929" s="18" t="str">
        <f>VLOOKUP(A929,'BASE REGISTRO MAYO'!$A$1:$U$884,12,FALSE)</f>
        <v xml:space="preserve">Avenida Francia 011, El Quisco. Región de Valparaíso.
</v>
      </c>
      <c r="M929" s="18" t="str">
        <f>VLOOKUP(A929,'BASE REGISTRO MAYO'!$A$1:$U$884,13,FALSE)</f>
        <v>V</v>
      </c>
      <c r="N929" s="18" t="str">
        <f>VLOOKUP(A929,'BASE REGISTRO MAYO'!$A$1:$U$884,14,FALSE)</f>
        <v xml:space="preserve"> El Quisco</v>
      </c>
      <c r="O929" s="18" t="str">
        <f>VLOOKUP(A929,'BASE REGISTRO MAYO'!$A$1:$U$884,15,FALSE)</f>
        <v xml:space="preserve"> Teléfono: (35) 245 6100
</v>
      </c>
      <c r="P929" s="18" t="str">
        <f>VLOOKUP(A929,'BASE REGISTRO MAYO'!$A$1:$U$884,16,FALSE)</f>
        <v>http://www.elquisco.cl/</v>
      </c>
      <c r="Q929" s="18">
        <f>VLOOKUP(A929,'BASE REGISTRO MAYO'!$A$1:$U$884,17,FALSE)</f>
        <v>0</v>
      </c>
      <c r="R929" s="18">
        <f>VLOOKUP(A929,'BASE REGISTRO MAYO'!$A$1:$U$884,18,FALSE)</f>
        <v>91001</v>
      </c>
      <c r="S929" s="18" t="str">
        <f>VLOOKUP(A929,'BASE REGISTRO MAYO'!$A$1:$U$884,19,FALSE)</f>
        <v>No se acompañan. Aplica Informe Jurídico Nº 09, de  fecha 14 de marzo de 2011 del Departamento Jurídico y Dictamen Nº 070791, de 2009, de la Contraloría General de la República</v>
      </c>
      <c r="T929" s="148">
        <f>VLOOKUP(A929,'BASE REGISTRO MAYO'!$A$1:$U$884,20,FALSE)</f>
        <v>42215</v>
      </c>
      <c r="U929" s="125">
        <v>7577</v>
      </c>
      <c r="V929" s="126">
        <v>12878280</v>
      </c>
      <c r="W929" s="126">
        <v>13002780</v>
      </c>
      <c r="X929" s="149">
        <v>44347</v>
      </c>
      <c r="Y929" s="133" t="s">
        <v>7732</v>
      </c>
      <c r="Z929" s="133" t="s">
        <v>7733</v>
      </c>
      <c r="AA929" s="125" t="s">
        <v>7817</v>
      </c>
    </row>
    <row r="930" spans="1:27" s="90" customFormat="1" ht="15.75" customHeight="1" x14ac:dyDescent="0.2">
      <c r="A930" s="125">
        <v>7580</v>
      </c>
      <c r="B930" s="18" t="str">
        <f>VLOOKUP(A930,'BASE REGISTRO MAYO'!$A$1:$U$884,2,FALSE)</f>
        <v xml:space="preserve">
Gobernación Provincial de Antofagasta
</v>
      </c>
      <c r="C930" s="18">
        <f>VLOOKUP(A930,'BASE REGISTRO MAYO'!$A$1:$U$884,3,FALSE)</f>
        <v>605110223</v>
      </c>
      <c r="D930" s="18" t="str">
        <f>VLOOKUP(A930,'BASE REGISTRO MAYO'!$A$1:$U$884,4,FALSE)</f>
        <v>Gobernación Provincial</v>
      </c>
      <c r="E930" s="18" t="str">
        <f>VLOOKUP(A930,'BASE REGISTRO MAYO'!$A$1:$U$884,5,FALSE)</f>
        <v>Constitución Política de la República, artículo 116.</v>
      </c>
      <c r="F930" s="18" t="str">
        <f>VLOOKUP(A930,'BASE REGISTRO MAYO'!$A$1:$U$884,6,FALSE)</f>
        <v>Indefinida.</v>
      </c>
      <c r="G930" s="18" t="str">
        <f>VLOOKUP(A930,'BASE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0" s="18" t="str">
        <f>VLOOKUP(A930,'BASE REGISTRO MAYO'!$A$1:$U$884,8,FALSE)</f>
        <v>no tiene</v>
      </c>
      <c r="I930" s="18">
        <f>VLOOKUP(A930,'BASE REGISTRO MAYO'!$A$1:$U$884,9,FALSE)</f>
        <v>0</v>
      </c>
      <c r="J930" s="18">
        <f>VLOOKUP(A930,'BASE REGISTRO MAYO'!$A$1:$U$884,10,FALSE)</f>
        <v>0</v>
      </c>
      <c r="K930" s="18" t="str">
        <f>VLOOKUP(A930,'BASE REGISTRO MAYO'!$A$1:$U$884,11,FALSE)</f>
        <v xml:space="preserve">Gobernador Provincial Titular: 
Fabiola Andrea Rivero Rojas, 
</v>
      </c>
      <c r="L930" s="18" t="str">
        <f>VLOOKUP(A930,'BASE REGISTRO MAYO'!$A$1:$U$884,12,FALSE)</f>
        <v>Calle Arturo Prat 384, Antofagasta, Región de Antofagasta</v>
      </c>
      <c r="M930" s="18" t="str">
        <f>VLOOKUP(A930,'BASE REGISTRO MAYO'!$A$1:$U$884,13,FALSE)</f>
        <v>III</v>
      </c>
      <c r="N930" s="18" t="str">
        <f>VLOOKUP(A930,'BASE REGISTRO MAYO'!$A$1:$U$884,14,FALSE)</f>
        <v>Antofagasta</v>
      </c>
      <c r="O930" s="18">
        <f>VLOOKUP(A930,'BASE REGISTRO MAYO'!$A$1:$U$884,15,FALSE)</f>
        <v>0</v>
      </c>
      <c r="P930" s="18">
        <f>VLOOKUP(A930,'BASE REGISTRO MAYO'!$A$1:$U$884,16,FALSE)</f>
        <v>0</v>
      </c>
      <c r="Q930" s="18">
        <f>VLOOKUP(A930,'BASE REGISTRO MAYO'!$A$1:$U$884,17,FALSE)</f>
        <v>0</v>
      </c>
      <c r="R930" s="18">
        <f>VLOOKUP(A930,'BASE REGISTRO MAYO'!$A$1:$U$884,18,FALSE)</f>
        <v>91001</v>
      </c>
      <c r="S930" s="18" t="str">
        <f>VLOOKUP(A930,'BASE REGISTRO MAYO'!$A$1:$U$884,19,FALSE)</f>
        <v>No se acompañan. Aplica Informe Jurídico Nº 09, de  fecha 14 de marzo de 2011 del Departamento Jurídico y Dictamen Nº 070791, de 2009, de la Contraloría General de la República</v>
      </c>
      <c r="T930" s="148">
        <f>VLOOKUP(A930,'BASE REGISTRO MAYO'!$A$1:$U$884,20,FALSE)</f>
        <v>42226</v>
      </c>
      <c r="U930" s="125">
        <v>7580</v>
      </c>
      <c r="V930" s="126">
        <v>20147354</v>
      </c>
      <c r="W930" s="126">
        <v>40586868</v>
      </c>
      <c r="X930" s="149">
        <v>44347</v>
      </c>
      <c r="Y930" s="133" t="s">
        <v>7732</v>
      </c>
      <c r="Z930" s="133" t="s">
        <v>7733</v>
      </c>
      <c r="AA930" s="125" t="s">
        <v>7735</v>
      </c>
    </row>
    <row r="931" spans="1:27" s="90" customFormat="1" ht="15.75" customHeight="1" x14ac:dyDescent="0.2">
      <c r="A931" s="125">
        <v>7583</v>
      </c>
      <c r="B931" s="18" t="str">
        <f>VLOOKUP(A931,'BASE REGISTRO MAYO'!$A$1:$U$884,2,FALSE)</f>
        <v xml:space="preserve">
I. Municipalidad de Renaico. 
</v>
      </c>
      <c r="C931" s="18">
        <f>VLOOKUP(A931,'BASE REGISTRO MAYO'!$A$1:$U$884,3,FALSE)</f>
        <v>691804003</v>
      </c>
      <c r="D931" s="18" t="str">
        <f>VLOOKUP(A931,'BASE REGISTRO MAYO'!$A$1:$U$884,4,FALSE)</f>
        <v>Municipalidad</v>
      </c>
      <c r="E931" s="18" t="str">
        <f>VLOOKUP(A931,'BASE REGISTRO MAYO'!$A$1:$U$884,5,FALSE)</f>
        <v>Constitución Política de la República, artículo 118.</v>
      </c>
      <c r="F931" s="18" t="str">
        <f>VLOOKUP(A931,'BASE REGISTRO MAYO'!$A$1:$U$884,6,FALSE)</f>
        <v>Indefinida.</v>
      </c>
      <c r="G931" s="18" t="str">
        <f>VLOOKUP(A931,'BASE REGISTRO MAYO'!$A$1:$U$884,7,FALSE)</f>
        <v>Según Ley Orgánica Nº 18.695, artículos 1º al 4º.</v>
      </c>
      <c r="H931" s="18" t="str">
        <f>VLOOKUP(A931,'BASE REGISTRO MAYO'!$A$1:$U$884,8,FALSE)</f>
        <v>no tiene</v>
      </c>
      <c r="I931" s="18">
        <f>VLOOKUP(A931,'BASE REGISTRO MAYO'!$A$1:$U$884,9,FALSE)</f>
        <v>0</v>
      </c>
      <c r="J931" s="18">
        <f>VLOOKUP(A931,'BASE REGISTRO MAYO'!$A$1:$U$884,10,FALSE)</f>
        <v>0</v>
      </c>
      <c r="K931" s="18" t="str">
        <f>VLOOKUP(A931,'BASE REGISTRO MAYO'!$A$1:$U$884,11,FALSE)</f>
        <v xml:space="preserve">Juan Carlos Reinao Marilao. </v>
      </c>
      <c r="L931" s="18" t="str">
        <f>VLOOKUP(A931,'BASE REGISTRO MAYO'!$A$1:$U$884,12,FALSE)</f>
        <v xml:space="preserve">Calle Comercio Nº 206, comuna de Renaico. Región de La Araucanía.
</v>
      </c>
      <c r="M931" s="18" t="str">
        <f>VLOOKUP(A931,'BASE REGISTRO MAYO'!$A$1:$U$884,13,FALSE)</f>
        <v>IX</v>
      </c>
      <c r="N931" s="18" t="str">
        <f>VLOOKUP(A931,'BASE REGISTRO MAYO'!$A$1:$U$884,14,FALSE)</f>
        <v xml:space="preserve"> Renaico</v>
      </c>
      <c r="O931" s="18" t="str">
        <f>VLOOKUP(A931,'BASE REGISTRO MAYO'!$A$1:$U$884,15,FALSE)</f>
        <v>Fono: (65) 202800</v>
      </c>
      <c r="P931" s="18" t="str">
        <f>VLOOKUP(A931,'BASE REGISTRO MAYO'!$A$1:$U$884,16,FALSE)</f>
        <v xml:space="preserve"> didecorenaico@yahoo.cl</v>
      </c>
      <c r="Q931" s="18">
        <f>VLOOKUP(A931,'BASE REGISTRO MAYO'!$A$1:$U$884,17,FALSE)</f>
        <v>0</v>
      </c>
      <c r="R931" s="18">
        <f>VLOOKUP(A931,'BASE REGISTRO MAYO'!$A$1:$U$884,18,FALSE)</f>
        <v>91001</v>
      </c>
      <c r="S931" s="18" t="str">
        <f>VLOOKUP(A931,'BASE REGISTRO MAYO'!$A$1:$U$884,19,FALSE)</f>
        <v>No se acompañan. Aplica Informe Jurídico Nº 09, de  fecha 14 de marzo de 2011 del Departamento Jurídico y Dictamen Nº 070791, de 2009, de la Contraloría General de la República</v>
      </c>
      <c r="T931" s="148">
        <f>VLOOKUP(A931,'BASE REGISTRO MAYO'!$A$1:$U$884,20,FALSE)</f>
        <v>42262</v>
      </c>
      <c r="U931" s="125">
        <v>7583</v>
      </c>
      <c r="V931" s="126">
        <v>4078122</v>
      </c>
      <c r="W931" s="126">
        <v>16430763</v>
      </c>
      <c r="X931" s="149">
        <v>44347</v>
      </c>
      <c r="Y931" s="133" t="s">
        <v>7732</v>
      </c>
      <c r="Z931" s="133" t="s">
        <v>7733</v>
      </c>
      <c r="AA931" s="125" t="s">
        <v>8482</v>
      </c>
    </row>
    <row r="932" spans="1:27" s="90" customFormat="1" ht="15.75" customHeight="1" x14ac:dyDescent="0.2">
      <c r="A932" s="125">
        <v>7584</v>
      </c>
      <c r="B932" s="18" t="str">
        <f>VLOOKUP(A932,'BASE REGISTRO MAYO'!$A$1:$U$884,2,FALSE)</f>
        <v xml:space="preserve">
I. Municipalidad de Putaendo
</v>
      </c>
      <c r="C932" s="18">
        <f>VLOOKUP(A932,'BASE REGISTRO MAYO'!$A$1:$U$884,3,FALSE)</f>
        <v>690507005</v>
      </c>
      <c r="D932" s="18" t="str">
        <f>VLOOKUP(A932,'BASE REGISTRO MAYO'!$A$1:$U$884,4,FALSE)</f>
        <v>Municipalidad</v>
      </c>
      <c r="E932" s="18" t="str">
        <f>VLOOKUP(A932,'BASE REGISTRO MAYO'!$A$1:$U$884,5,FALSE)</f>
        <v>Constitución Política de la República, artículo 118.</v>
      </c>
      <c r="F932" s="18" t="str">
        <f>VLOOKUP(A932,'BASE REGISTRO MAYO'!$A$1:$U$884,6,FALSE)</f>
        <v>Indefinida.</v>
      </c>
      <c r="G932" s="18" t="str">
        <f>VLOOKUP(A932,'BASE REGISTRO MAYO'!$A$1:$U$884,7,FALSE)</f>
        <v>Según Ley Orgánica Nº 18.695, artículos 1º al 4º.</v>
      </c>
      <c r="H932" s="18" t="str">
        <f>VLOOKUP(A932,'BASE REGISTRO MAYO'!$A$1:$U$884,8,FALSE)</f>
        <v>no tiene</v>
      </c>
      <c r="I932" s="18">
        <f>VLOOKUP(A932,'BASE REGISTRO MAYO'!$A$1:$U$884,9,FALSE)</f>
        <v>0</v>
      </c>
      <c r="J932" s="18">
        <f>VLOOKUP(A932,'BASE REGISTRO MAYO'!$A$1:$U$884,10,FALSE)</f>
        <v>0</v>
      </c>
      <c r="K932" s="18" t="str">
        <f>VLOOKUP(A932,'BASE REGISTRO MAYO'!$A$1:$U$884,11,FALSE)</f>
        <v xml:space="preserve">Guillermo Heriberto Reyes Cortez, </v>
      </c>
      <c r="L932" s="18" t="str">
        <f>VLOOKUP(A932,'BASE REGISTRO MAYO'!$A$1:$U$884,12,FALSE)</f>
        <v xml:space="preserve">Calle Prat Nº 1, Comuna de Putaendo, Región de Valparaíso.
</v>
      </c>
      <c r="M932" s="18" t="str">
        <f>VLOOKUP(A932,'BASE REGISTRO MAYO'!$A$1:$U$884,13,FALSE)</f>
        <v>V</v>
      </c>
      <c r="N932" s="18" t="str">
        <f>VLOOKUP(A932,'BASE REGISTRO MAYO'!$A$1:$U$884,14,FALSE)</f>
        <v>Putaendo</v>
      </c>
      <c r="O932" s="18" t="str">
        <f>VLOOKUP(A932,'BASE REGISTRO MAYO'!$A$1:$U$884,15,FALSE)</f>
        <v>34-2-431510</v>
      </c>
      <c r="P932" s="18" t="str">
        <f>VLOOKUP(A932,'BASE REGISTRO MAYO'!$A$1:$U$884,16,FALSE)</f>
        <v>http://www.putaendo.cl/muni/</v>
      </c>
      <c r="Q932" s="18">
        <f>VLOOKUP(A932,'BASE REGISTRO MAYO'!$A$1:$U$884,17,FALSE)</f>
        <v>0</v>
      </c>
      <c r="R932" s="18">
        <f>VLOOKUP(A932,'BASE REGISTRO MAYO'!$A$1:$U$884,18,FALSE)</f>
        <v>91001</v>
      </c>
      <c r="S932" s="18" t="str">
        <f>VLOOKUP(A932,'BASE REGISTRO MAYO'!$A$1:$U$884,19,FALSE)</f>
        <v>No se acompañan. Aplica Informe Jurídico Nº 09, de  fecha 14 de marzo de 2011 del Departamento Jurídico y Dictamen Nº 070791, de 2009, de la Contraloría General de la República</v>
      </c>
      <c r="T932" s="148">
        <f>VLOOKUP(A932,'BASE REGISTRO MAYO'!$A$1:$U$884,20,FALSE)</f>
        <v>38641</v>
      </c>
      <c r="U932" s="125">
        <v>7584</v>
      </c>
      <c r="V932" s="126">
        <v>3577300</v>
      </c>
      <c r="W932" s="126">
        <v>10731900</v>
      </c>
      <c r="X932" s="149">
        <v>44347</v>
      </c>
      <c r="Y932" s="133" t="s">
        <v>7732</v>
      </c>
      <c r="Z932" s="133" t="s">
        <v>7733</v>
      </c>
      <c r="AA932" s="125" t="s">
        <v>7882</v>
      </c>
    </row>
    <row r="933" spans="1:27" s="90" customFormat="1" ht="15.75" customHeight="1" x14ac:dyDescent="0.2">
      <c r="A933" s="125">
        <v>7586</v>
      </c>
      <c r="B933" s="18" t="str">
        <f>VLOOKUP(A933,'BASE REGISTRO MAYO'!$A$1:$U$884,2,FALSE)</f>
        <v xml:space="preserve">
I. Municipalidad de Huasco
</v>
      </c>
      <c r="C933" s="18">
        <f>VLOOKUP(A933,'BASE REGISTRO MAYO'!$A$1:$U$884,3,FALSE)</f>
        <v>690307006</v>
      </c>
      <c r="D933" s="18" t="str">
        <f>VLOOKUP(A933,'BASE REGISTRO MAYO'!$A$1:$U$884,4,FALSE)</f>
        <v>Municipalidad</v>
      </c>
      <c r="E933" s="18" t="str">
        <f>VLOOKUP(A933,'BASE REGISTRO MAYO'!$A$1:$U$884,5,FALSE)</f>
        <v>Constitución Política de la República, artículo 118.</v>
      </c>
      <c r="F933" s="18" t="str">
        <f>VLOOKUP(A933,'BASE REGISTRO MAYO'!$A$1:$U$884,6,FALSE)</f>
        <v>Indefinida.</v>
      </c>
      <c r="G933" s="18" t="str">
        <f>VLOOKUP(A933,'BASE REGISTRO MAYO'!$A$1:$U$884,7,FALSE)</f>
        <v>Según Ley Orgánica Nº 18.695, artículos 1º al 4º.</v>
      </c>
      <c r="H933" s="18" t="str">
        <f>VLOOKUP(A933,'BASE REGISTRO MAYO'!$A$1:$U$884,8,FALSE)</f>
        <v>no tiene</v>
      </c>
      <c r="I933" s="18">
        <f>VLOOKUP(A933,'BASE REGISTRO MAYO'!$A$1:$U$884,9,FALSE)</f>
        <v>0</v>
      </c>
      <c r="J933" s="18">
        <f>VLOOKUP(A933,'BASE REGISTRO MAYO'!$A$1:$U$884,10,FALSE)</f>
        <v>0</v>
      </c>
      <c r="K933" s="18" t="str">
        <f>VLOOKUP(A933,'BASE REGISTRO MAYO'!$A$1:$U$884,11,FALSE)</f>
        <v xml:space="preserve">Rodrigo Sebastián Loyola Morenilla, </v>
      </c>
      <c r="L933" s="18" t="str">
        <f>VLOOKUP(A933,'BASE REGISTRO MAYO'!$A$1:$U$884,12,FALSE)</f>
        <v xml:space="preserve">Calle Graig Nª 530, comuna de Huasco, Región de Atacama
</v>
      </c>
      <c r="M933" s="18" t="str">
        <f>VLOOKUP(A933,'BASE REGISTRO MAYO'!$A$1:$U$884,13,FALSE)</f>
        <v>III</v>
      </c>
      <c r="N933" s="18" t="str">
        <f>VLOOKUP(A933,'BASE REGISTRO MAYO'!$A$1:$U$884,14,FALSE)</f>
        <v xml:space="preserve"> Huasco</v>
      </c>
      <c r="O933" s="18" t="str">
        <f>VLOOKUP(A933,'BASE REGISTRO MAYO'!$A$1:$U$884,15,FALSE)</f>
        <v xml:space="preserve"> Teléfono: 051-531039-531042-531010</v>
      </c>
      <c r="P933" s="18" t="str">
        <f>VLOOKUP(A933,'BASE REGISTRO MAYO'!$A$1:$U$884,16,FALSE)</f>
        <v>http://www.imhuasco.cl</v>
      </c>
      <c r="Q933" s="18">
        <f>VLOOKUP(A933,'BASE REGISTRO MAYO'!$A$1:$U$884,17,FALSE)</f>
        <v>0</v>
      </c>
      <c r="R933" s="18">
        <f>VLOOKUP(A933,'BASE REGISTRO MAYO'!$A$1:$U$884,18,FALSE)</f>
        <v>91001</v>
      </c>
      <c r="S933" s="18" t="str">
        <f>VLOOKUP(A933,'BASE REGISTRO MAYO'!$A$1:$U$884,19,FALSE)</f>
        <v>No se acompañan. Aplica Informe Jurídico Nº 09, de  fecha 14 de marzo de 2011 del Departamento Jurídico y Dictamen Nº 070791, de 2009, de la Contraloría General de la República</v>
      </c>
      <c r="T933" s="148">
        <f>VLOOKUP(A933,'BASE REGISTRO MAYO'!$A$1:$U$884,20,FALSE)</f>
        <v>42347</v>
      </c>
      <c r="U933" s="125">
        <v>7586</v>
      </c>
      <c r="V933" s="126">
        <v>3262498</v>
      </c>
      <c r="W933" s="126">
        <v>13144612</v>
      </c>
      <c r="X933" s="149">
        <v>44347</v>
      </c>
      <c r="Y933" s="133" t="s">
        <v>7732</v>
      </c>
      <c r="Z933" s="133" t="s">
        <v>7733</v>
      </c>
      <c r="AA933" s="125" t="s">
        <v>7829</v>
      </c>
    </row>
    <row r="934" spans="1:27" s="90" customFormat="1" ht="15.75" customHeight="1" x14ac:dyDescent="0.2">
      <c r="A934" s="125">
        <v>7587</v>
      </c>
      <c r="B934" s="18" t="str">
        <f>VLOOKUP(A934,'BASE REGISTRO MAYO'!$A$1:$U$884,2,FALSE)</f>
        <v xml:space="preserve">
Gobernación Provincial de Isla de Pascua
</v>
      </c>
      <c r="C934" s="18">
        <f>VLOOKUP(A934,'BASE REGISTRO MAYO'!$A$1:$U$884,3,FALSE)</f>
        <v>605110533</v>
      </c>
      <c r="D934" s="18" t="str">
        <f>VLOOKUP(A934,'BASE REGISTRO MAYO'!$A$1:$U$884,4,FALSE)</f>
        <v>Gobernación Provincial</v>
      </c>
      <c r="E934" s="18" t="str">
        <f>VLOOKUP(A934,'BASE REGISTRO MAYO'!$A$1:$U$884,5,FALSE)</f>
        <v>Constitución Política de la República, artículo 116.</v>
      </c>
      <c r="F934" s="18" t="str">
        <f>VLOOKUP(A934,'BASE REGISTRO MAYO'!$A$1:$U$884,6,FALSE)</f>
        <v>Indefinida.</v>
      </c>
      <c r="G934" s="18" t="str">
        <f>VLOOKUP(A934,'BASE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4" s="18" t="str">
        <f>VLOOKUP(A934,'BASE REGISTRO MAYO'!$A$1:$U$884,8,FALSE)</f>
        <v>no tiene</v>
      </c>
      <c r="I934" s="18">
        <f>VLOOKUP(A934,'BASE REGISTRO MAYO'!$A$1:$U$884,9,FALSE)</f>
        <v>0</v>
      </c>
      <c r="J934" s="18">
        <f>VLOOKUP(A934,'BASE REGISTRO MAYO'!$A$1:$U$884,10,FALSE)</f>
        <v>0</v>
      </c>
      <c r="K934" s="18" t="str">
        <f>VLOOKUP(A934,'BASE REGISTRO MAYO'!$A$1:$U$884,11,FALSE)</f>
        <v xml:space="preserve">Gobernadora Provincial Titular: 
Melania Carolina Hotu Hey 
</v>
      </c>
      <c r="L934" s="18" t="str">
        <f>VLOOKUP(A934,'BASE REGISTRO MAYO'!$A$1:$U$884,12,FALSE)</f>
        <v xml:space="preserve">Kiri Reva S/N, Isla de Pascua. Región de Valparaíso. </v>
      </c>
      <c r="M934" s="18" t="str">
        <f>VLOOKUP(A934,'BASE REGISTRO MAYO'!$A$1:$U$884,13,FALSE)</f>
        <v>V</v>
      </c>
      <c r="N934" s="18" t="str">
        <f>VLOOKUP(A934,'BASE REGISTRO MAYO'!$A$1:$U$884,14,FALSE)</f>
        <v xml:space="preserve"> Isla de Pascua</v>
      </c>
      <c r="O934" s="18">
        <f>VLOOKUP(A934,'BASE REGISTRO MAYO'!$A$1:$U$884,15,FALSE)</f>
        <v>0</v>
      </c>
      <c r="P934" s="18">
        <f>VLOOKUP(A934,'BASE REGISTRO MAYO'!$A$1:$U$884,16,FALSE)</f>
        <v>0</v>
      </c>
      <c r="Q934" s="18">
        <f>VLOOKUP(A934,'BASE REGISTRO MAYO'!$A$1:$U$884,17,FALSE)</f>
        <v>0</v>
      </c>
      <c r="R934" s="18">
        <f>VLOOKUP(A934,'BASE REGISTRO MAYO'!$A$1:$U$884,18,FALSE)</f>
        <v>91001</v>
      </c>
      <c r="S934" s="18" t="str">
        <f>VLOOKUP(A934,'BASE REGISTRO MAYO'!$A$1:$U$884,19,FALSE)</f>
        <v>No se acompañan. Aplica Informe Jurídico Nº 09, de  fecha 14 de marzo de 2011 del Departamento Jurídico y Dictamen Nº 070791, de 2009, de la Contraloría General de la República</v>
      </c>
      <c r="T934" s="148">
        <f>VLOOKUP(A934,'BASE REGISTRO MAYO'!$A$1:$U$884,20,FALSE)</f>
        <v>42348</v>
      </c>
      <c r="U934" s="125">
        <v>7587</v>
      </c>
      <c r="V934" s="126">
        <v>20151413</v>
      </c>
      <c r="W934" s="126">
        <v>34460614</v>
      </c>
      <c r="X934" s="149">
        <v>44347</v>
      </c>
      <c r="Y934" s="133" t="s">
        <v>7732</v>
      </c>
      <c r="Z934" s="133" t="s">
        <v>7733</v>
      </c>
      <c r="AA934" s="125" t="s">
        <v>7840</v>
      </c>
    </row>
    <row r="935" spans="1:27" s="90" customFormat="1" ht="15.75" customHeight="1" x14ac:dyDescent="0.2">
      <c r="A935" s="125">
        <v>7591</v>
      </c>
      <c r="B935" s="18" t="str">
        <f>VLOOKUP(A935,'BASE REGISTRO MAYO'!$A$1:$U$884,2,FALSE)</f>
        <v xml:space="preserve">
Ilustre Municipalidad de Vichuquén
</v>
      </c>
      <c r="C935" s="18">
        <f>VLOOKUP(A935,'BASE REGISTRO MAYO'!$A$1:$U$884,3,FALSE)</f>
        <v>691007006</v>
      </c>
      <c r="D935" s="18" t="str">
        <f>VLOOKUP(A935,'BASE REGISTRO MAYO'!$A$1:$U$884,4,FALSE)</f>
        <v>Municipalidad</v>
      </c>
      <c r="E935" s="18" t="str">
        <f>VLOOKUP(A935,'BASE REGISTRO MAYO'!$A$1:$U$884,5,FALSE)</f>
        <v>Constitución Política de la República, artículo 107.</v>
      </c>
      <c r="F935" s="18" t="str">
        <f>VLOOKUP(A935,'BASE REGISTRO MAYO'!$A$1:$U$884,6,FALSE)</f>
        <v>Indefinida.</v>
      </c>
      <c r="G935" s="18" t="str">
        <f>VLOOKUP(A935,'BASE REGISTRO MAYO'!$A$1:$U$884,7,FALSE)</f>
        <v>Según Ley Orgánica Nº 18.695, artículos 1º al 4º.</v>
      </c>
      <c r="H935" s="18" t="str">
        <f>VLOOKUP(A935,'BASE REGISTRO MAYO'!$A$1:$U$884,8,FALSE)</f>
        <v>no tiene</v>
      </c>
      <c r="I935" s="18">
        <f>VLOOKUP(A935,'BASE REGISTRO MAYO'!$A$1:$U$884,9,FALSE)</f>
        <v>0</v>
      </c>
      <c r="J935" s="18">
        <f>VLOOKUP(A935,'BASE REGISTRO MAYO'!$A$1:$U$884,10,FALSE)</f>
        <v>0</v>
      </c>
      <c r="K935" s="18" t="str">
        <f>VLOOKUP(A935,'BASE REGISTRO MAYO'!$A$1:$U$884,11,FALSE)</f>
        <v xml:space="preserve">Roberto Hernán Rivera Pino
</v>
      </c>
      <c r="L935" s="18" t="str">
        <f>VLOOKUP(A935,'BASE REGISTRO MAYO'!$A$1:$U$884,12,FALSE)</f>
        <v xml:space="preserve">Manuel Rodríguez Nº 315, de la comuna de Vichuquén, Región del Maule.  
</v>
      </c>
      <c r="M935" s="18" t="str">
        <f>VLOOKUP(A935,'BASE REGISTRO MAYO'!$A$1:$U$884,13,FALSE)</f>
        <v>VII</v>
      </c>
      <c r="N935" s="18" t="str">
        <f>VLOOKUP(A935,'BASE REGISTRO MAYO'!$A$1:$U$884,14,FALSE)</f>
        <v>Vichuquén</v>
      </c>
      <c r="O935" s="18" t="str">
        <f>VLOOKUP(A935,'BASE REGISTRO MAYO'!$A$1:$U$884,15,FALSE)</f>
        <v>Fono: (75) 2555516 – 2555501</v>
      </c>
      <c r="P935" s="18" t="str">
        <f>VLOOKUP(A935,'BASE REGISTRO MAYO'!$A$1:$U$884,16,FALSE)</f>
        <v>munivichuquen@gmail.com</v>
      </c>
      <c r="Q935" s="18">
        <f>VLOOKUP(A935,'BASE REGISTRO MAYO'!$A$1:$U$884,17,FALSE)</f>
        <v>0</v>
      </c>
      <c r="R935" s="18">
        <f>VLOOKUP(A935,'BASE REGISTRO MAYO'!$A$1:$U$884,18,FALSE)</f>
        <v>91001</v>
      </c>
      <c r="S935" s="18" t="str">
        <f>VLOOKUP(A935,'BASE REGISTRO MAYO'!$A$1:$U$884,19,FALSE)</f>
        <v>No se acompañan. Aplica Informe Jurídico Nº 09, de  fecha 14 de marzo de 2011 del Departamento Jurídico y Dictamen Nº 070791, de 2009, de la Contraloría General de la República</v>
      </c>
      <c r="T935" s="148">
        <f>VLOOKUP(A935,'BASE REGISTRO MAYO'!$A$1:$U$884,20,FALSE)</f>
        <v>42383</v>
      </c>
      <c r="U935" s="125">
        <v>7591</v>
      </c>
      <c r="V935" s="126">
        <v>2861840</v>
      </c>
      <c r="W935" s="126">
        <v>11530360</v>
      </c>
      <c r="X935" s="149">
        <v>44347</v>
      </c>
      <c r="Y935" s="133" t="s">
        <v>7732</v>
      </c>
      <c r="Z935" s="133" t="s">
        <v>7733</v>
      </c>
      <c r="AA935" s="125" t="s">
        <v>7969</v>
      </c>
    </row>
    <row r="936" spans="1:27" s="90" customFormat="1" ht="15.75" customHeight="1" x14ac:dyDescent="0.2">
      <c r="A936" s="125">
        <v>7592</v>
      </c>
      <c r="B936" s="18" t="str">
        <f>VLOOKUP(A936,'BASE REGISTRO MAYO'!$A$1:$U$884,2,FALSE)</f>
        <v xml:space="preserve">
I. Municipalidad de San Rafael.
</v>
      </c>
      <c r="C936" s="18">
        <f>VLOOKUP(A936,'BASE REGISTRO MAYO'!$A$1:$U$884,3,FALSE)</f>
        <v>692645006</v>
      </c>
      <c r="D936" s="18" t="str">
        <f>VLOOKUP(A936,'BASE REGISTRO MAYO'!$A$1:$U$884,4,FALSE)</f>
        <v>Municipalidad</v>
      </c>
      <c r="E936" s="18" t="str">
        <f>VLOOKUP(A936,'BASE REGISTRO MAYO'!$A$1:$U$884,5,FALSE)</f>
        <v>Constitución Política de la República, artículo 107.</v>
      </c>
      <c r="F936" s="18" t="str">
        <f>VLOOKUP(A936,'BASE REGISTRO MAYO'!$A$1:$U$884,6,FALSE)</f>
        <v>Indefinida.</v>
      </c>
      <c r="G936" s="18" t="str">
        <f>VLOOKUP(A936,'BASE REGISTRO MAYO'!$A$1:$U$884,7,FALSE)</f>
        <v>Según Ley Orgánica Nº 18.695, artículos 1º al 4º.</v>
      </c>
      <c r="H936" s="18" t="str">
        <f>VLOOKUP(A936,'BASE REGISTRO MAYO'!$A$1:$U$884,8,FALSE)</f>
        <v>no tiene</v>
      </c>
      <c r="I936" s="18">
        <f>VLOOKUP(A936,'BASE REGISTRO MAYO'!$A$1:$U$884,9,FALSE)</f>
        <v>0</v>
      </c>
      <c r="J936" s="18">
        <f>VLOOKUP(A936,'BASE REGISTRO MAYO'!$A$1:$U$884,10,FALSE)</f>
        <v>0</v>
      </c>
      <c r="K936" s="18" t="str">
        <f>VLOOKUP(A936,'BASE REGISTRO MAYO'!$A$1:$U$884,11,FALSE)</f>
        <v xml:space="preserve">Claudia Alejandra Díaz Bravo, </v>
      </c>
      <c r="L936" s="18" t="str">
        <f>VLOOKUP(A936,'BASE REGISTRO MAYO'!$A$1:$U$884,12,FALSE)</f>
        <v xml:space="preserve">Avenida Oriente Nº 2625, Comuna de San Rafael. Provincia de Talca. VII Región del Maule. 
</v>
      </c>
      <c r="M936" s="18" t="str">
        <f>VLOOKUP(A936,'BASE REGISTRO MAYO'!$A$1:$U$884,13,FALSE)</f>
        <v>VII</v>
      </c>
      <c r="N936" s="18" t="str">
        <f>VLOOKUP(A936,'BASE REGISTRO MAYO'!$A$1:$U$884,14,FALSE)</f>
        <v>San Rafael</v>
      </c>
      <c r="O936" s="18" t="str">
        <f>VLOOKUP(A936,'BASE REGISTRO MAYO'!$A$1:$U$884,15,FALSE)</f>
        <v>(71) 2651012</v>
      </c>
      <c r="P936" s="18" t="str">
        <f>VLOOKUP(A936,'BASE REGISTRO MAYO'!$A$1:$U$884,16,FALSE)</f>
        <v>Secre_alcaldia@hotmail.es rrpp@munisanrafael.cl</v>
      </c>
      <c r="Q936" s="18">
        <f>VLOOKUP(A936,'BASE REGISTRO MAYO'!$A$1:$U$884,17,FALSE)</f>
        <v>0</v>
      </c>
      <c r="R936" s="18">
        <f>VLOOKUP(A936,'BASE REGISTRO MAYO'!$A$1:$U$884,18,FALSE)</f>
        <v>91001</v>
      </c>
      <c r="S936" s="18" t="str">
        <f>VLOOKUP(A936,'BASE REGISTRO MAYO'!$A$1:$U$884,19,FALSE)</f>
        <v>No se acompañan. Aplica Informe Jurídico Nº 09, de  fecha 14 de marzo de 2011 del Departamento Jurídico y Dictamen Nº 070791, de 2009, de la Contraloría General de la República</v>
      </c>
      <c r="T936" s="148">
        <f>VLOOKUP(A936,'BASE REGISTRO MAYO'!$A$1:$U$884,20,FALSE)</f>
        <v>42397</v>
      </c>
      <c r="U936" s="125">
        <v>7592</v>
      </c>
      <c r="V936" s="126">
        <v>4722036</v>
      </c>
      <c r="W936" s="126">
        <v>19025094</v>
      </c>
      <c r="X936" s="149">
        <v>44347</v>
      </c>
      <c r="Y936" s="133" t="s">
        <v>7732</v>
      </c>
      <c r="Z936" s="133" t="s">
        <v>7733</v>
      </c>
      <c r="AA936" s="125" t="s">
        <v>7970</v>
      </c>
    </row>
    <row r="937" spans="1:27" s="90" customFormat="1" ht="15.75" customHeight="1" x14ac:dyDescent="0.2">
      <c r="A937" s="125">
        <v>7593</v>
      </c>
      <c r="B937" s="18" t="str">
        <f>VLOOKUP(A937,'BASE REGISTRO MAYO'!$A$1:$U$884,2,FALSE)</f>
        <v xml:space="preserve">
I. Municipalidad de Rinconada
</v>
      </c>
      <c r="C937" s="18">
        <f>VLOOKUP(A937,'BASE REGISTRO MAYO'!$A$1:$U$884,3,FALSE)</f>
        <v>690513005</v>
      </c>
      <c r="D937" s="18" t="str">
        <f>VLOOKUP(A937,'BASE REGISTRO MAYO'!$A$1:$U$884,4,FALSE)</f>
        <v>Municipalidad</v>
      </c>
      <c r="E937" s="18" t="str">
        <f>VLOOKUP(A937,'BASE REGISTRO MAYO'!$A$1:$U$884,5,FALSE)</f>
        <v>Constitución Política de la República, artículo 107.</v>
      </c>
      <c r="F937" s="18" t="str">
        <f>VLOOKUP(A937,'BASE REGISTRO MAYO'!$A$1:$U$884,6,FALSE)</f>
        <v>Indefinida.</v>
      </c>
      <c r="G937" s="18" t="str">
        <f>VLOOKUP(A937,'BASE REGISTRO MAYO'!$A$1:$U$884,7,FALSE)</f>
        <v>Según Ley Orgánica Nº 18.695, artículos 1º al 4º.</v>
      </c>
      <c r="H937" s="18" t="str">
        <f>VLOOKUP(A937,'BASE REGISTRO MAYO'!$A$1:$U$884,8,FALSE)</f>
        <v>no tiene</v>
      </c>
      <c r="I937" s="18">
        <f>VLOOKUP(A937,'BASE REGISTRO MAYO'!$A$1:$U$884,9,FALSE)</f>
        <v>0</v>
      </c>
      <c r="J937" s="18">
        <f>VLOOKUP(A937,'BASE REGISTRO MAYO'!$A$1:$U$884,10,FALSE)</f>
        <v>0</v>
      </c>
      <c r="K937" s="18" t="str">
        <f>VLOOKUP(A937,'BASE REGISTRO MAYO'!$A$1:$U$884,11,FALSE)</f>
        <v xml:space="preserve">Pedro Antonio Caballería Díaz, </v>
      </c>
      <c r="L937" s="18" t="str">
        <f>VLOOKUP(A937,'BASE REGISTRO MAYO'!$A$1:$U$884,12,FALSE)</f>
        <v xml:space="preserve">Carretera San Martín Nº 607, comuna de Rinconada, Región de Valparaíso. 
</v>
      </c>
      <c r="M937" s="18" t="str">
        <f>VLOOKUP(A937,'BASE REGISTRO MAYO'!$A$1:$U$884,13,FALSE)</f>
        <v>V</v>
      </c>
      <c r="N937" s="18" t="str">
        <f>VLOOKUP(A937,'BASE REGISTRO MAYO'!$A$1:$U$884,14,FALSE)</f>
        <v xml:space="preserve"> Rinconada</v>
      </c>
      <c r="O937" s="18" t="str">
        <f>VLOOKUP(A937,'BASE REGISTRO MAYO'!$A$1:$U$884,15,FALSE)</f>
        <v>Teléfono: (34) 2509500</v>
      </c>
      <c r="P937" s="18">
        <f>VLOOKUP(A937,'BASE REGISTRO MAYO'!$A$1:$U$884,16,FALSE)</f>
        <v>0</v>
      </c>
      <c r="Q937" s="18">
        <f>VLOOKUP(A937,'BASE REGISTRO MAYO'!$A$1:$U$884,17,FALSE)</f>
        <v>0</v>
      </c>
      <c r="R937" s="18">
        <f>VLOOKUP(A937,'BASE REGISTRO MAYO'!$A$1:$U$884,18,FALSE)</f>
        <v>91001</v>
      </c>
      <c r="S937" s="18" t="str">
        <f>VLOOKUP(A937,'BASE REGISTRO MAYO'!$A$1:$U$884,19,FALSE)</f>
        <v>No se acompañan. Aplica Informe Jurídico Nº 09, de  fecha 14 de marzo de 2011 del Departamento Jurídico y Dictamen Nº 070791, de 2009, de la Contraloría General de la República</v>
      </c>
      <c r="T937" s="148">
        <f>VLOOKUP(A937,'BASE REGISTRO MAYO'!$A$1:$U$884,20,FALSE)</f>
        <v>42402</v>
      </c>
      <c r="U937" s="125">
        <v>7593</v>
      </c>
      <c r="V937" s="126">
        <v>3577300</v>
      </c>
      <c r="W937" s="126">
        <v>14412950</v>
      </c>
      <c r="X937" s="149">
        <v>44347</v>
      </c>
      <c r="Y937" s="133" t="s">
        <v>7732</v>
      </c>
      <c r="Z937" s="133" t="s">
        <v>7733</v>
      </c>
      <c r="AA937" s="125" t="s">
        <v>7971</v>
      </c>
    </row>
    <row r="938" spans="1:27" s="90" customFormat="1" ht="15.75" customHeight="1" x14ac:dyDescent="0.2">
      <c r="A938" s="125">
        <v>7594</v>
      </c>
      <c r="B938" s="18" t="str">
        <f>VLOOKUP(A938,'BASE REGISTRO MAYO'!$A$1:$U$884,2,FALSE)</f>
        <v xml:space="preserve">
I. Municipalidad de Romeral
</v>
      </c>
      <c r="C938" s="18">
        <f>VLOOKUP(A938,'BASE REGISTRO MAYO'!$A$1:$U$884,3,FALSE)</f>
        <v>691002004</v>
      </c>
      <c r="D938" s="18" t="str">
        <f>VLOOKUP(A938,'BASE REGISTRO MAYO'!$A$1:$U$884,4,FALSE)</f>
        <v>Municipalidad</v>
      </c>
      <c r="E938" s="18" t="str">
        <f>VLOOKUP(A938,'BASE REGISTRO MAYO'!$A$1:$U$884,5,FALSE)</f>
        <v>Constitución Política de la República, artículo 107.</v>
      </c>
      <c r="F938" s="18" t="str">
        <f>VLOOKUP(A938,'BASE REGISTRO MAYO'!$A$1:$U$884,6,FALSE)</f>
        <v>Indefinida.</v>
      </c>
      <c r="G938" s="18" t="str">
        <f>VLOOKUP(A938,'BASE REGISTRO MAYO'!$A$1:$U$884,7,FALSE)</f>
        <v>Según Ley Orgánica Nº 18.695, artículos 1º al 4º.</v>
      </c>
      <c r="H938" s="18" t="str">
        <f>VLOOKUP(A938,'BASE REGISTRO MAYO'!$A$1:$U$884,8,FALSE)</f>
        <v>no tiene</v>
      </c>
      <c r="I938" s="18">
        <f>VLOOKUP(A938,'BASE REGISTRO MAYO'!$A$1:$U$884,9,FALSE)</f>
        <v>0</v>
      </c>
      <c r="J938" s="18">
        <f>VLOOKUP(A938,'BASE REGISTRO MAYO'!$A$1:$U$884,10,FALSE)</f>
        <v>0</v>
      </c>
      <c r="K938" s="18" t="str">
        <f>VLOOKUP(A938,'BASE REGISTRO MAYO'!$A$1:$U$884,11,FALSE)</f>
        <v xml:space="preserve">Carlos Vergara Zerega, </v>
      </c>
      <c r="L938" s="18" t="str">
        <f>VLOOKUP(A938,'BASE REGISTRO MAYO'!$A$1:$U$884,12,FALSE)</f>
        <v xml:space="preserve">Calle Ignacio Carrera Pinto Nº 1213, comuna de Romeral. Región del Maule.- 
</v>
      </c>
      <c r="M938" s="18" t="str">
        <f>VLOOKUP(A938,'BASE REGISTRO MAYO'!$A$1:$U$884,13,FALSE)</f>
        <v>VII</v>
      </c>
      <c r="N938" s="18" t="str">
        <f>VLOOKUP(A938,'BASE REGISTRO MAYO'!$A$1:$U$884,14,FALSE)</f>
        <v>Romeral</v>
      </c>
      <c r="O938" s="18" t="str">
        <f>VLOOKUP(A938,'BASE REGISTRO MAYO'!$A$1:$U$884,15,FALSE)</f>
        <v>Teléfono: 75-2576330</v>
      </c>
      <c r="P938" s="18" t="str">
        <f>VLOOKUP(A938,'BASE REGISTRO MAYO'!$A$1:$U$884,16,FALSE)</f>
        <v xml:space="preserve">alcaldia@muniromeral.cl </v>
      </c>
      <c r="Q938" s="18">
        <f>VLOOKUP(A938,'BASE REGISTRO MAYO'!$A$1:$U$884,17,FALSE)</f>
        <v>0</v>
      </c>
      <c r="R938" s="18">
        <f>VLOOKUP(A938,'BASE REGISTRO MAYO'!$A$1:$U$884,18,FALSE)</f>
        <v>91001</v>
      </c>
      <c r="S938" s="18" t="str">
        <f>VLOOKUP(A938,'BASE REGISTRO MAYO'!$A$1:$U$884,19,FALSE)</f>
        <v>No se acompañan. Aplica Informe Jurídico Nº 09, de  fecha 14 de marzo de 2011 del Departamento Jurídico y Dictamen Nº 070791, de 2009, de la Contraloría General de la República</v>
      </c>
      <c r="T938" s="148">
        <f>VLOOKUP(A938,'BASE REGISTRO MAYO'!$A$1:$U$884,20,FALSE)</f>
        <v>42402</v>
      </c>
      <c r="U938" s="125">
        <v>7594</v>
      </c>
      <c r="V938" s="126">
        <v>3148024</v>
      </c>
      <c r="W938" s="126">
        <v>12683396</v>
      </c>
      <c r="X938" s="149">
        <v>44347</v>
      </c>
      <c r="Y938" s="133" t="s">
        <v>7732</v>
      </c>
      <c r="Z938" s="133" t="s">
        <v>7733</v>
      </c>
      <c r="AA938" s="125" t="s">
        <v>7972</v>
      </c>
    </row>
    <row r="939" spans="1:27" s="90" customFormat="1" ht="15.75" customHeight="1" x14ac:dyDescent="0.2">
      <c r="A939" s="125">
        <v>7595</v>
      </c>
      <c r="B939" s="18" t="str">
        <f>VLOOKUP(A939,'BASE REGISTRO MAYO'!$A$1:$U$884,2,FALSE)</f>
        <v xml:space="preserve">
Gobernación Provincial de Magallanes
</v>
      </c>
      <c r="C939" s="18">
        <f>VLOOKUP(A939,'BASE REGISTRO MAYO'!$A$1:$U$884,3,FALSE)</f>
        <v>605111211</v>
      </c>
      <c r="D939" s="18" t="str">
        <f>VLOOKUP(A939,'BASE REGISTRO MAYO'!$A$1:$U$884,4,FALSE)</f>
        <v>Gobernación Provincial</v>
      </c>
      <c r="E939" s="18" t="str">
        <f>VLOOKUP(A939,'BASE REGISTRO MAYO'!$A$1:$U$884,5,FALSE)</f>
        <v>Constitución Política de la República, artículo 116.</v>
      </c>
      <c r="F939" s="18" t="str">
        <f>VLOOKUP(A939,'BASE REGISTRO MAYO'!$A$1:$U$884,6,FALSE)</f>
        <v>Indefinida.</v>
      </c>
      <c r="G939" s="18" t="str">
        <f>VLOOKUP(A939,'BASE REGISTRO MAYO'!$A$1:$U$884,7,FALSE)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9" s="18" t="str">
        <f>VLOOKUP(A939,'BASE REGISTRO MAYO'!$A$1:$U$884,8,FALSE)</f>
        <v>no tiene</v>
      </c>
      <c r="I939" s="18">
        <f>VLOOKUP(A939,'BASE REGISTRO MAYO'!$A$1:$U$884,9,FALSE)</f>
        <v>0</v>
      </c>
      <c r="J939" s="18">
        <f>VLOOKUP(A939,'BASE REGISTRO MAYO'!$A$1:$U$884,10,FALSE)</f>
        <v>0</v>
      </c>
      <c r="K939" s="18" t="str">
        <f>VLOOKUP(A939,'BASE REGISTRO MAYO'!$A$1:$U$884,11,FALSE)</f>
        <v xml:space="preserve">Gobernadora Provincial Titular: 
Paola Andrea Fernández Gálvez,
</v>
      </c>
      <c r="L939" s="18" t="str">
        <f>VLOOKUP(A939,'BASE REGISTRO MAYO'!$A$1:$U$884,12,FALSE)</f>
        <v xml:space="preserve">Presidente Julio Roca Nº 925, Punta Arenas. Región de Magallanes y la Antártica Chilena.
</v>
      </c>
      <c r="M939" s="18" t="str">
        <f>VLOOKUP(A939,'BASE REGISTRO MAYO'!$A$1:$U$884,13,FALSE)</f>
        <v>XII</v>
      </c>
      <c r="N939" s="18" t="str">
        <f>VLOOKUP(A939,'BASE REGISTRO MAYO'!$A$1:$U$884,14,FALSE)</f>
        <v>Punta Arenas</v>
      </c>
      <c r="O939" s="18" t="str">
        <f>VLOOKUP(A939,'BASE REGISTRO MAYO'!$A$1:$U$884,15,FALSE)</f>
        <v>Teléfonos 61-222600, 225097, 242027</v>
      </c>
      <c r="P939" s="18">
        <f>VLOOKUP(A939,'BASE REGISTRO MAYO'!$A$1:$U$884,16,FALSE)</f>
        <v>0</v>
      </c>
      <c r="Q939" s="18">
        <f>VLOOKUP(A939,'BASE REGISTRO MAYO'!$A$1:$U$884,17,FALSE)</f>
        <v>0</v>
      </c>
      <c r="R939" s="18">
        <f>VLOOKUP(A939,'BASE REGISTRO MAYO'!$A$1:$U$884,18,FALSE)</f>
        <v>91001</v>
      </c>
      <c r="S939" s="18" t="str">
        <f>VLOOKUP(A939,'BASE REGISTRO MAYO'!$A$1:$U$884,19,FALSE)</f>
        <v>No se acompañan. Aplica Informe Jurídico Nº 09, de  fecha 14 de marzo de 2011 del Departamento Jurídico y Dictamen Nº 070791, de 2009, de la Contraloría General de la República</v>
      </c>
      <c r="T939" s="148">
        <f>VLOOKUP(A939,'BASE REGISTRO MAYO'!$A$1:$U$884,20,FALSE)</f>
        <v>42405</v>
      </c>
      <c r="U939" s="125">
        <v>7595</v>
      </c>
      <c r="V939" s="126">
        <v>13616635</v>
      </c>
      <c r="W939" s="126">
        <v>54861454</v>
      </c>
      <c r="X939" s="149">
        <v>44347</v>
      </c>
      <c r="Y939" s="133" t="s">
        <v>7732</v>
      </c>
      <c r="Z939" s="133" t="s">
        <v>7733</v>
      </c>
      <c r="AA939" s="125" t="s">
        <v>7811</v>
      </c>
    </row>
    <row r="940" spans="1:27" s="90" customFormat="1" ht="15.75" customHeight="1" x14ac:dyDescent="0.2">
      <c r="A940" s="125">
        <v>7596</v>
      </c>
      <c r="B940" s="18" t="str">
        <f>VLOOKUP(A940,'BASE REGISTRO MAYO'!$A$1:$U$884,2,FALSE)</f>
        <v xml:space="preserve">
I. Municipalidad de El Tabo
</v>
      </c>
      <c r="C940" s="18">
        <f>VLOOKUP(A940,'BASE REGISTRO MAYO'!$A$1:$U$884,3,FALSE)</f>
        <v>690737000</v>
      </c>
      <c r="D940" s="18" t="str">
        <f>VLOOKUP(A940,'BASE REGISTRO MAYO'!$A$1:$U$884,4,FALSE)</f>
        <v>Municipalidad</v>
      </c>
      <c r="E940" s="18" t="str">
        <f>VLOOKUP(A940,'BASE REGISTRO MAYO'!$A$1:$U$884,5,FALSE)</f>
        <v>Constitución Política de la República, artículo 107.</v>
      </c>
      <c r="F940" s="18" t="str">
        <f>VLOOKUP(A940,'BASE REGISTRO MAYO'!$A$1:$U$884,6,FALSE)</f>
        <v>Indefinida.</v>
      </c>
      <c r="G940" s="18" t="str">
        <f>VLOOKUP(A940,'BASE REGISTRO MAYO'!$A$1:$U$884,7,FALSE)</f>
        <v>Según Ley Orgánica Nº 18.695, artículos 1º al 4º.</v>
      </c>
      <c r="H940" s="18" t="str">
        <f>VLOOKUP(A940,'BASE REGISTRO MAYO'!$A$1:$U$884,8,FALSE)</f>
        <v>no tiene</v>
      </c>
      <c r="I940" s="18">
        <f>VLOOKUP(A940,'BASE REGISTRO MAYO'!$A$1:$U$884,9,FALSE)</f>
        <v>0</v>
      </c>
      <c r="J940" s="18">
        <f>VLOOKUP(A940,'BASE REGISTRO MAYO'!$A$1:$U$884,10,FALSE)</f>
        <v>0</v>
      </c>
      <c r="K940" s="18" t="str">
        <f>VLOOKUP(A940,'BASE REGISTRO MAYO'!$A$1:$U$884,11,FALSE)</f>
        <v xml:space="preserve">Emilio Osvaldo Jorquera Romero, </v>
      </c>
      <c r="L940" s="18" t="str">
        <f>VLOOKUP(A940,'BASE REGISTRO MAYO'!$A$1:$U$884,12,FALSE)</f>
        <v xml:space="preserve">Las Cruces Norte Nº 401, comuna de El Tabo, Región de Valparaíso. 
</v>
      </c>
      <c r="M940" s="18" t="str">
        <f>VLOOKUP(A940,'BASE REGISTRO MAYO'!$A$1:$U$884,13,FALSE)</f>
        <v>V</v>
      </c>
      <c r="N940" s="18" t="str">
        <f>VLOOKUP(A940,'BASE REGISTRO MAYO'!$A$1:$U$884,14,FALSE)</f>
        <v>El Tabo</v>
      </c>
      <c r="O940" s="18" t="str">
        <f>VLOOKUP(A940,'BASE REGISTRO MAYO'!$A$1:$U$884,15,FALSE)</f>
        <v xml:space="preserve">Teléfono: 35-2203500 </v>
      </c>
      <c r="P940" s="18">
        <f>VLOOKUP(A940,'BASE REGISTRO MAYO'!$A$1:$U$884,16,FALSE)</f>
        <v>0</v>
      </c>
      <c r="Q940" s="18">
        <f>VLOOKUP(A940,'BASE REGISTRO MAYO'!$A$1:$U$884,17,FALSE)</f>
        <v>0</v>
      </c>
      <c r="R940" s="18">
        <f>VLOOKUP(A940,'BASE REGISTRO MAYO'!$A$1:$U$884,18,FALSE)</f>
        <v>91001</v>
      </c>
      <c r="S940" s="18" t="str">
        <f>VLOOKUP(A940,'BASE REGISTRO MAYO'!$A$1:$U$884,19,FALSE)</f>
        <v>No se acompañan. Aplica Informe Jurídico Nº 09, de  fecha 14 de marzo de 2011 del Departamento Jurídico y Dictamen Nº 070791, de 2009, de la Contraloría General de la República</v>
      </c>
      <c r="T940" s="148">
        <f>VLOOKUP(A940,'BASE REGISTRO MAYO'!$A$1:$U$884,20,FALSE)</f>
        <v>42410</v>
      </c>
      <c r="U940" s="125">
        <v>7596</v>
      </c>
      <c r="V940" s="126">
        <v>3577300</v>
      </c>
      <c r="W940" s="126">
        <v>14412950</v>
      </c>
      <c r="X940" s="149">
        <v>44347</v>
      </c>
      <c r="Y940" s="133" t="s">
        <v>7732</v>
      </c>
      <c r="Z940" s="133" t="s">
        <v>7733</v>
      </c>
      <c r="AA940" s="125" t="s">
        <v>7973</v>
      </c>
    </row>
    <row r="941" spans="1:27" s="90" customFormat="1" ht="15.75" customHeight="1" x14ac:dyDescent="0.2">
      <c r="A941" s="125">
        <v>7598</v>
      </c>
      <c r="B941" s="18" t="str">
        <f>VLOOKUP(A941,'BASE REGISTRO MAYO'!$A$1:$U$884,2,FALSE)</f>
        <v xml:space="preserve">
I. Municipalidad de Paihuano
</v>
      </c>
      <c r="C941" s="18">
        <f>VLOOKUP(A941,'BASE REGISTRO MAYO'!$A$1:$U$884,3,FALSE)</f>
        <v>690406004</v>
      </c>
      <c r="D941" s="18" t="str">
        <f>VLOOKUP(A941,'BASE REGISTRO MAYO'!$A$1:$U$884,4,FALSE)</f>
        <v>Municipalidad</v>
      </c>
      <c r="E941" s="18" t="str">
        <f>VLOOKUP(A941,'BASE REGISTRO MAYO'!$A$1:$U$884,5,FALSE)</f>
        <v>Constitución Política de la República, artículo 118 y Siguientes.</v>
      </c>
      <c r="F941" s="18" t="str">
        <f>VLOOKUP(A941,'BASE REGISTRO MAYO'!$A$1:$U$884,6,FALSE)</f>
        <v>Indefinida.</v>
      </c>
      <c r="G941" s="18" t="str">
        <f>VLOOKUP(A941,'BASE REGISTRO MAYO'!$A$1:$U$884,7,FALSE)</f>
        <v>Según Ley Orgánica Nº 18.695, artículos 1º al 4º.</v>
      </c>
      <c r="H941" s="18" t="str">
        <f>VLOOKUP(A941,'BASE REGISTRO MAYO'!$A$1:$U$884,8,FALSE)</f>
        <v>no tiene</v>
      </c>
      <c r="I941" s="18">
        <f>VLOOKUP(A941,'BASE REGISTRO MAYO'!$A$1:$U$884,9,FALSE)</f>
        <v>0</v>
      </c>
      <c r="J941" s="18">
        <f>VLOOKUP(A941,'BASE REGISTRO MAYO'!$A$1:$U$884,10,FALSE)</f>
        <v>0</v>
      </c>
      <c r="K941" s="18" t="str">
        <f>VLOOKUP(A941,'BASE REGISTRO MAYO'!$A$1:$U$884,11,FALSE)</f>
        <v xml:space="preserve">Hernán Andres Ahumada Ahumada
</v>
      </c>
      <c r="L941" s="18" t="str">
        <f>VLOOKUP(A941,'BASE REGISTRO MAYO'!$A$1:$U$884,12,FALSE)</f>
        <v xml:space="preserve">Balmaceda S/N, comuna de Paihuano, Región de Coquimbo.
</v>
      </c>
      <c r="M941" s="18" t="str">
        <f>VLOOKUP(A941,'BASE REGISTRO MAYO'!$A$1:$U$884,13,FALSE)</f>
        <v>IV</v>
      </c>
      <c r="N941" s="18" t="str">
        <f>VLOOKUP(A941,'BASE REGISTRO MAYO'!$A$1:$U$884,14,FALSE)</f>
        <v>Paihuano</v>
      </c>
      <c r="O941" s="18" t="str">
        <f>VLOOKUP(A941,'BASE REGISTRO MAYO'!$A$1:$U$884,15,FALSE)</f>
        <v xml:space="preserve">Teléfono: (56)(51)451015 </v>
      </c>
      <c r="P941" s="18" t="str">
        <f>VLOOKUP(A941,'BASE REGISTRO MAYO'!$A$1:$U$884,16,FALSE)</f>
        <v xml:space="preserve">alcalde@munipaihuani.cl 
jefe.gabinete@munipaihuano.cl
</v>
      </c>
      <c r="Q941" s="18">
        <f>VLOOKUP(A941,'BASE REGISTRO MAYO'!$A$1:$U$884,17,FALSE)</f>
        <v>0</v>
      </c>
      <c r="R941" s="18">
        <f>VLOOKUP(A941,'BASE REGISTRO MAYO'!$A$1:$U$884,18,FALSE)</f>
        <v>91001</v>
      </c>
      <c r="S941" s="18" t="str">
        <f>VLOOKUP(A941,'BASE REGISTRO MAYO'!$A$1:$U$884,19,FALSE)</f>
        <v>No se acompañan. Aplica Informe Jurídico Nº 09, de  fecha 14 de marzo de 2011 del Departamento Jurídico y Dictamen Nº 070791, de 2009, de la Contraloría General de la República</v>
      </c>
      <c r="T941" s="148">
        <f>VLOOKUP(A941,'BASE REGISTRO MAYO'!$A$1:$U$884,20,FALSE)</f>
        <v>42416</v>
      </c>
      <c r="U941" s="125">
        <v>7598</v>
      </c>
      <c r="V941" s="126">
        <v>3262498</v>
      </c>
      <c r="W941" s="126">
        <v>16312490</v>
      </c>
      <c r="X941" s="149">
        <v>44347</v>
      </c>
      <c r="Y941" s="133" t="s">
        <v>7732</v>
      </c>
      <c r="Z941" s="133" t="s">
        <v>7733</v>
      </c>
      <c r="AA941" s="125" t="s">
        <v>8785</v>
      </c>
    </row>
    <row r="942" spans="1:27" s="90" customFormat="1" ht="15.75" customHeight="1" x14ac:dyDescent="0.2">
      <c r="A942" s="125">
        <v>7601</v>
      </c>
      <c r="B942" s="18" t="str">
        <f>VLOOKUP(A942,'BASE REGISTRO MAYO'!$A$1:$U$884,2,FALSE)</f>
        <v xml:space="preserve">
I. Municipalidad de La Higuera 
</v>
      </c>
      <c r="C942" s="18">
        <f>VLOOKUP(A942,'BASE REGISTRO MAYO'!$A$1:$U$884,3,FALSE)</f>
        <v>690402009</v>
      </c>
      <c r="D942" s="18" t="str">
        <f>VLOOKUP(A942,'BASE REGISTRO MAYO'!$A$1:$U$884,4,FALSE)</f>
        <v>Municipalidad</v>
      </c>
      <c r="E942" s="18" t="str">
        <f>VLOOKUP(A942,'BASE REGISTRO MAYO'!$A$1:$U$884,5,FALSE)</f>
        <v>Constitución Política de la República, artículo 118 y siguientes.</v>
      </c>
      <c r="F942" s="18" t="str">
        <f>VLOOKUP(A942,'BASE REGISTRO MAYO'!$A$1:$U$884,6,FALSE)</f>
        <v>Indefinida.</v>
      </c>
      <c r="G942" s="18" t="str">
        <f>VLOOKUP(A942,'BASE REGISTRO MAYO'!$A$1:$U$884,7,FALSE)</f>
        <v>Según Ley Orgánica Nº 18.695, artículos 1º al 4º.</v>
      </c>
      <c r="H942" s="18" t="str">
        <f>VLOOKUP(A942,'BASE REGISTRO MAYO'!$A$1:$U$884,8,FALSE)</f>
        <v>no tiene</v>
      </c>
      <c r="I942" s="18">
        <f>VLOOKUP(A942,'BASE REGISTRO MAYO'!$A$1:$U$884,9,FALSE)</f>
        <v>0</v>
      </c>
      <c r="J942" s="18">
        <f>VLOOKUP(A942,'BASE REGISTRO MAYO'!$A$1:$U$884,10,FALSE)</f>
        <v>0</v>
      </c>
      <c r="K942" s="18" t="str">
        <f>VLOOKUP(A942,'BASE REGISTRO MAYO'!$A$1:$U$884,11,FALSE)</f>
        <v xml:space="preserve">Yerko Hernaldo Galleguillos Ossandón, 
</v>
      </c>
      <c r="L942" s="18" t="str">
        <f>VLOOKUP(A942,'BASE REGISTRO MAYO'!$A$1:$U$884,12,FALSE)</f>
        <v xml:space="preserve">Avenida La Paz Nº 2, Comuna de La Higuera. Región de Coquimbo.
</v>
      </c>
      <c r="M942" s="18" t="str">
        <f>VLOOKUP(A942,'BASE REGISTRO MAYO'!$A$1:$U$884,13,FALSE)</f>
        <v>IV</v>
      </c>
      <c r="N942" s="18" t="str">
        <f>VLOOKUP(A942,'BASE REGISTRO MAYO'!$A$1:$U$884,14,FALSE)</f>
        <v>La Higuera.</v>
      </c>
      <c r="O942" s="18" t="str">
        <f>VLOOKUP(A942,'BASE REGISTRO MAYO'!$A$1:$U$884,15,FALSE)</f>
        <v xml:space="preserve">Teléfono: 51-2-429902 </v>
      </c>
      <c r="P942" s="18">
        <f>VLOOKUP(A942,'BASE REGISTRO MAYO'!$A$1:$U$884,16,FALSE)</f>
        <v>0</v>
      </c>
      <c r="Q942" s="18">
        <f>VLOOKUP(A942,'BASE REGISTRO MAYO'!$A$1:$U$884,17,FALSE)</f>
        <v>0</v>
      </c>
      <c r="R942" s="18">
        <f>VLOOKUP(A942,'BASE REGISTRO MAYO'!$A$1:$U$884,18,FALSE)</f>
        <v>91001</v>
      </c>
      <c r="S942" s="18" t="str">
        <f>VLOOKUP(A942,'BASE REGISTRO MAYO'!$A$1:$U$884,19,FALSE)</f>
        <v>No se acompañan. Aplica Informe Jurídico Nº 09, de  fecha 14 de marzo de 2011 del Departamento Jurídico y Dictamen Nº 070791, de 2009, de la Contraloría General de la República</v>
      </c>
      <c r="T942" s="148">
        <f>VLOOKUP(A942,'BASE REGISTRO MAYO'!$A$1:$U$884,20,FALSE)</f>
        <v>42422</v>
      </c>
      <c r="U942" s="125">
        <v>7601</v>
      </c>
      <c r="V942" s="126">
        <v>3823647</v>
      </c>
      <c r="W942" s="126">
        <v>15405482</v>
      </c>
      <c r="X942" s="149">
        <v>44347</v>
      </c>
      <c r="Y942" s="133" t="s">
        <v>7732</v>
      </c>
      <c r="Z942" s="133" t="s">
        <v>7733</v>
      </c>
      <c r="AA942" s="125" t="s">
        <v>7974</v>
      </c>
    </row>
    <row r="943" spans="1:27" s="90" customFormat="1" ht="15.75" customHeight="1" x14ac:dyDescent="0.2">
      <c r="A943" s="125">
        <v>7603</v>
      </c>
      <c r="B943" s="18" t="str">
        <f>VLOOKUP(A943,'BASE REGISTRO MAYO'!$A$1:$U$884,2,FALSE)</f>
        <v>Ilustre Municipalidad de Pitrufquén</v>
      </c>
      <c r="C943" s="18">
        <f>VLOOKUP(A943,'BASE REGISTRO MAYO'!$A$1:$U$884,3,FALSE)</f>
        <v>691913007</v>
      </c>
      <c r="D943" s="18" t="str">
        <f>VLOOKUP(A943,'BASE REGISTRO MAYO'!$A$1:$U$884,4,FALSE)</f>
        <v>Municipalidad</v>
      </c>
      <c r="E943" s="18" t="str">
        <f>VLOOKUP(A943,'BASE REGISTRO MAYO'!$A$1:$U$884,5,FALSE)</f>
        <v>Constitución Política de la República, art. 107.</v>
      </c>
      <c r="F943" s="18" t="str">
        <f>VLOOKUP(A943,'BASE REGISTRO MAYO'!$A$1:$U$884,6,FALSE)</f>
        <v>Indefinida.</v>
      </c>
      <c r="G943" s="18" t="str">
        <f>VLOOKUP(A943,'BASE REGISTRO MAYO'!$A$1:$U$884,7,FALSE)</f>
        <v>Según Ley Orgánica Nº 18.695, arts. 1º al 4º.</v>
      </c>
      <c r="H943" s="18" t="str">
        <f>VLOOKUP(A943,'BASE REGISTRO MAYO'!$A$1:$U$884,8,FALSE)</f>
        <v>no tiene</v>
      </c>
      <c r="I943" s="18">
        <f>VLOOKUP(A943,'BASE REGISTRO MAYO'!$A$1:$U$884,9,FALSE)</f>
        <v>0</v>
      </c>
      <c r="J943" s="18">
        <f>VLOOKUP(A943,'BASE REGISTRO MAYO'!$A$1:$U$884,10,FALSE)</f>
        <v>0</v>
      </c>
      <c r="K943" s="18" t="str">
        <f>VLOOKUP(A943,'BASE REGISTRO MAYO'!$A$1:$U$884,11,FALSE)</f>
        <v xml:space="preserve">JORGE JARAMILLO HOTT
</v>
      </c>
      <c r="L943" s="18" t="str">
        <f>VLOOKUP(A943,'BASE REGISTRO MAYO'!$A$1:$U$884,12,FALSE)</f>
        <v xml:space="preserve">Francisco Bilbao N°593, comuna de Pitrufquen, región de La Araucanía. </v>
      </c>
      <c r="M943" s="18" t="str">
        <f>VLOOKUP(A943,'BASE REGISTRO MAYO'!$A$1:$U$884,13,FALSE)</f>
        <v>IX</v>
      </c>
      <c r="N943" s="18" t="str">
        <f>VLOOKUP(A943,'BASE REGISTRO MAYO'!$A$1:$U$884,14,FALSE)</f>
        <v>Pitrufquen</v>
      </c>
      <c r="O943" s="18" t="str">
        <f>VLOOKUP(A943,'BASE REGISTRO MAYO'!$A$1:$U$884,15,FALSE)</f>
        <v>45275700-452757002</v>
      </c>
      <c r="P943" s="18" t="str">
        <f>VLOOKUP(A943,'BASE REGISTRO MAYO'!$A$1:$U$884,16,FALSE)</f>
        <v xml:space="preserve">jjaramillo@mpitrufquen.cl
                            ichesta@mpitrusfquen.cl
</v>
      </c>
      <c r="Q943" s="18">
        <f>VLOOKUP(A943,'BASE REGISTRO MAYO'!$A$1:$U$884,17,FALSE)</f>
        <v>0</v>
      </c>
      <c r="R943" s="18">
        <f>VLOOKUP(A943,'BASE REGISTRO MAYO'!$A$1:$U$884,18,FALSE)</f>
        <v>91001</v>
      </c>
      <c r="S943" s="18" t="str">
        <f>VLOOKUP(A943,'BASE REGISTRO MAYO'!$A$1:$U$884,19,FALSE)</f>
        <v xml:space="preserve">No se acompañan. Aplica Informe Jurídico Nº 09, de  fecha 14 de marzo de 2011 del Departamento Jurídico y Dictamen Nº 070791, de 2009, de la Contraloría General de la República.  
</v>
      </c>
      <c r="T943" s="148">
        <f>VLOOKUP(A943,'BASE REGISTRO MAYO'!$A$1:$U$884,20,FALSE)</f>
        <v>42446</v>
      </c>
      <c r="U943" s="125">
        <v>7603</v>
      </c>
      <c r="V943" s="126">
        <v>4893746</v>
      </c>
      <c r="W943" s="126">
        <v>19716914</v>
      </c>
      <c r="X943" s="149">
        <v>44347</v>
      </c>
      <c r="Y943" s="133" t="s">
        <v>7732</v>
      </c>
      <c r="Z943" s="133" t="s">
        <v>7733</v>
      </c>
      <c r="AA943" s="125" t="s">
        <v>7902</v>
      </c>
    </row>
    <row r="944" spans="1:27" s="90" customFormat="1" ht="15.75" customHeight="1" x14ac:dyDescent="0.2">
      <c r="A944" s="125">
        <v>7605</v>
      </c>
      <c r="B944" s="18" t="str">
        <f>VLOOKUP(A944,'BASE REGISTRO MAYO'!$A$1:$U$884,2,FALSE)</f>
        <v>Corporación Cultural Social y de Desarrollo SHALOM</v>
      </c>
      <c r="C944" s="18">
        <f>VLOOKUP(A944,'BASE REGISTRO MAYO'!$A$1:$U$884,3,FALSE)</f>
        <v>651131154</v>
      </c>
      <c r="D944" s="18" t="str">
        <f>VLOOKUP(A944,'BASE REGISTRO MAYO'!$A$1:$U$884,4,FALSE)</f>
        <v>Corporación de Derecho Privado.</v>
      </c>
      <c r="E944" s="18" t="str">
        <f>VLOOKUP(A944,'BASE REGISTRO MAYO'!$A$1:$U$884,5,FALSE)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44" s="18" t="str">
        <f>VLOOKUP(A944,'BASE REGISTRO MAYO'!$A$1:$U$884,6,FALSE)</f>
        <v xml:space="preserve">CCertificado de Vigencia Folio N° 500255058789, emitido por el Servicio de Registro Civil e Identificación con fecha 11 de septiembre de 2019. 
</v>
      </c>
      <c r="G944" s="18" t="str">
        <f>VLOOKUP(A944,'BASE REGISTRO MAYO'!$A$1:$U$884,7,FALSE)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44" s="18" t="str">
        <f>VLOOKUP(A944,'BASE REGISTRO MAYO'!$A$1:$U$884,8,FALSE)</f>
        <v xml:space="preserve">Presidente: José Miguel Araya Garrido, 
Secretario: Stephania Alejandra Vivanco Zambrano
Tesorero: Alejandra Noemi Zambrano Alvarez,
Directores
Raúl Antonio Cancino Flores,
Loreto Isabel Valdés Castillo, 
Jimena Del Carmen Maldonado Verdugo,
</v>
      </c>
      <c r="I944" s="18" t="str">
        <f>VLOOKUP(A944,'BASE REGISTRO MAYO'!$A$1:$U$884,9,FALSE)</f>
        <v>5 años.</v>
      </c>
      <c r="J944" s="18" t="str">
        <f>VLOOKUP(A944,'BASE REGISTRO MAYO'!$A$1:$U$884,10,FALSE)</f>
        <v xml:space="preserve">03 de octubre de 2015 al 03 de octubre de 2020. </v>
      </c>
      <c r="K944" s="18" t="str">
        <f>VLOOKUP(A944,'BASE REGISTRO MAYO'!$A$1:$U$884,11,FALSE)</f>
        <v xml:space="preserve">José Miguel Araya Garrido, </v>
      </c>
      <c r="L944" s="18" t="str">
        <f>VLOOKUP(A944,'BASE REGISTRO MAYO'!$A$1:$U$884,12,FALSE)</f>
        <v xml:space="preserve">Calle 13 Sur 4 Poniente Nº 519, comuna de Talca, VII Región del Maule.
</v>
      </c>
      <c r="M944" s="18" t="str">
        <f>VLOOKUP(A944,'BASE REGISTRO MAYO'!$A$1:$U$884,13,FALSE)</f>
        <v>VII</v>
      </c>
      <c r="N944" s="18" t="str">
        <f>VLOOKUP(A944,'BASE REGISTRO MAYO'!$A$1:$U$884,14,FALSE)</f>
        <v>talca</v>
      </c>
      <c r="O944" s="18" t="str">
        <f>VLOOKUP(A944,'BASE REGISTRO MAYO'!$A$1:$U$884,15,FALSE)</f>
        <v>Fono: 71 2 383436
Celular: 98694714</v>
      </c>
      <c r="P944" s="18" t="str">
        <f>VLOOKUP(A944,'BASE REGISTRO MAYO'!$A$1:$U$884,16,FALSE)</f>
        <v>shalom-jany@hotmail.com</v>
      </c>
      <c r="Q944" s="18">
        <f>VLOOKUP(A944,'BASE REGISTRO MAYO'!$A$1:$U$884,17,FALSE)</f>
        <v>0</v>
      </c>
      <c r="R944" s="18" t="str">
        <f>VLOOKUP(A944,'BASE REGISTRO MAYO'!$A$1:$U$884,18,FALSE)</f>
        <v>93401: Institución de Asistencia Social</v>
      </c>
      <c r="S944" s="18" t="str">
        <f>VLOOKUP(A944,'BASE REGISTRO MAYO'!$A$1:$U$884,19,FALSE)</f>
        <v xml:space="preserve">Certificado Financiero correspondiente al año 2019, aprobado por el Subdepartamento de Supervisión Financiera Nacional. </v>
      </c>
      <c r="T944" s="148">
        <f>VLOOKUP(A944,'BASE REGISTRO MAYO'!$A$1:$U$884,20,FALSE)</f>
        <v>42472</v>
      </c>
      <c r="U944" s="125">
        <v>7605</v>
      </c>
      <c r="V944" s="126">
        <v>41614872</v>
      </c>
      <c r="W944" s="126">
        <v>142167617</v>
      </c>
      <c r="X944" s="149">
        <v>44347</v>
      </c>
      <c r="Y944" s="133" t="s">
        <v>7732</v>
      </c>
      <c r="Z944" s="133" t="s">
        <v>7733</v>
      </c>
      <c r="AA944" s="125" t="s">
        <v>7752</v>
      </c>
    </row>
    <row r="945" spans="1:27" s="90" customFormat="1" ht="15.75" customHeight="1" x14ac:dyDescent="0.2">
      <c r="A945" s="125">
        <v>7609</v>
      </c>
      <c r="B945" s="18" t="str">
        <f>VLOOKUP(A945,'BASE REGISTRO MAYO'!$A$1:$U$884,2,FALSE)</f>
        <v>Corporación para el Desarrollo Integral de la Provincia de Choapa “Luis Gálvez Olivares” de Illapel - CORPROCH</v>
      </c>
      <c r="C945" s="18" t="str">
        <f>VLOOKUP(A945,'BASE REGISTRO MAYO'!$A$1:$U$884,3,FALSE)</f>
        <v>65114762K</v>
      </c>
      <c r="D945" s="18" t="str">
        <f>VLOOKUP(A945,'BASE REGISTRO MAYO'!$A$1:$U$884,4,FALSE)</f>
        <v>Corporación de Derecho Privado</v>
      </c>
      <c r="E945" s="18" t="str">
        <f>VLOOKUP(A945,'BASE REGISTRO MAYO'!$A$1:$U$884,5,FALSE)</f>
        <v>Inscripción N°216982 de fecha 13 de febrero de 2016, del Registro de Personas Jurídicas, del Servicio de Registro Civil e Identificación.</v>
      </c>
      <c r="F945" s="18" t="str">
        <f>VLOOKUP(A945,'BASE REGISTRO MAYO'!$A$1:$U$884,6,FALSE)</f>
        <v>Certificado de Vigencia Folio Nº 500367181309, del Servicio de Registro Civil e Identificación, de fecha 20 de enero de 2021.</v>
      </c>
      <c r="G945" s="18" t="str">
        <f>VLOOKUP(A945,'BASE REGISTRO MAYO'!$A$1:$U$884,7,FALSE)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45" s="18" t="str">
        <f>VLOOKUP(A945,'BASE REGISTRO MAYO'!$A$1:$U$884,8,FALSE)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45" s="18" t="str">
        <f>VLOOKUP(A945,'BASE REGISTRO MAYO'!$A$1:$U$884,9,FALSE)</f>
        <v xml:space="preserve">2 años. </v>
      </c>
      <c r="J945" s="18" t="str">
        <f>VLOOKUP(A945,'BASE REGISTRO MAYO'!$A$1:$U$884,10,FALSE)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45" s="18" t="str">
        <f>VLOOKUP(A945,'BASE REGISTRO MAYO'!$A$1:$U$884,11,FALSE)</f>
        <v xml:space="preserve">Representante legal: Amara Sonia Galvez Pujado,
</v>
      </c>
      <c r="L945" s="18" t="str">
        <f>VLOOKUP(A945,'BASE REGISTRO MAYO'!$A$1:$U$884,12,FALSE)</f>
        <v xml:space="preserve">Julio Echeverria Nº 260, Salamanca. Región de Coquimbo. 
</v>
      </c>
      <c r="M945" s="18" t="str">
        <f>VLOOKUP(A945,'BASE REGISTRO MAYO'!$A$1:$U$884,13,FALSE)</f>
        <v>IV</v>
      </c>
      <c r="N945" s="18" t="str">
        <f>VLOOKUP(A945,'BASE REGISTRO MAYO'!$A$1:$U$884,14,FALSE)</f>
        <v xml:space="preserve"> Salamanca</v>
      </c>
      <c r="O945" s="18" t="str">
        <f>VLOOKUP(A945,'BASE REGISTRO MAYO'!$A$1:$U$884,15,FALSE)</f>
        <v>Celular: 941659628</v>
      </c>
      <c r="P945" s="18" t="str">
        <f>VLOOKUP(A945,'BASE REGISTRO MAYO'!$A$1:$U$884,16,FALSE)</f>
        <v xml:space="preserve"> amara.galvez@hotmail.com</v>
      </c>
      <c r="Q945" s="18">
        <f>VLOOKUP(A945,'BASE REGISTRO MAYO'!$A$1:$U$884,17,FALSE)</f>
        <v>0</v>
      </c>
      <c r="R945" s="18" t="str">
        <f>VLOOKUP(A945,'BASE REGISTRO MAYO'!$A$1:$U$884,18,FALSE)</f>
        <v>93401: Instituciones de Asistencia Social</v>
      </c>
      <c r="S945" s="18" t="str">
        <f>VLOOKUP(A945,'BASE REGISTRO MAYO'!$A$1:$U$884,19,FALSE)</f>
        <v>Se acompaña Certificado de la Institución correspondiente a antecedentes financieros del año 2019, aprobados por el Sub Departamento de Supervisión Financiera.</v>
      </c>
      <c r="T945" s="148">
        <f>VLOOKUP(A945,'BASE REGISTRO MAYO'!$A$1:$U$884,20,FALSE)</f>
        <v>42538</v>
      </c>
      <c r="U945" s="125">
        <v>7609</v>
      </c>
      <c r="V945" s="126">
        <v>31923446</v>
      </c>
      <c r="W945" s="126">
        <v>158180894</v>
      </c>
      <c r="X945" s="149">
        <v>44347</v>
      </c>
      <c r="Y945" s="133" t="s">
        <v>7732</v>
      </c>
      <c r="Z945" s="133" t="s">
        <v>7733</v>
      </c>
      <c r="AA945" s="125" t="s">
        <v>7769</v>
      </c>
    </row>
    <row r="946" spans="1:27" s="90" customFormat="1" ht="15.75" customHeight="1" x14ac:dyDescent="0.2">
      <c r="A946" s="125">
        <v>7614</v>
      </c>
      <c r="B946" s="18" t="str">
        <f>VLOOKUP(A946,'BASE REGISTRO MAYO'!$A$1:$U$884,2,FALSE)</f>
        <v>Organización No gubernamental  de Desarrollo COINCIDE</v>
      </c>
      <c r="C946" s="18">
        <f>VLOOKUP(A946,'BASE REGISTRO MAYO'!$A$1:$U$884,3,FALSE)</f>
        <v>651185149</v>
      </c>
      <c r="D946" s="18" t="str">
        <f>VLOOKUP(A946,'BASE REGISTRO MAYO'!$A$1:$U$884,4,FALSE)</f>
        <v>Corporación de Derecho Privado.</v>
      </c>
      <c r="E946" s="18" t="str">
        <f>VLOOKUP(A946,'BASE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6" s="18" t="str">
        <f>VLOOKUP(A946,'BASE REGISTRO MAYO'!$A$1:$U$884,6,FALSE)</f>
        <v xml:space="preserve"> Certificado de Vigencia Folio Nº500342113321, de fecha 24 de agosto de 2020, del Servicio de Registro Civil e Identificación.</v>
      </c>
      <c r="G946" s="18" t="str">
        <f>VLOOKUP(A946,'BASE REGISTRO MAYO'!$A$1:$U$884,7,FALSE)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6" s="18" t="str">
        <f>VLOOKUP(A946,'BASE REGISTRO MAYO'!$A$1:$U$884,8,FALSE)</f>
        <v xml:space="preserve">Presidente: 
Andrea Soledad Hidalgo Winkler
Secretario: 
Ingrid Lorena Sandoval Fuentes
Tesorero:
Marcelo Eduardo mansilla Gomez,
</v>
      </c>
      <c r="I946" s="18" t="str">
        <f>VLOOKUP(A946,'BASE REGISTRO MAYO'!$A$1:$U$884,9,FALSE)</f>
        <v>01 año a 05 años</v>
      </c>
      <c r="J946" s="18" t="str">
        <f>VLOOKUP(A946,'BASE REGISTRO MAYO'!$A$1:$U$884,10,FALSE)</f>
        <v>Del 13 de junio de 2016 al 13 de junio de 2021</v>
      </c>
      <c r="K946" s="18" t="str">
        <f>VLOOKUP(A946,'BASE REGISTRO MAYO'!$A$1:$U$884,11,FALSE)</f>
        <v xml:space="preserve">Yonatan Alexis Bustamante Cárcamo
</v>
      </c>
      <c r="L946" s="18" t="str">
        <f>VLOOKUP(A946,'BASE REGISTRO MAYO'!$A$1:$U$884,12,FALSE)</f>
        <v>Calle Benavente N° 820, Comuna de Puerto Montt, Región de los Lagos</v>
      </c>
      <c r="M946" s="18" t="str">
        <f>VLOOKUP(A946,'BASE REGISTRO MAYO'!$A$1:$U$884,13,FALSE)</f>
        <v>X</v>
      </c>
      <c r="N946" s="18" t="str">
        <f>VLOOKUP(A946,'BASE REGISTRO MAYO'!$A$1:$U$884,14,FALSE)</f>
        <v>Puerto Montt</v>
      </c>
      <c r="O946" s="18" t="str">
        <f>VLOOKUP(A946,'BASE REGISTRO MAYO'!$A$1:$U$884,15,FALSE)</f>
        <v>(41) 3184949</v>
      </c>
      <c r="P946" s="18" t="str">
        <f>VLOOKUP(A946,'BASE REGISTRO MAYO'!$A$1:$U$884,16,FALSE)</f>
        <v>Yonatan.bustamante@ongcoincide.cl; contabilidad@ongcoincide.cl</v>
      </c>
      <c r="Q946" s="18">
        <f>VLOOKUP(A946,'BASE REGISTRO MAYO'!$A$1:$U$884,17,FALSE)</f>
        <v>0</v>
      </c>
      <c r="R946" s="18" t="str">
        <f>VLOOKUP(A946,'BASE REGISTRO MAYO'!$A$1:$U$884,18,FALSE)</f>
        <v xml:space="preserve">93401: Institución de Asistencia Social </v>
      </c>
      <c r="S946" s="18" t="str">
        <f>VLOOKUP(A946,'BASE REGISTRO MAYO'!$A$1:$U$884,19,FALSE)</f>
        <v>Antecedentes financieros correspondientes al año 2019, aprobados por el Sub Departamento de Supervisión Financiera Nacional</v>
      </c>
      <c r="T946" s="148">
        <f>VLOOKUP(A946,'BASE REGISTRO MAYO'!$A$1:$U$884,20,FALSE)</f>
        <v>42599</v>
      </c>
      <c r="U946" s="125">
        <v>7614</v>
      </c>
      <c r="V946" s="126">
        <v>22735284</v>
      </c>
      <c r="W946" s="126">
        <v>112729118</v>
      </c>
      <c r="X946" s="149">
        <v>44347</v>
      </c>
      <c r="Y946" s="133" t="s">
        <v>7732</v>
      </c>
      <c r="Z946" s="133" t="s">
        <v>7733</v>
      </c>
      <c r="AA946" s="125" t="s">
        <v>7761</v>
      </c>
    </row>
    <row r="947" spans="1:27" s="90" customFormat="1" ht="15.75" customHeight="1" x14ac:dyDescent="0.2">
      <c r="A947" s="125">
        <v>7614</v>
      </c>
      <c r="B947" s="18" t="str">
        <f>VLOOKUP(A947,'BASE REGISTRO MAYO'!$A$1:$U$884,2,FALSE)</f>
        <v>Organización No gubernamental  de Desarrollo COINCIDE</v>
      </c>
      <c r="C947" s="18">
        <f>VLOOKUP(A947,'BASE REGISTRO MAYO'!$A$1:$U$884,3,FALSE)</f>
        <v>651185149</v>
      </c>
      <c r="D947" s="18" t="str">
        <f>VLOOKUP(A947,'BASE REGISTRO MAYO'!$A$1:$U$884,4,FALSE)</f>
        <v>Corporación de Derecho Privado.</v>
      </c>
      <c r="E947" s="18" t="str">
        <f>VLOOKUP(A947,'BASE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7" s="18" t="str">
        <f>VLOOKUP(A947,'BASE REGISTRO MAYO'!$A$1:$U$884,6,FALSE)</f>
        <v xml:space="preserve"> Certificado de Vigencia Folio Nº500342113321, de fecha 24 de agosto de 2020, del Servicio de Registro Civil e Identificación.</v>
      </c>
      <c r="G947" s="18" t="str">
        <f>VLOOKUP(A947,'BASE REGISTRO MAYO'!$A$1:$U$884,7,FALSE)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7" s="18" t="str">
        <f>VLOOKUP(A947,'BASE REGISTRO MAYO'!$A$1:$U$884,8,FALSE)</f>
        <v xml:space="preserve">Presidente: 
Andrea Soledad Hidalgo Winkler
Secretario: 
Ingrid Lorena Sandoval Fuentes
Tesorero:
Marcelo Eduardo mansilla Gomez,
</v>
      </c>
      <c r="I947" s="18" t="str">
        <f>VLOOKUP(A947,'BASE REGISTRO MAYO'!$A$1:$U$884,9,FALSE)</f>
        <v>01 año a 05 años</v>
      </c>
      <c r="J947" s="18" t="str">
        <f>VLOOKUP(A947,'BASE REGISTRO MAYO'!$A$1:$U$884,10,FALSE)</f>
        <v>Del 13 de junio de 2016 al 13 de junio de 2021</v>
      </c>
      <c r="K947" s="18" t="str">
        <f>VLOOKUP(A947,'BASE REGISTRO MAYO'!$A$1:$U$884,11,FALSE)</f>
        <v xml:space="preserve">Yonatan Alexis Bustamante Cárcamo
</v>
      </c>
      <c r="L947" s="18" t="str">
        <f>VLOOKUP(A947,'BASE REGISTRO MAYO'!$A$1:$U$884,12,FALSE)</f>
        <v>Calle Benavente N° 820, Comuna de Puerto Montt, Región de los Lagos</v>
      </c>
      <c r="M947" s="18" t="str">
        <f>VLOOKUP(A947,'BASE REGISTRO MAYO'!$A$1:$U$884,13,FALSE)</f>
        <v>X</v>
      </c>
      <c r="N947" s="18" t="str">
        <f>VLOOKUP(A947,'BASE REGISTRO MAYO'!$A$1:$U$884,14,FALSE)</f>
        <v>Puerto Montt</v>
      </c>
      <c r="O947" s="18" t="str">
        <f>VLOOKUP(A947,'BASE REGISTRO MAYO'!$A$1:$U$884,15,FALSE)</f>
        <v>(41) 3184949</v>
      </c>
      <c r="P947" s="18" t="str">
        <f>VLOOKUP(A947,'BASE REGISTRO MAYO'!$A$1:$U$884,16,FALSE)</f>
        <v>Yonatan.bustamante@ongcoincide.cl; contabilidad@ongcoincide.cl</v>
      </c>
      <c r="Q947" s="18">
        <f>VLOOKUP(A947,'BASE REGISTRO MAYO'!$A$1:$U$884,17,FALSE)</f>
        <v>0</v>
      </c>
      <c r="R947" s="18" t="str">
        <f>VLOOKUP(A947,'BASE REGISTRO MAYO'!$A$1:$U$884,18,FALSE)</f>
        <v xml:space="preserve">93401: Institución de Asistencia Social </v>
      </c>
      <c r="S947" s="18" t="str">
        <f>VLOOKUP(A947,'BASE REGISTRO MAYO'!$A$1:$U$884,19,FALSE)</f>
        <v>Antecedentes financieros correspondientes al año 2019, aprobados por el Sub Departamento de Supervisión Financiera Nacional</v>
      </c>
      <c r="T947" s="148">
        <f>VLOOKUP(A947,'BASE REGISTRO MAYO'!$A$1:$U$884,20,FALSE)</f>
        <v>42599</v>
      </c>
      <c r="U947" s="125">
        <v>7614</v>
      </c>
      <c r="V947" s="126">
        <v>14337591</v>
      </c>
      <c r="W947" s="126">
        <v>91215023</v>
      </c>
      <c r="X947" s="149">
        <v>44347</v>
      </c>
      <c r="Y947" s="133" t="s">
        <v>7732</v>
      </c>
      <c r="Z947" s="133" t="s">
        <v>7733</v>
      </c>
      <c r="AA947" s="125" t="s">
        <v>7777</v>
      </c>
    </row>
    <row r="948" spans="1:27" s="90" customFormat="1" ht="15.75" customHeight="1" x14ac:dyDescent="0.2">
      <c r="A948" s="125">
        <v>7614</v>
      </c>
      <c r="B948" s="18" t="str">
        <f>VLOOKUP(A948,'BASE REGISTRO MAYO'!$A$1:$U$884,2,FALSE)</f>
        <v>Organización No gubernamental  de Desarrollo COINCIDE</v>
      </c>
      <c r="C948" s="18">
        <f>VLOOKUP(A948,'BASE REGISTRO MAYO'!$A$1:$U$884,3,FALSE)</f>
        <v>651185149</v>
      </c>
      <c r="D948" s="18" t="str">
        <f>VLOOKUP(A948,'BASE REGISTRO MAYO'!$A$1:$U$884,4,FALSE)</f>
        <v>Corporación de Derecho Privado.</v>
      </c>
      <c r="E948" s="18" t="str">
        <f>VLOOKUP(A948,'BASE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8" s="18" t="str">
        <f>VLOOKUP(A948,'BASE REGISTRO MAYO'!$A$1:$U$884,6,FALSE)</f>
        <v xml:space="preserve"> Certificado de Vigencia Folio Nº500342113321, de fecha 24 de agosto de 2020, del Servicio de Registro Civil e Identificación.</v>
      </c>
      <c r="G948" s="18" t="str">
        <f>VLOOKUP(A948,'BASE REGISTRO MAYO'!$A$1:$U$884,7,FALSE)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8" s="18" t="str">
        <f>VLOOKUP(A948,'BASE REGISTRO MAYO'!$A$1:$U$884,8,FALSE)</f>
        <v xml:space="preserve">Presidente: 
Andrea Soledad Hidalgo Winkler
Secretario: 
Ingrid Lorena Sandoval Fuentes
Tesorero:
Marcelo Eduardo mansilla Gomez,
</v>
      </c>
      <c r="I948" s="18" t="str">
        <f>VLOOKUP(A948,'BASE REGISTRO MAYO'!$A$1:$U$884,9,FALSE)</f>
        <v>01 año a 05 años</v>
      </c>
      <c r="J948" s="18" t="str">
        <f>VLOOKUP(A948,'BASE REGISTRO MAYO'!$A$1:$U$884,10,FALSE)</f>
        <v>Del 13 de junio de 2016 al 13 de junio de 2021</v>
      </c>
      <c r="K948" s="18" t="str">
        <f>VLOOKUP(A948,'BASE REGISTRO MAYO'!$A$1:$U$884,11,FALSE)</f>
        <v xml:space="preserve">Yonatan Alexis Bustamante Cárcamo
</v>
      </c>
      <c r="L948" s="18" t="str">
        <f>VLOOKUP(A948,'BASE REGISTRO MAYO'!$A$1:$U$884,12,FALSE)</f>
        <v>Calle Benavente N° 820, Comuna de Puerto Montt, Región de los Lagos</v>
      </c>
      <c r="M948" s="18" t="str">
        <f>VLOOKUP(A948,'BASE REGISTRO MAYO'!$A$1:$U$884,13,FALSE)</f>
        <v>X</v>
      </c>
      <c r="N948" s="18" t="str">
        <f>VLOOKUP(A948,'BASE REGISTRO MAYO'!$A$1:$U$884,14,FALSE)</f>
        <v>Puerto Montt</v>
      </c>
      <c r="O948" s="18" t="str">
        <f>VLOOKUP(A948,'BASE REGISTRO MAYO'!$A$1:$U$884,15,FALSE)</f>
        <v>(41) 3184949</v>
      </c>
      <c r="P948" s="18" t="str">
        <f>VLOOKUP(A948,'BASE REGISTRO MAYO'!$A$1:$U$884,16,FALSE)</f>
        <v>Yonatan.bustamante@ongcoincide.cl; contabilidad@ongcoincide.cl</v>
      </c>
      <c r="Q948" s="18">
        <f>VLOOKUP(A948,'BASE REGISTRO MAYO'!$A$1:$U$884,17,FALSE)</f>
        <v>0</v>
      </c>
      <c r="R948" s="18" t="str">
        <f>VLOOKUP(A948,'BASE REGISTRO MAYO'!$A$1:$U$884,18,FALSE)</f>
        <v xml:space="preserve">93401: Institución de Asistencia Social </v>
      </c>
      <c r="S948" s="18" t="str">
        <f>VLOOKUP(A948,'BASE REGISTRO MAYO'!$A$1:$U$884,19,FALSE)</f>
        <v>Antecedentes financieros correspondientes al año 2019, aprobados por el Sub Departamento de Supervisión Financiera Nacional</v>
      </c>
      <c r="T948" s="148">
        <f>VLOOKUP(A948,'BASE REGISTRO MAYO'!$A$1:$U$884,20,FALSE)</f>
        <v>42599</v>
      </c>
      <c r="U948" s="125">
        <v>7614</v>
      </c>
      <c r="V948" s="126">
        <v>77475734</v>
      </c>
      <c r="W948" s="126">
        <v>303125167</v>
      </c>
      <c r="X948" s="149">
        <v>44347</v>
      </c>
      <c r="Y948" s="133" t="s">
        <v>7732</v>
      </c>
      <c r="Z948" s="133" t="s">
        <v>7733</v>
      </c>
      <c r="AA948" s="125" t="s">
        <v>7781</v>
      </c>
    </row>
    <row r="949" spans="1:27" s="90" customFormat="1" ht="15.75" customHeight="1" x14ac:dyDescent="0.2">
      <c r="A949" s="125">
        <v>7614</v>
      </c>
      <c r="B949" s="18" t="str">
        <f>VLOOKUP(A949,'BASE REGISTRO MAYO'!$A$1:$U$884,2,FALSE)</f>
        <v>Organización No gubernamental  de Desarrollo COINCIDE</v>
      </c>
      <c r="C949" s="18">
        <f>VLOOKUP(A949,'BASE REGISTRO MAYO'!$A$1:$U$884,3,FALSE)</f>
        <v>651185149</v>
      </c>
      <c r="D949" s="18" t="str">
        <f>VLOOKUP(A949,'BASE REGISTRO MAYO'!$A$1:$U$884,4,FALSE)</f>
        <v>Corporación de Derecho Privado.</v>
      </c>
      <c r="E949" s="18" t="str">
        <f>VLOOKUP(A949,'BASE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9" s="18" t="str">
        <f>VLOOKUP(A949,'BASE REGISTRO MAYO'!$A$1:$U$884,6,FALSE)</f>
        <v xml:space="preserve"> Certificado de Vigencia Folio Nº500342113321, de fecha 24 de agosto de 2020, del Servicio de Registro Civil e Identificación.</v>
      </c>
      <c r="G949" s="18" t="str">
        <f>VLOOKUP(A949,'BASE REGISTRO MAYO'!$A$1:$U$884,7,FALSE)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9" s="18" t="str">
        <f>VLOOKUP(A949,'BASE REGISTRO MAYO'!$A$1:$U$884,8,FALSE)</f>
        <v xml:space="preserve">Presidente: 
Andrea Soledad Hidalgo Winkler
Secretario: 
Ingrid Lorena Sandoval Fuentes
Tesorero:
Marcelo Eduardo mansilla Gomez,
</v>
      </c>
      <c r="I949" s="18" t="str">
        <f>VLOOKUP(A949,'BASE REGISTRO MAYO'!$A$1:$U$884,9,FALSE)</f>
        <v>01 año a 05 años</v>
      </c>
      <c r="J949" s="18" t="str">
        <f>VLOOKUP(A949,'BASE REGISTRO MAYO'!$A$1:$U$884,10,FALSE)</f>
        <v>Del 13 de junio de 2016 al 13 de junio de 2021</v>
      </c>
      <c r="K949" s="18" t="str">
        <f>VLOOKUP(A949,'BASE REGISTRO MAYO'!$A$1:$U$884,11,FALSE)</f>
        <v xml:space="preserve">Yonatan Alexis Bustamante Cárcamo
</v>
      </c>
      <c r="L949" s="18" t="str">
        <f>VLOOKUP(A949,'BASE REGISTRO MAYO'!$A$1:$U$884,12,FALSE)</f>
        <v>Calle Benavente N° 820, Comuna de Puerto Montt, Región de los Lagos</v>
      </c>
      <c r="M949" s="18" t="str">
        <f>VLOOKUP(A949,'BASE REGISTRO MAYO'!$A$1:$U$884,13,FALSE)</f>
        <v>X</v>
      </c>
      <c r="N949" s="18" t="str">
        <f>VLOOKUP(A949,'BASE REGISTRO MAYO'!$A$1:$U$884,14,FALSE)</f>
        <v>Puerto Montt</v>
      </c>
      <c r="O949" s="18" t="str">
        <f>VLOOKUP(A949,'BASE REGISTRO MAYO'!$A$1:$U$884,15,FALSE)</f>
        <v>(41) 3184949</v>
      </c>
      <c r="P949" s="18" t="str">
        <f>VLOOKUP(A949,'BASE REGISTRO MAYO'!$A$1:$U$884,16,FALSE)</f>
        <v>Yonatan.bustamante@ongcoincide.cl; contabilidad@ongcoincide.cl</v>
      </c>
      <c r="Q949" s="18">
        <f>VLOOKUP(A949,'BASE REGISTRO MAYO'!$A$1:$U$884,17,FALSE)</f>
        <v>0</v>
      </c>
      <c r="R949" s="18" t="str">
        <f>VLOOKUP(A949,'BASE REGISTRO MAYO'!$A$1:$U$884,18,FALSE)</f>
        <v xml:space="preserve">93401: Institución de Asistencia Social </v>
      </c>
      <c r="S949" s="18" t="str">
        <f>VLOOKUP(A949,'BASE REGISTRO MAYO'!$A$1:$U$884,19,FALSE)</f>
        <v>Antecedentes financieros correspondientes al año 2019, aprobados por el Sub Departamento de Supervisión Financiera Nacional</v>
      </c>
      <c r="T949" s="148">
        <f>VLOOKUP(A949,'BASE REGISTRO MAYO'!$A$1:$U$884,20,FALSE)</f>
        <v>42599</v>
      </c>
      <c r="U949" s="125">
        <v>7614</v>
      </c>
      <c r="V949" s="126">
        <v>26298379</v>
      </c>
      <c r="W949" s="126">
        <v>101457880</v>
      </c>
      <c r="X949" s="149">
        <v>44347</v>
      </c>
      <c r="Y949" s="133" t="s">
        <v>7732</v>
      </c>
      <c r="Z949" s="133" t="s">
        <v>7733</v>
      </c>
      <c r="AA949" s="125" t="s">
        <v>7872</v>
      </c>
    </row>
    <row r="950" spans="1:27" s="90" customFormat="1" ht="15.75" customHeight="1" x14ac:dyDescent="0.2">
      <c r="A950" s="125">
        <v>7615</v>
      </c>
      <c r="B950" s="18" t="str">
        <f>VLOOKUP(A950,'BASE REGISTRO MAYO'!$A$1:$U$884,2,FALSE)</f>
        <v>Ilustre Municipalidad de Chol Chol</v>
      </c>
      <c r="C950" s="18" t="str">
        <f>VLOOKUP(A950,'BASE REGISTRO MAYO'!$A$1:$U$884,3,FALSE)</f>
        <v>69265000K</v>
      </c>
      <c r="D950" s="18" t="str">
        <f>VLOOKUP(A950,'BASE REGISTRO MAYO'!$A$1:$U$884,4,FALSE)</f>
        <v>Municipalidad</v>
      </c>
      <c r="E950" s="18" t="str">
        <f>VLOOKUP(A950,'BASE REGISTRO MAYO'!$A$1:$U$884,5,FALSE)</f>
        <v>Constitución Política de la República, art. 107.</v>
      </c>
      <c r="F950" s="18" t="str">
        <f>VLOOKUP(A950,'BASE REGISTRO MAYO'!$A$1:$U$884,6,FALSE)</f>
        <v>Indefinida.</v>
      </c>
      <c r="G950" s="18" t="str">
        <f>VLOOKUP(A950,'BASE REGISTRO MAYO'!$A$1:$U$884,7,FALSE)</f>
        <v>Según Ley Orgánica Nº 18.695, arts. 1º al 4º.</v>
      </c>
      <c r="H950" s="18" t="str">
        <f>VLOOKUP(A950,'BASE REGISTRO MAYO'!$A$1:$U$884,8,FALSE)</f>
        <v>no tiene</v>
      </c>
      <c r="I950" s="18">
        <f>VLOOKUP(A950,'BASE REGISTRO MAYO'!$A$1:$U$884,9,FALSE)</f>
        <v>0</v>
      </c>
      <c r="J950" s="18">
        <f>VLOOKUP(A950,'BASE REGISTRO MAYO'!$A$1:$U$884,10,FALSE)</f>
        <v>0</v>
      </c>
      <c r="K950" s="18" t="str">
        <f>VLOOKUP(A950,'BASE REGISTRO MAYO'!$A$1:$U$884,11,FALSE)</f>
        <v xml:space="preserve">Luis Huirilef Barra, 
</v>
      </c>
      <c r="L950" s="18" t="str">
        <f>VLOOKUP(A950,'BASE REGISTRO MAYO'!$A$1:$U$884,12,FALSE)</f>
        <v xml:space="preserve">Calle Perez N° 449, comuna de Chol Chol. </v>
      </c>
      <c r="M950" s="18" t="str">
        <f>VLOOKUP(A950,'BASE REGISTRO MAYO'!$A$1:$U$884,13,FALSE)</f>
        <v>IX</v>
      </c>
      <c r="N950" s="18" t="str">
        <f>VLOOKUP(A950,'BASE REGISTRO MAYO'!$A$1:$U$884,14,FALSE)</f>
        <v>Chol Chol</v>
      </c>
      <c r="O950" s="18">
        <f>VLOOKUP(A950,'BASE REGISTRO MAYO'!$A$1:$U$884,15,FALSE)</f>
        <v>0</v>
      </c>
      <c r="P950" s="18" t="str">
        <f>VLOOKUP(A950,'BASE REGISTRO MAYO'!$A$1:$U$884,16,FALSE)</f>
        <v>opdcholchol@gmail.com</v>
      </c>
      <c r="Q950" s="18">
        <f>VLOOKUP(A950,'BASE REGISTRO MAYO'!$A$1:$U$884,17,FALSE)</f>
        <v>0</v>
      </c>
      <c r="R950" s="18">
        <f>VLOOKUP(A950,'BASE REGISTRO MAYO'!$A$1:$U$884,18,FALSE)</f>
        <v>91001</v>
      </c>
      <c r="S950" s="18" t="str">
        <f>VLOOKUP(A950,'BASE REGISTRO MAYO'!$A$1:$U$884,19,FALSE)</f>
        <v xml:space="preserve">No se acompañan. Aplica Informe Jurídico Nº 09, de  fecha 14 de marzo de 2011 del Departamento Jurídico y Dictamen Nº 070791, de 2009, de la Contraloría General de la República.  
</v>
      </c>
      <c r="T950" s="148">
        <f>VLOOKUP(A950,'BASE REGISTRO MAYO'!$A$1:$U$884,20,FALSE)</f>
        <v>42615</v>
      </c>
      <c r="U950" s="125">
        <v>7615</v>
      </c>
      <c r="V950" s="126">
        <v>4893746</v>
      </c>
      <c r="W950" s="126">
        <v>24468730</v>
      </c>
      <c r="X950" s="149">
        <v>44347</v>
      </c>
      <c r="Y950" s="133" t="s">
        <v>7732</v>
      </c>
      <c r="Z950" s="133" t="s">
        <v>7733</v>
      </c>
      <c r="AA950" s="125" t="s">
        <v>7945</v>
      </c>
    </row>
    <row r="951" spans="1:27" s="90" customFormat="1" ht="15.75" customHeight="1" x14ac:dyDescent="0.2">
      <c r="A951" s="125">
        <v>7620</v>
      </c>
      <c r="B951" s="18" t="str">
        <f>VLOOKUP(A951,'BASE REGISTRO MAYO'!$A$1:$U$884,2,FALSE)</f>
        <v>Fundación Koinomadelfia</v>
      </c>
      <c r="C951" s="18">
        <f>VLOOKUP(A951,'BASE REGISTRO MAYO'!$A$1:$U$884,3,FALSE)</f>
        <v>732384006</v>
      </c>
      <c r="D951" s="18" t="str">
        <f>VLOOKUP(A951,'BASE REGISTRO MAYO'!$A$1:$U$884,4,FALSE)</f>
        <v>Fundación de Derecho Privado.</v>
      </c>
      <c r="E951" s="18" t="str">
        <f>VLOOKUP(A951,'BASE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51" s="18" t="str">
        <f>VLOOKUP(A951,'BASE REGISTRO MAYO'!$A$1:$U$884,6,FALSE)</f>
        <v xml:space="preserve">Se acompañó Certificado de vigencia de Persona Jurídica sin fines de lucro folio N° 80456019, de fecha 11 de noviembre del año 2020, del Servicio de Registro Civil e Identificación.
</v>
      </c>
      <c r="G951" s="18" t="str">
        <f>VLOOKUP(A951,'BASE REGISTRO MAYO'!$A$1:$U$884,7,FALSE)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51" s="18" t="str">
        <f>VLOOKUP(A951,'BASE REGISTRO MAYO'!$A$1:$U$884,8,FALSE)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51" s="18" t="str">
        <f>VLOOKUP(A951,'BASE REGISTRO MAYO'!$A$1:$U$884,9,FALSE)</f>
        <v xml:space="preserve">Indefinida, debiendo ser confirmados o reemplazados una vez al año. . </v>
      </c>
      <c r="J951" s="18" t="str">
        <f>VLOOKUP(A951,'BASE REGISTRO MAYO'!$A$1:$U$884,10,FALSE)</f>
        <v>Del 04 de marzo de 2013.   Se solicitan antecedentes actualizados mediante correo electrónico y carta.(11.11.2020 CPM)</v>
      </c>
      <c r="K951" s="18" t="str">
        <f>VLOOKUP(A951,'BASE REGISTRO MAYO'!$A$1:$U$884,11,FALSE)</f>
        <v xml:space="preserve">Maximiliano Sanchez Pérez 
</v>
      </c>
      <c r="L951" s="18" t="str">
        <f>VLOOKUP(A951,'BASE REGISTRO MAYO'!$A$1:$U$884,12,FALSE)</f>
        <v xml:space="preserve">Avenida Pajaritos S/N, parcela 10-B. Malloco. Peñaflor </v>
      </c>
      <c r="M951" s="18" t="str">
        <f>VLOOKUP(A951,'BASE REGISTRO MAYO'!$A$1:$U$884,13,FALSE)</f>
        <v>XIII</v>
      </c>
      <c r="N951" s="18" t="str">
        <f>VLOOKUP(A951,'BASE REGISTRO MAYO'!$A$1:$U$884,14,FALSE)</f>
        <v>Peñaflor</v>
      </c>
      <c r="O951" s="18" t="str">
        <f>VLOOKUP(A951,'BASE REGISTRO MAYO'!$A$1:$U$884,15,FALSE)</f>
        <v>228140697-228143164</v>
      </c>
      <c r="P951" s="18" t="str">
        <f>VLOOKUP(A951,'BASE REGISTRO MAYO'!$A$1:$U$884,16,FALSE)</f>
        <v xml:space="preserve">hnkoinomadelfia@hotmail.com
monica@koinomadelfia.cl
</v>
      </c>
      <c r="Q951" s="18">
        <f>VLOOKUP(A951,'BASE REGISTRO MAYO'!$A$1:$U$884,17,FALSE)</f>
        <v>0</v>
      </c>
      <c r="R951" s="18" t="str">
        <f>VLOOKUP(A951,'BASE REGISTRO MAYO'!$A$1:$U$884,18,FALSE)</f>
        <v xml:space="preserve">93401: Institución de Asistencia Social </v>
      </c>
      <c r="S951" s="18" t="str">
        <f>VLOOKUP(A951,'BASE REGISTRO MAYO'!$A$1:$U$884,19,FALSE)</f>
        <v xml:space="preserve">Antecedentes financieros correspondientes al año 2019  aprobados por el Subdepartamento de Supervisión Financiera  </v>
      </c>
      <c r="T951" s="148">
        <f>VLOOKUP(A951,'BASE REGISTRO MAYO'!$A$1:$U$884,20,FALSE)</f>
        <v>42688</v>
      </c>
      <c r="U951" s="125">
        <v>7620</v>
      </c>
      <c r="V951" s="126">
        <v>100972611</v>
      </c>
      <c r="W951" s="126">
        <v>315934975</v>
      </c>
      <c r="X951" s="149">
        <v>44347</v>
      </c>
      <c r="Y951" s="133" t="s">
        <v>7732</v>
      </c>
      <c r="Z951" s="133" t="s">
        <v>7733</v>
      </c>
      <c r="AA951" s="125" t="s">
        <v>7778</v>
      </c>
    </row>
    <row r="952" spans="1:27" s="90" customFormat="1" ht="15.75" customHeight="1" x14ac:dyDescent="0.2">
      <c r="A952" s="125">
        <v>7626</v>
      </c>
      <c r="B952" s="18" t="str">
        <f>VLOOKUP(A952,'BASE REGISTRO MAYO'!$A$1:$U$884,2,FALSE)</f>
        <v xml:space="preserve">Organización No gubernamental  de Desarrollo Padre Luis Amigó.
</v>
      </c>
      <c r="C952" s="18" t="str">
        <f>VLOOKUP(A952,'BASE REGISTRO MAYO'!$A$1:$U$884,3,FALSE)</f>
        <v>65076983K</v>
      </c>
      <c r="D952" s="18" t="str">
        <f>VLOOKUP(A952,'BASE REGISTRO MAYO'!$A$1:$U$884,4,FALSE)</f>
        <v>Corporación de Derecho Privado.</v>
      </c>
      <c r="E952" s="18" t="str">
        <f>VLOOKUP(A952,'BASE REGISTRO MAYO'!$A$1:$U$884,5,FALSE)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52" s="18" t="str">
        <f>VLOOKUP(A952,'BASE REGISTRO MAYO'!$A$1:$U$884,6,FALSE)</f>
        <v>Certificado de Vigencia Folio Nº 500328480916, de fecha 10 de julio del 2020, del Servicio de Registro Civil e Identificación.</v>
      </c>
      <c r="G952" s="18" t="str">
        <f>VLOOKUP(A952,'BASE REGISTRO MAYO'!$A$1:$U$884,7,FALSE)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52" s="18" t="str">
        <f>VLOOKUP(A952,'BASE REGISTRO MAYO'!$A$1:$U$884,8,FALSE)</f>
        <v xml:space="preserve">Presidente: 
Rubén Eduardo Gutierrez Quiñones
Vice -Presidente: 
Jean Pierre Faundes Campos,
Secretario: 
Jessica María Gutierrez Quiñones
Tesorera:
Claudia Andrea Llancapan Fabundes
</v>
      </c>
      <c r="I952" s="18" t="str">
        <f>VLOOKUP(A952,'BASE REGISTRO MAYO'!$A$1:$U$884,9,FALSE)</f>
        <v>03 años</v>
      </c>
      <c r="J952" s="18" t="str">
        <f>VLOOKUP(A952,'BASE REGISTRO MAYO'!$A$1:$U$884,10,FALSE)</f>
        <v>15-02-2019 a 15.02.22</v>
      </c>
      <c r="K952" s="18" t="str">
        <f>VLOOKUP(A952,'BASE REGISTRO MAYO'!$A$1:$U$884,11,FALSE)</f>
        <v xml:space="preserve">Presidente: Rubén Eduardo Gutierrez Quiñones
</v>
      </c>
      <c r="L952" s="18" t="str">
        <f>VLOOKUP(A952,'BASE REGISTRO MAYO'!$A$1:$U$884,12,FALSE)</f>
        <v xml:space="preserve">Barros Arana N° 162, oficina 91, Concepción </v>
      </c>
      <c r="M952" s="18" t="str">
        <f>VLOOKUP(A952,'BASE REGISTRO MAYO'!$A$1:$U$884,13,FALSE)</f>
        <v>VIII</v>
      </c>
      <c r="N952" s="18" t="str">
        <f>VLOOKUP(A952,'BASE REGISTRO MAYO'!$A$1:$U$884,14,FALSE)</f>
        <v xml:space="preserve">Concepción </v>
      </c>
      <c r="O952" s="18" t="str">
        <f>VLOOKUP(A952,'BASE REGISTRO MAYO'!$A$1:$U$884,15,FALSE)</f>
        <v>41-2767056/+56974305923 (cel. Representante Legal)</v>
      </c>
      <c r="P952" s="18" t="str">
        <f>VLOOKUP(A952,'BASE REGISTRO MAYO'!$A$1:$U$884,16,FALSE)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52" s="18">
        <f>VLOOKUP(A952,'BASE REGISTRO MAYO'!$A$1:$U$884,17,FALSE)</f>
        <v>0</v>
      </c>
      <c r="R952" s="18" t="str">
        <f>VLOOKUP(A952,'BASE REGISTRO MAYO'!$A$1:$U$884,18,FALSE)</f>
        <v xml:space="preserve">93401: Institución de Asistencia Social </v>
      </c>
      <c r="S952" s="18" t="str">
        <f>VLOOKUP(A952,'BASE REGISTRO MAYO'!$A$1:$U$884,19,FALSE)</f>
        <v>Antecedentes financieros correspondientes al año 2019 pendientes de aprobación por el Sub Departamento de Supervisión Financiera.</v>
      </c>
      <c r="T952" s="148">
        <f>VLOOKUP(A952,'BASE REGISTRO MAYO'!$A$1:$U$884,20,FALSE)</f>
        <v>42762</v>
      </c>
      <c r="U952" s="125">
        <v>7626</v>
      </c>
      <c r="V952" s="126">
        <v>5951524</v>
      </c>
      <c r="W952" s="126">
        <v>151056315</v>
      </c>
      <c r="X952" s="149">
        <v>44347</v>
      </c>
      <c r="Y952" s="133" t="s">
        <v>7732</v>
      </c>
      <c r="Z952" s="133" t="s">
        <v>7733</v>
      </c>
      <c r="AA952" s="125" t="s">
        <v>184</v>
      </c>
    </row>
    <row r="953" spans="1:27" s="90" customFormat="1" ht="15.75" customHeight="1" x14ac:dyDescent="0.2">
      <c r="A953" s="125">
        <v>7638</v>
      </c>
      <c r="B953" s="18" t="str">
        <f>VLOOKUP(A953,'BASE REGISTRO MAYO'!$A$1:$U$884,2,FALSE)</f>
        <v>Corporación en Busca de un Cambio</v>
      </c>
      <c r="C953" s="18" t="str">
        <f>VLOOKUP(A953,'BASE REGISTRO MAYO'!$A$1:$U$884,3,FALSE)</f>
        <v>65095565K</v>
      </c>
      <c r="D953" s="18" t="str">
        <f>VLOOKUP(A953,'BASE REGISTRO MAYO'!$A$1:$U$884,4,FALSE)</f>
        <v>Corporación de Derecho Privado, regida por sus propios estatutos y, en silencio de ellos, por el Título XXXIII, del Libro Primero del Código Civil y por el reglamento de Concesión de Personalidad Jurídica del Ministerio de Justicia.</v>
      </c>
      <c r="E953" s="18" t="str">
        <f>VLOOKUP(A953,'BASE REGISTRO MAYO'!$A$1:$U$884,5,FALSE)</f>
        <v>Inscripción N° 245442, de fecha 23 de enero de 2017, del Registro de Personas Jurídicas, del Servicio de Registro Civil e Identificación.</v>
      </c>
      <c r="F953" s="18" t="str">
        <f>VLOOKUP(A953,'BASE REGISTRO MAYO'!$A$1:$U$884,6,FALSE)</f>
        <v>Certificado de Vigencia, Folio Nº 500356266359, emitido con fecha 16 de noviembre de 2020, por el Servicio de Registro Civil e Identificación.</v>
      </c>
      <c r="G953" s="18" t="str">
        <f>VLOOKUP(A953,'BASE REGISTRO MAYO'!$A$1:$U$884,7,FALSE)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53" s="18" t="str">
        <f>VLOOKUP(A953,'BASE REGISTRO MAYO'!$A$1:$U$884,8,FALSE)</f>
        <v>Presidente: Amanda Belén Aceituno Quezada,
Tesorera: Tatiana del pilar Quezada Torres</v>
      </c>
      <c r="I953" s="18" t="str">
        <f>VLOOKUP(A953,'BASE REGISTRO MAYO'!$A$1:$U$884,9,FALSE)</f>
        <v>02 años</v>
      </c>
      <c r="J953" s="18" t="str">
        <f>VLOOKUP(A953,'BASE REGISTRO MAYO'!$A$1:$U$884,10,FALSE)</f>
        <v>Directorio provisorio de fecha 25 de julio de 2020, durará hasta nueva Asamblea General de socios</v>
      </c>
      <c r="K953" s="18" t="str">
        <f>VLOOKUP(A953,'BASE REGISTRO MAYO'!$A$1:$U$884,11,FALSE)</f>
        <v xml:space="preserve">Presidente: Amanda Belén Aceituno Quezada, </v>
      </c>
      <c r="L953" s="18" t="str">
        <f>VLOOKUP(A953,'BASE REGISTRO MAYO'!$A$1:$U$884,12,FALSE)</f>
        <v xml:space="preserve">Pasaje Agustín Barros N° 1834, Villa María del Valle, ciudad de Linares, Región del Maule
</v>
      </c>
      <c r="M953" s="18" t="str">
        <f>VLOOKUP(A953,'BASE REGISTRO MAYO'!$A$1:$U$884,13,FALSE)</f>
        <v>VII</v>
      </c>
      <c r="N953" s="18" t="str">
        <f>VLOOKUP(A953,'BASE REGISTRO MAYO'!$A$1:$U$884,14,FALSE)</f>
        <v>linares</v>
      </c>
      <c r="O953" s="18" t="str">
        <f>VLOOKUP(A953,'BASE REGISTRO MAYO'!$A$1:$U$884,15,FALSE)</f>
        <v>Fono: +569 85973741; +569 78270672</v>
      </c>
      <c r="P953" s="18" t="str">
        <f>VLOOKUP(A953,'BASE REGISTRO MAYO'!$A$1:$U$884,16,FALSE)</f>
        <v>corp.enbuscadeuncambio@hotmail.com</v>
      </c>
      <c r="Q953" s="18">
        <f>VLOOKUP(A953,'BASE REGISTRO MAYO'!$A$1:$U$884,17,FALSE)</f>
        <v>0</v>
      </c>
      <c r="R953" s="18">
        <f>VLOOKUP(A953,'BASE REGISTRO MAYO'!$A$1:$U$884,18,FALSE)</f>
        <v>93401</v>
      </c>
      <c r="S953" s="18" t="str">
        <f>VLOOKUP(A953,'BASE REGISTRO MAYO'!$A$1:$U$884,19,FALSE)</f>
        <v xml:space="preserve">Se acompaña Certificado Financiero año 2019, aprobados por el Subdepartamento de Supervisión Financiera Nacional.
</v>
      </c>
      <c r="T953" s="148">
        <f>VLOOKUP(A953,'BASE REGISTRO MAYO'!$A$1:$U$884,20,FALSE)</f>
        <v>43014</v>
      </c>
      <c r="U953" s="125">
        <v>7638</v>
      </c>
      <c r="V953" s="126">
        <v>16896924</v>
      </c>
      <c r="W953" s="126">
        <v>75995636</v>
      </c>
      <c r="X953" s="149">
        <v>44347</v>
      </c>
      <c r="Y953" s="133" t="s">
        <v>7732</v>
      </c>
      <c r="Z953" s="133" t="s">
        <v>7733</v>
      </c>
      <c r="AA953" s="125" t="s">
        <v>7846</v>
      </c>
    </row>
    <row r="954" spans="1:27" s="90" customFormat="1" ht="15.75" customHeight="1" x14ac:dyDescent="0.2">
      <c r="A954" s="125">
        <v>7644</v>
      </c>
      <c r="B954" s="18" t="str">
        <f>VLOOKUP(A954,'BASE REGISTRO MAYO'!$A$1:$U$884,2,FALSE)</f>
        <v>O.N.G. JUNTOS CREANDO FUTURO (O.N.G.  J.C.F.S.B)</v>
      </c>
      <c r="C954" s="18">
        <f>VLOOKUP(A954,'BASE REGISTRO MAYO'!$A$1:$U$884,3,FALSE)</f>
        <v>651519810</v>
      </c>
      <c r="D954" s="18" t="str">
        <f>VLOOKUP(A954,'BASE REGISTRO MAYO'!$A$1:$U$884,4,FALSE)</f>
        <v>Asociación de Derecho Privado.</v>
      </c>
      <c r="E954" s="18" t="str">
        <f>VLOOKUP(A954,'BASE REGISTRO MAYO'!$A$1:$U$884,5,FALSE)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4" s="18" t="str">
        <f>VLOOKUP(A954,'BASE REGISTRO MAYO'!$A$1:$U$884,6,FALSE)</f>
        <v xml:space="preserve">Certificado de Vigencia Folio Nº500184376928, otorgado el 04 de junio de 2018, del Servicio de Registro Civil e Identificación.
</v>
      </c>
      <c r="G954" s="18" t="str">
        <f>VLOOKUP(A954,'BASE REGISTRO MAYO'!$A$1:$U$884,7,FALSE)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4" s="18" t="str">
        <f>VLOOKUP(A954,'BASE REGISTRO MAYO'!$A$1:$U$884,8,FALSE)</f>
        <v xml:space="preserve">Presidente: 
LUIS RODRIGUEZ CABRERA, 
Secretaria: 
  TERESA FLORES MAZA, 
Tesorero:
MAURICIO REYES MELO, 
</v>
      </c>
      <c r="I954" s="18" t="str">
        <f>VLOOKUP(A954,'BASE REGISTRO MAYO'!$A$1:$U$884,9,FALSE)</f>
        <v>04 años</v>
      </c>
      <c r="J954" s="18" t="str">
        <f>VLOOKUP(A954,'BASE REGISTRO MAYO'!$A$1:$U$884,10,FALSE)</f>
        <v>Del 21 de diciembre de 2017 al 21 de diciembre de 2021.</v>
      </c>
      <c r="K954" s="18" t="str">
        <f>VLOOKUP(A954,'BASE REGISTRO MAYO'!$A$1:$U$884,11,FALSE)</f>
        <v xml:space="preserve">Presidente: 
LUIS RODRIGUEZ CABRERA, 
</v>
      </c>
      <c r="L954" s="18" t="str">
        <f>VLOOKUP(A954,'BASE REGISTRO MAYO'!$A$1:$U$884,12,FALSE)</f>
        <v xml:space="preserve"> Santa Teresa N°814, villa valles de Chile, comuna de Santa Barbara, Región del Bio Bio.
</v>
      </c>
      <c r="M954" s="18" t="str">
        <f>VLOOKUP(A954,'BASE REGISTRO MAYO'!$A$1:$U$884,13,FALSE)</f>
        <v>VIII</v>
      </c>
      <c r="N954" s="18" t="str">
        <f>VLOOKUP(A954,'BASE REGISTRO MAYO'!$A$1:$U$884,14,FALSE)</f>
        <v>Santa Barbara</v>
      </c>
      <c r="O954" s="18">
        <f>VLOOKUP(A954,'BASE REGISTRO MAYO'!$A$1:$U$884,15,FALSE)</f>
        <v>0</v>
      </c>
      <c r="P954" s="18">
        <f>VLOOKUP(A954,'BASE REGISTRO MAYO'!$A$1:$U$884,16,FALSE)</f>
        <v>0</v>
      </c>
      <c r="Q954" s="18">
        <f>VLOOKUP(A954,'BASE REGISTRO MAYO'!$A$1:$U$884,17,FALSE)</f>
        <v>0</v>
      </c>
      <c r="R954" s="18" t="str">
        <f>VLOOKUP(A954,'BASE REGISTRO MAYO'!$A$1:$U$884,18,FALSE)</f>
        <v xml:space="preserve">93401: Institución de Asistencia Social 
</v>
      </c>
      <c r="S954" s="18" t="str">
        <f>VLOOKUP(A954,'BASE REGISTRO MAYO'!$A$1:$U$884,19,FALSE)</f>
        <v xml:space="preserve">Antecedentes financieros correspondientes al año 2019, aprobados por el Subdepartamento de Supervisión Nacional. </v>
      </c>
      <c r="T954" s="148">
        <f>VLOOKUP(A954,'BASE REGISTRO MAYO'!$A$1:$U$884,20,FALSE)</f>
        <v>43165</v>
      </c>
      <c r="U954" s="125">
        <v>7644</v>
      </c>
      <c r="V954" s="126">
        <v>12017798</v>
      </c>
      <c r="W954" s="126">
        <v>65994028</v>
      </c>
      <c r="X954" s="149">
        <v>44347</v>
      </c>
      <c r="Y954" s="133" t="s">
        <v>7732</v>
      </c>
      <c r="Z954" s="133" t="s">
        <v>7733</v>
      </c>
      <c r="AA954" s="125" t="s">
        <v>7761</v>
      </c>
    </row>
    <row r="955" spans="1:27" s="90" customFormat="1" ht="15.75" customHeight="1" x14ac:dyDescent="0.2">
      <c r="A955" s="125">
        <v>7644</v>
      </c>
      <c r="B955" s="18" t="str">
        <f>VLOOKUP(A955,'BASE REGISTRO MAYO'!$A$1:$U$884,2,FALSE)</f>
        <v>O.N.G. JUNTOS CREANDO FUTURO (O.N.G.  J.C.F.S.B)</v>
      </c>
      <c r="C955" s="18">
        <f>VLOOKUP(A955,'BASE REGISTRO MAYO'!$A$1:$U$884,3,FALSE)</f>
        <v>651519810</v>
      </c>
      <c r="D955" s="18" t="str">
        <f>VLOOKUP(A955,'BASE REGISTRO MAYO'!$A$1:$U$884,4,FALSE)</f>
        <v>Asociación de Derecho Privado.</v>
      </c>
      <c r="E955" s="18" t="str">
        <f>VLOOKUP(A955,'BASE REGISTRO MAYO'!$A$1:$U$884,5,FALSE)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5" s="18" t="str">
        <f>VLOOKUP(A955,'BASE REGISTRO MAYO'!$A$1:$U$884,6,FALSE)</f>
        <v xml:space="preserve">Certificado de Vigencia Folio Nº500184376928, otorgado el 04 de junio de 2018, del Servicio de Registro Civil e Identificación.
</v>
      </c>
      <c r="G955" s="18" t="str">
        <f>VLOOKUP(A955,'BASE REGISTRO MAYO'!$A$1:$U$884,7,FALSE)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5" s="18" t="str">
        <f>VLOOKUP(A955,'BASE REGISTRO MAYO'!$A$1:$U$884,8,FALSE)</f>
        <v xml:space="preserve">Presidente: 
LUIS RODRIGUEZ CABRERA, 
Secretaria: 
  TERESA FLORES MAZA, 
Tesorero:
MAURICIO REYES MELO, 
</v>
      </c>
      <c r="I955" s="18" t="str">
        <f>VLOOKUP(A955,'BASE REGISTRO MAYO'!$A$1:$U$884,9,FALSE)</f>
        <v>04 años</v>
      </c>
      <c r="J955" s="18" t="str">
        <f>VLOOKUP(A955,'BASE REGISTRO MAYO'!$A$1:$U$884,10,FALSE)</f>
        <v>Del 21 de diciembre de 2017 al 21 de diciembre de 2021.</v>
      </c>
      <c r="K955" s="18" t="str">
        <f>VLOOKUP(A955,'BASE REGISTRO MAYO'!$A$1:$U$884,11,FALSE)</f>
        <v xml:space="preserve">Presidente: 
LUIS RODRIGUEZ CABRERA, 
</v>
      </c>
      <c r="L955" s="18" t="str">
        <f>VLOOKUP(A955,'BASE REGISTRO MAYO'!$A$1:$U$884,12,FALSE)</f>
        <v xml:space="preserve"> Santa Teresa N°814, villa valles de Chile, comuna de Santa Barbara, Región del Bio Bio.
</v>
      </c>
      <c r="M955" s="18" t="str">
        <f>VLOOKUP(A955,'BASE REGISTRO MAYO'!$A$1:$U$884,13,FALSE)</f>
        <v>VIII</v>
      </c>
      <c r="N955" s="18" t="str">
        <f>VLOOKUP(A955,'BASE REGISTRO MAYO'!$A$1:$U$884,14,FALSE)</f>
        <v>Santa Barbara</v>
      </c>
      <c r="O955" s="18">
        <f>VLOOKUP(A955,'BASE REGISTRO MAYO'!$A$1:$U$884,15,FALSE)</f>
        <v>0</v>
      </c>
      <c r="P955" s="18">
        <f>VLOOKUP(A955,'BASE REGISTRO MAYO'!$A$1:$U$884,16,FALSE)</f>
        <v>0</v>
      </c>
      <c r="Q955" s="18">
        <f>VLOOKUP(A955,'BASE REGISTRO MAYO'!$A$1:$U$884,17,FALSE)</f>
        <v>0</v>
      </c>
      <c r="R955" s="18" t="str">
        <f>VLOOKUP(A955,'BASE REGISTRO MAYO'!$A$1:$U$884,18,FALSE)</f>
        <v xml:space="preserve">93401: Institución de Asistencia Social 
</v>
      </c>
      <c r="S955" s="18" t="str">
        <f>VLOOKUP(A955,'BASE REGISTRO MAYO'!$A$1:$U$884,19,FALSE)</f>
        <v xml:space="preserve">Antecedentes financieros correspondientes al año 2019, aprobados por el Subdepartamento de Supervisión Nacional. </v>
      </c>
      <c r="T955" s="148">
        <f>VLOOKUP(A955,'BASE REGISTRO MAYO'!$A$1:$U$884,20,FALSE)</f>
        <v>43165</v>
      </c>
      <c r="U955" s="125">
        <v>7644</v>
      </c>
      <c r="V955" s="126">
        <v>1706392</v>
      </c>
      <c r="W955" s="126">
        <v>2073328</v>
      </c>
      <c r="X955" s="149">
        <v>44347</v>
      </c>
      <c r="Y955" s="133" t="s">
        <v>7732</v>
      </c>
      <c r="Z955" s="133" t="s">
        <v>7733</v>
      </c>
      <c r="AA955" s="125" t="s">
        <v>159</v>
      </c>
    </row>
    <row r="956" spans="1:27" s="90" customFormat="1" ht="15.75" customHeight="1" x14ac:dyDescent="0.2">
      <c r="A956" s="125">
        <v>7644</v>
      </c>
      <c r="B956" s="18" t="str">
        <f>VLOOKUP(A956,'BASE REGISTRO MAYO'!$A$1:$U$884,2,FALSE)</f>
        <v>O.N.G. JUNTOS CREANDO FUTURO (O.N.G.  J.C.F.S.B)</v>
      </c>
      <c r="C956" s="18">
        <f>VLOOKUP(A956,'BASE REGISTRO MAYO'!$A$1:$U$884,3,FALSE)</f>
        <v>651519810</v>
      </c>
      <c r="D956" s="18" t="str">
        <f>VLOOKUP(A956,'BASE REGISTRO MAYO'!$A$1:$U$884,4,FALSE)</f>
        <v>Asociación de Derecho Privado.</v>
      </c>
      <c r="E956" s="18" t="str">
        <f>VLOOKUP(A956,'BASE REGISTRO MAYO'!$A$1:$U$884,5,FALSE)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6" s="18" t="str">
        <f>VLOOKUP(A956,'BASE REGISTRO MAYO'!$A$1:$U$884,6,FALSE)</f>
        <v xml:space="preserve">Certificado de Vigencia Folio Nº500184376928, otorgado el 04 de junio de 2018, del Servicio de Registro Civil e Identificación.
</v>
      </c>
      <c r="G956" s="18" t="str">
        <f>VLOOKUP(A956,'BASE REGISTRO MAYO'!$A$1:$U$884,7,FALSE)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6" s="18" t="str">
        <f>VLOOKUP(A956,'BASE REGISTRO MAYO'!$A$1:$U$884,8,FALSE)</f>
        <v xml:space="preserve">Presidente: 
LUIS RODRIGUEZ CABRERA, 
Secretaria: 
  TERESA FLORES MAZA, 
Tesorero:
MAURICIO REYES MELO, 
</v>
      </c>
      <c r="I956" s="18" t="str">
        <f>VLOOKUP(A956,'BASE REGISTRO MAYO'!$A$1:$U$884,9,FALSE)</f>
        <v>04 años</v>
      </c>
      <c r="J956" s="18" t="str">
        <f>VLOOKUP(A956,'BASE REGISTRO MAYO'!$A$1:$U$884,10,FALSE)</f>
        <v>Del 21 de diciembre de 2017 al 21 de diciembre de 2021.</v>
      </c>
      <c r="K956" s="18" t="str">
        <f>VLOOKUP(A956,'BASE REGISTRO MAYO'!$A$1:$U$884,11,FALSE)</f>
        <v xml:space="preserve">Presidente: 
LUIS RODRIGUEZ CABRERA, 
</v>
      </c>
      <c r="L956" s="18" t="str">
        <f>VLOOKUP(A956,'BASE REGISTRO MAYO'!$A$1:$U$884,12,FALSE)</f>
        <v xml:space="preserve"> Santa Teresa N°814, villa valles de Chile, comuna de Santa Barbara, Región del Bio Bio.
</v>
      </c>
      <c r="M956" s="18" t="str">
        <f>VLOOKUP(A956,'BASE REGISTRO MAYO'!$A$1:$U$884,13,FALSE)</f>
        <v>VIII</v>
      </c>
      <c r="N956" s="18" t="str">
        <f>VLOOKUP(A956,'BASE REGISTRO MAYO'!$A$1:$U$884,14,FALSE)</f>
        <v>Santa Barbara</v>
      </c>
      <c r="O956" s="18">
        <f>VLOOKUP(A956,'BASE REGISTRO MAYO'!$A$1:$U$884,15,FALSE)</f>
        <v>0</v>
      </c>
      <c r="P956" s="18">
        <f>VLOOKUP(A956,'BASE REGISTRO MAYO'!$A$1:$U$884,16,FALSE)</f>
        <v>0</v>
      </c>
      <c r="Q956" s="18">
        <f>VLOOKUP(A956,'BASE REGISTRO MAYO'!$A$1:$U$884,17,FALSE)</f>
        <v>0</v>
      </c>
      <c r="R956" s="18" t="str">
        <f>VLOOKUP(A956,'BASE REGISTRO MAYO'!$A$1:$U$884,18,FALSE)</f>
        <v xml:space="preserve">93401: Institución de Asistencia Social 
</v>
      </c>
      <c r="S956" s="18" t="str">
        <f>VLOOKUP(A956,'BASE REGISTRO MAYO'!$A$1:$U$884,19,FALSE)</f>
        <v xml:space="preserve">Antecedentes financieros correspondientes al año 2019, aprobados por el Subdepartamento de Supervisión Nacional. </v>
      </c>
      <c r="T956" s="148">
        <f>VLOOKUP(A956,'BASE REGISTRO MAYO'!$A$1:$U$884,20,FALSE)</f>
        <v>43165</v>
      </c>
      <c r="U956" s="125">
        <v>7644</v>
      </c>
      <c r="V956" s="126">
        <v>17467474</v>
      </c>
      <c r="W956" s="126">
        <v>53707735</v>
      </c>
      <c r="X956" s="149">
        <v>44347</v>
      </c>
      <c r="Y956" s="133" t="s">
        <v>7732</v>
      </c>
      <c r="Z956" s="133" t="s">
        <v>7733</v>
      </c>
      <c r="AA956" s="125" t="s">
        <v>7788</v>
      </c>
    </row>
    <row r="957" spans="1:27" s="90" customFormat="1" ht="15.75" customHeight="1" x14ac:dyDescent="0.2">
      <c r="A957" s="125">
        <v>7644</v>
      </c>
      <c r="B957" s="18" t="str">
        <f>VLOOKUP(A957,'BASE REGISTRO MAYO'!$A$1:$U$884,2,FALSE)</f>
        <v>O.N.G. JUNTOS CREANDO FUTURO (O.N.G.  J.C.F.S.B)</v>
      </c>
      <c r="C957" s="18">
        <f>VLOOKUP(A957,'BASE REGISTRO MAYO'!$A$1:$U$884,3,FALSE)</f>
        <v>651519810</v>
      </c>
      <c r="D957" s="18" t="str">
        <f>VLOOKUP(A957,'BASE REGISTRO MAYO'!$A$1:$U$884,4,FALSE)</f>
        <v>Asociación de Derecho Privado.</v>
      </c>
      <c r="E957" s="18" t="str">
        <f>VLOOKUP(A957,'BASE REGISTRO MAYO'!$A$1:$U$884,5,FALSE)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7" s="18" t="str">
        <f>VLOOKUP(A957,'BASE REGISTRO MAYO'!$A$1:$U$884,6,FALSE)</f>
        <v xml:space="preserve">Certificado de Vigencia Folio Nº500184376928, otorgado el 04 de junio de 2018, del Servicio de Registro Civil e Identificación.
</v>
      </c>
      <c r="G957" s="18" t="str">
        <f>VLOOKUP(A957,'BASE REGISTRO MAYO'!$A$1:$U$884,7,FALSE)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7" s="18" t="str">
        <f>VLOOKUP(A957,'BASE REGISTRO MAYO'!$A$1:$U$884,8,FALSE)</f>
        <v xml:space="preserve">Presidente: 
LUIS RODRIGUEZ CABRERA, 
Secretaria: 
  TERESA FLORES MAZA, 
Tesorero:
MAURICIO REYES MELO, 
</v>
      </c>
      <c r="I957" s="18" t="str">
        <f>VLOOKUP(A957,'BASE REGISTRO MAYO'!$A$1:$U$884,9,FALSE)</f>
        <v>04 años</v>
      </c>
      <c r="J957" s="18" t="str">
        <f>VLOOKUP(A957,'BASE REGISTRO MAYO'!$A$1:$U$884,10,FALSE)</f>
        <v>Del 21 de diciembre de 2017 al 21 de diciembre de 2021.</v>
      </c>
      <c r="K957" s="18" t="str">
        <f>VLOOKUP(A957,'BASE REGISTRO MAYO'!$A$1:$U$884,11,FALSE)</f>
        <v xml:space="preserve">Presidente: 
LUIS RODRIGUEZ CABRERA, 
</v>
      </c>
      <c r="L957" s="18" t="str">
        <f>VLOOKUP(A957,'BASE REGISTRO MAYO'!$A$1:$U$884,12,FALSE)</f>
        <v xml:space="preserve"> Santa Teresa N°814, villa valles de Chile, comuna de Santa Barbara, Región del Bio Bio.
</v>
      </c>
      <c r="M957" s="18" t="str">
        <f>VLOOKUP(A957,'BASE REGISTRO MAYO'!$A$1:$U$884,13,FALSE)</f>
        <v>VIII</v>
      </c>
      <c r="N957" s="18" t="str">
        <f>VLOOKUP(A957,'BASE REGISTRO MAYO'!$A$1:$U$884,14,FALSE)</f>
        <v>Santa Barbara</v>
      </c>
      <c r="O957" s="18">
        <f>VLOOKUP(A957,'BASE REGISTRO MAYO'!$A$1:$U$884,15,FALSE)</f>
        <v>0</v>
      </c>
      <c r="P957" s="18">
        <f>VLOOKUP(A957,'BASE REGISTRO MAYO'!$A$1:$U$884,16,FALSE)</f>
        <v>0</v>
      </c>
      <c r="Q957" s="18">
        <f>VLOOKUP(A957,'BASE REGISTRO MAYO'!$A$1:$U$884,17,FALSE)</f>
        <v>0</v>
      </c>
      <c r="R957" s="18" t="str">
        <f>VLOOKUP(A957,'BASE REGISTRO MAYO'!$A$1:$U$884,18,FALSE)</f>
        <v xml:space="preserve">93401: Institución de Asistencia Social 
</v>
      </c>
      <c r="S957" s="18" t="str">
        <f>VLOOKUP(A957,'BASE REGISTRO MAYO'!$A$1:$U$884,19,FALSE)</f>
        <v xml:space="preserve">Antecedentes financieros correspondientes al año 2019, aprobados por el Subdepartamento de Supervisión Nacional. </v>
      </c>
      <c r="T957" s="148">
        <f>VLOOKUP(A957,'BASE REGISTRO MAYO'!$A$1:$U$884,20,FALSE)</f>
        <v>43165</v>
      </c>
      <c r="U957" s="125">
        <v>7644</v>
      </c>
      <c r="V957" s="126">
        <v>22611460</v>
      </c>
      <c r="W957" s="126">
        <v>136081624</v>
      </c>
      <c r="X957" s="149">
        <v>44347</v>
      </c>
      <c r="Y957" s="133" t="s">
        <v>7732</v>
      </c>
      <c r="Z957" s="133" t="s">
        <v>7733</v>
      </c>
      <c r="AA957" s="125" t="s">
        <v>7929</v>
      </c>
    </row>
    <row r="958" spans="1:27" s="90" customFormat="1" ht="15.75" customHeight="1" x14ac:dyDescent="0.2">
      <c r="A958" s="125">
        <v>7644</v>
      </c>
      <c r="B958" s="18" t="str">
        <f>VLOOKUP(A958,'BASE REGISTRO MAYO'!$A$1:$U$884,2,FALSE)</f>
        <v>O.N.G. JUNTOS CREANDO FUTURO (O.N.G.  J.C.F.S.B)</v>
      </c>
      <c r="C958" s="18">
        <f>VLOOKUP(A958,'BASE REGISTRO MAYO'!$A$1:$U$884,3,FALSE)</f>
        <v>651519810</v>
      </c>
      <c r="D958" s="18" t="str">
        <f>VLOOKUP(A958,'BASE REGISTRO MAYO'!$A$1:$U$884,4,FALSE)</f>
        <v>Asociación de Derecho Privado.</v>
      </c>
      <c r="E958" s="18" t="str">
        <f>VLOOKUP(A958,'BASE REGISTRO MAYO'!$A$1:$U$884,5,FALSE)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8" s="18" t="str">
        <f>VLOOKUP(A958,'BASE REGISTRO MAYO'!$A$1:$U$884,6,FALSE)</f>
        <v xml:space="preserve">Certificado de Vigencia Folio Nº500184376928, otorgado el 04 de junio de 2018, del Servicio de Registro Civil e Identificación.
</v>
      </c>
      <c r="G958" s="18" t="str">
        <f>VLOOKUP(A958,'BASE REGISTRO MAYO'!$A$1:$U$884,7,FALSE)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8" s="18" t="str">
        <f>VLOOKUP(A958,'BASE REGISTRO MAYO'!$A$1:$U$884,8,FALSE)</f>
        <v xml:space="preserve">Presidente: 
LUIS RODRIGUEZ CABRERA, 
Secretaria: 
  TERESA FLORES MAZA, 
Tesorero:
MAURICIO REYES MELO, 
</v>
      </c>
      <c r="I958" s="18" t="str">
        <f>VLOOKUP(A958,'BASE REGISTRO MAYO'!$A$1:$U$884,9,FALSE)</f>
        <v>04 años</v>
      </c>
      <c r="J958" s="18" t="str">
        <f>VLOOKUP(A958,'BASE REGISTRO MAYO'!$A$1:$U$884,10,FALSE)</f>
        <v>Del 21 de diciembre de 2017 al 21 de diciembre de 2021.</v>
      </c>
      <c r="K958" s="18" t="str">
        <f>VLOOKUP(A958,'BASE REGISTRO MAYO'!$A$1:$U$884,11,FALSE)</f>
        <v xml:space="preserve">Presidente: 
LUIS RODRIGUEZ CABRERA, 
</v>
      </c>
      <c r="L958" s="18" t="str">
        <f>VLOOKUP(A958,'BASE REGISTRO MAYO'!$A$1:$U$884,12,FALSE)</f>
        <v xml:space="preserve"> Santa Teresa N°814, villa valles de Chile, comuna de Santa Barbara, Región del Bio Bio.
</v>
      </c>
      <c r="M958" s="18" t="str">
        <f>VLOOKUP(A958,'BASE REGISTRO MAYO'!$A$1:$U$884,13,FALSE)</f>
        <v>VIII</v>
      </c>
      <c r="N958" s="18" t="str">
        <f>VLOOKUP(A958,'BASE REGISTRO MAYO'!$A$1:$U$884,14,FALSE)</f>
        <v>Santa Barbara</v>
      </c>
      <c r="O958" s="18">
        <f>VLOOKUP(A958,'BASE REGISTRO MAYO'!$A$1:$U$884,15,FALSE)</f>
        <v>0</v>
      </c>
      <c r="P958" s="18">
        <f>VLOOKUP(A958,'BASE REGISTRO MAYO'!$A$1:$U$884,16,FALSE)</f>
        <v>0</v>
      </c>
      <c r="Q958" s="18">
        <f>VLOOKUP(A958,'BASE REGISTRO MAYO'!$A$1:$U$884,17,FALSE)</f>
        <v>0</v>
      </c>
      <c r="R958" s="18" t="str">
        <f>VLOOKUP(A958,'BASE REGISTRO MAYO'!$A$1:$U$884,18,FALSE)</f>
        <v xml:space="preserve">93401: Institución de Asistencia Social 
</v>
      </c>
      <c r="S958" s="18" t="str">
        <f>VLOOKUP(A958,'BASE REGISTRO MAYO'!$A$1:$U$884,19,FALSE)</f>
        <v xml:space="preserve">Antecedentes financieros correspondientes al año 2019, aprobados por el Subdepartamento de Supervisión Nacional. </v>
      </c>
      <c r="T958" s="148">
        <f>VLOOKUP(A958,'BASE REGISTRO MAYO'!$A$1:$U$884,20,FALSE)</f>
        <v>43165</v>
      </c>
      <c r="U958" s="125">
        <v>7644</v>
      </c>
      <c r="V958" s="126">
        <v>14342000</v>
      </c>
      <c r="W958" s="126">
        <v>60435044</v>
      </c>
      <c r="X958" s="149">
        <v>44347</v>
      </c>
      <c r="Y958" s="133" t="s">
        <v>7732</v>
      </c>
      <c r="Z958" s="133" t="s">
        <v>7733</v>
      </c>
      <c r="AA958" s="125" t="s">
        <v>7791</v>
      </c>
    </row>
    <row r="959" spans="1:27" s="90" customFormat="1" ht="15.75" customHeight="1" x14ac:dyDescent="0.2">
      <c r="A959" s="125">
        <v>7645</v>
      </c>
      <c r="B959" s="18" t="str">
        <f>VLOOKUP(A959,'BASE REGISTRO MAYO'!$A$1:$U$884,2,FALSE)</f>
        <v xml:space="preserve">
Fundación Talita Kum.
</v>
      </c>
      <c r="C959" s="18">
        <f>VLOOKUP(A959,'BASE REGISTRO MAYO'!$A$1:$U$884,3,FALSE)</f>
        <v>651539161</v>
      </c>
      <c r="D959" s="18" t="str">
        <f>VLOOKUP(A959,'BASE REGISTRO MAYO'!$A$1:$U$884,4,FALSE)</f>
        <v>Fundación de Derecho Privado</v>
      </c>
      <c r="E959" s="18" t="str">
        <f>VLOOKUP(A959,'BASE REGISTRO MAYO'!$A$1:$U$884,5,FALSE)</f>
        <v xml:space="preserve">Inscripción N° 266596, de fecha 10 de noviembre de 2017. 
</v>
      </c>
      <c r="F959" s="18" t="str">
        <f>VLOOKUP(A959,'BASE REGISTRO MAYO'!$A$1:$U$884,6,FALSE)</f>
        <v>Certificado de Vigencia, folio 500334276815, de fecha 29 de julio de 2020, emitido por el Servicio de Registro Civil e Identificación.</v>
      </c>
      <c r="G959" s="18" t="str">
        <f>VLOOKUP(A959,'BASE REGISTRO MAYO'!$A$1:$U$884,7,FALSE)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59" s="18" t="str">
        <f>VLOOKUP(A959,'BASE REGISTRO MAYO'!$A$1:$U$884,8,FALSE)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59" s="18" t="str">
        <f>VLOOKUP(A959,'BASE REGISTRO MAYO'!$A$1:$U$884,9,FALSE)</f>
        <v xml:space="preserve">Durarán tres años en sus cargos. 
</v>
      </c>
      <c r="J959" s="18" t="str">
        <f>VLOOKUP(A959,'BASE REGISTRO MAYO'!$A$1:$U$884,10,FALSE)</f>
        <v>19 de octubre de 2017 al 10 de noviembre de 2020. (Directorio elegido en el acta de constitución, señala en el artículo Primero Transitorio, que durarán 3 años a contar de la fecha de inscripción ante el Servicio de Registro Civil e Identificación</v>
      </c>
      <c r="K959" s="18" t="str">
        <f>VLOOKUP(A959,'BASE REGISTRO MAYO'!$A$1:$U$884,11,FALSE)</f>
        <v xml:space="preserve">Presidente: 
Guillermo Alfonso Montecinos Rojas    
Poder especial: 
Evelyn Paola Garrote Jirón
</v>
      </c>
      <c r="L959" s="18" t="str">
        <f>VLOOKUP(A959,'BASE REGISTRO MAYO'!$A$1:$U$884,12,FALSE)</f>
        <v xml:space="preserve">Av. Jorge Montt  N° 1630, departamento 211, comuna de Viña del Mar, Región de Valparaíso.
</v>
      </c>
      <c r="M959" s="18" t="str">
        <f>VLOOKUP(A959,'BASE REGISTRO MAYO'!$A$1:$U$884,13,FALSE)</f>
        <v>V</v>
      </c>
      <c r="N959" s="18" t="str">
        <f>VLOOKUP(A959,'BASE REGISTRO MAYO'!$A$1:$U$884,14,FALSE)</f>
        <v>Viña del Mar</v>
      </c>
      <c r="O959" s="18" t="str">
        <f>VLOOKUP(A959,'BASE REGISTRO MAYO'!$A$1:$U$884,15,FALSE)</f>
        <v>32-211-0125</v>
      </c>
      <c r="P959" s="18" t="str">
        <f>VLOOKUP(A959,'BASE REGISTRO MAYO'!$A$1:$U$884,16,FALSE)</f>
        <v xml:space="preserve"> 
fund.talitakum@gmail.com</v>
      </c>
      <c r="Q959" s="18">
        <f>VLOOKUP(A959,'BASE REGISTRO MAYO'!$A$1:$U$884,17,FALSE)</f>
        <v>0</v>
      </c>
      <c r="R959" s="18" t="str">
        <f>VLOOKUP(A959,'BASE REGISTRO MAYO'!$A$1:$U$884,18,FALSE)</f>
        <v>93401: Instituciones de asistencia social.</v>
      </c>
      <c r="S959" s="18" t="str">
        <f>VLOOKUP(A959,'BASE REGISTRO MAYO'!$A$1:$U$884,19,FALSE)</f>
        <v xml:space="preserve">Certificado de antecedentes financieros correspondientes al año 2019, aprobados por el  Subdepartamento de Supervisión Financiera Nacional.
</v>
      </c>
      <c r="T959" s="148">
        <f>VLOOKUP(A959,'BASE REGISTRO MAYO'!$A$1:$U$884,20,FALSE)</f>
        <v>43180</v>
      </c>
      <c r="U959" s="125">
        <v>7645</v>
      </c>
      <c r="V959" s="126">
        <v>150175810</v>
      </c>
      <c r="W959" s="126">
        <v>543803186</v>
      </c>
      <c r="X959" s="149">
        <v>44347</v>
      </c>
      <c r="Y959" s="133" t="s">
        <v>7732</v>
      </c>
      <c r="Z959" s="133" t="s">
        <v>7733</v>
      </c>
      <c r="AA959" s="125" t="s">
        <v>7753</v>
      </c>
    </row>
    <row r="960" spans="1:27" s="90" customFormat="1" ht="15.75" customHeight="1" x14ac:dyDescent="0.2">
      <c r="A960" s="125">
        <v>7645</v>
      </c>
      <c r="B960" s="18" t="str">
        <f>VLOOKUP(A960,'BASE REGISTRO MAYO'!$A$1:$U$884,2,FALSE)</f>
        <v xml:space="preserve">
Fundación Talita Kum.
</v>
      </c>
      <c r="C960" s="18">
        <f>VLOOKUP(A960,'BASE REGISTRO MAYO'!$A$1:$U$884,3,FALSE)</f>
        <v>651539161</v>
      </c>
      <c r="D960" s="18" t="str">
        <f>VLOOKUP(A960,'BASE REGISTRO MAYO'!$A$1:$U$884,4,FALSE)</f>
        <v>Fundación de Derecho Privado</v>
      </c>
      <c r="E960" s="18" t="str">
        <f>VLOOKUP(A960,'BASE REGISTRO MAYO'!$A$1:$U$884,5,FALSE)</f>
        <v xml:space="preserve">Inscripción N° 266596, de fecha 10 de noviembre de 2017. 
</v>
      </c>
      <c r="F960" s="18" t="str">
        <f>VLOOKUP(A960,'BASE REGISTRO MAYO'!$A$1:$U$884,6,FALSE)</f>
        <v>Certificado de Vigencia, folio 500334276815, de fecha 29 de julio de 2020, emitido por el Servicio de Registro Civil e Identificación.</v>
      </c>
      <c r="G960" s="18" t="str">
        <f>VLOOKUP(A960,'BASE REGISTRO MAYO'!$A$1:$U$884,7,FALSE)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60" s="18" t="str">
        <f>VLOOKUP(A960,'BASE REGISTRO MAYO'!$A$1:$U$884,8,FALSE)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60" s="18" t="str">
        <f>VLOOKUP(A960,'BASE REGISTRO MAYO'!$A$1:$U$884,9,FALSE)</f>
        <v xml:space="preserve">Durarán tres años en sus cargos. 
</v>
      </c>
      <c r="J960" s="18" t="str">
        <f>VLOOKUP(A960,'BASE REGISTRO MAYO'!$A$1:$U$884,10,FALSE)</f>
        <v>19 de octubre de 2017 al 10 de noviembre de 2020. (Directorio elegido en el acta de constitución, señala en el artículo Primero Transitorio, que durarán 3 años a contar de la fecha de inscripción ante el Servicio de Registro Civil e Identificación</v>
      </c>
      <c r="K960" s="18" t="str">
        <f>VLOOKUP(A960,'BASE REGISTRO MAYO'!$A$1:$U$884,11,FALSE)</f>
        <v xml:space="preserve">Presidente: 
Guillermo Alfonso Montecinos Rojas    
Poder especial: 
Evelyn Paola Garrote Jirón
</v>
      </c>
      <c r="L960" s="18" t="str">
        <f>VLOOKUP(A960,'BASE REGISTRO MAYO'!$A$1:$U$884,12,FALSE)</f>
        <v xml:space="preserve">Av. Jorge Montt  N° 1630, departamento 211, comuna de Viña del Mar, Región de Valparaíso.
</v>
      </c>
      <c r="M960" s="18" t="str">
        <f>VLOOKUP(A960,'BASE REGISTRO MAYO'!$A$1:$U$884,13,FALSE)</f>
        <v>V</v>
      </c>
      <c r="N960" s="18" t="str">
        <f>VLOOKUP(A960,'BASE REGISTRO MAYO'!$A$1:$U$884,14,FALSE)</f>
        <v>Viña del Mar</v>
      </c>
      <c r="O960" s="18" t="str">
        <f>VLOOKUP(A960,'BASE REGISTRO MAYO'!$A$1:$U$884,15,FALSE)</f>
        <v>32-211-0125</v>
      </c>
      <c r="P960" s="18" t="str">
        <f>VLOOKUP(A960,'BASE REGISTRO MAYO'!$A$1:$U$884,16,FALSE)</f>
        <v xml:space="preserve"> 
fund.talitakum@gmail.com</v>
      </c>
      <c r="Q960" s="18">
        <f>VLOOKUP(A960,'BASE REGISTRO MAYO'!$A$1:$U$884,17,FALSE)</f>
        <v>0</v>
      </c>
      <c r="R960" s="18" t="str">
        <f>VLOOKUP(A960,'BASE REGISTRO MAYO'!$A$1:$U$884,18,FALSE)</f>
        <v>93401: Instituciones de asistencia social.</v>
      </c>
      <c r="S960" s="18" t="str">
        <f>VLOOKUP(A960,'BASE REGISTRO MAYO'!$A$1:$U$884,19,FALSE)</f>
        <v xml:space="preserve">Certificado de antecedentes financieros correspondientes al año 2019, aprobados por el  Subdepartamento de Supervisión Financiera Nacional.
</v>
      </c>
      <c r="T960" s="148">
        <f>VLOOKUP(A960,'BASE REGISTRO MAYO'!$A$1:$U$884,20,FALSE)</f>
        <v>43180</v>
      </c>
      <c r="U960" s="125">
        <v>7645</v>
      </c>
      <c r="V960" s="126">
        <v>46169148</v>
      </c>
      <c r="W960" s="126">
        <v>197374118</v>
      </c>
      <c r="X960" s="149">
        <v>44347</v>
      </c>
      <c r="Y960" s="133" t="s">
        <v>7732</v>
      </c>
      <c r="Z960" s="133" t="s">
        <v>7733</v>
      </c>
      <c r="AA960" s="125" t="s">
        <v>7807</v>
      </c>
    </row>
    <row r="961" spans="1:27" s="90" customFormat="1" ht="15.75" customHeight="1" x14ac:dyDescent="0.2">
      <c r="A961" s="125">
        <v>7645</v>
      </c>
      <c r="B961" s="18" t="str">
        <f>VLOOKUP(A961,'BASE REGISTRO MAYO'!$A$1:$U$884,2,FALSE)</f>
        <v xml:space="preserve">
Fundación Talita Kum.
</v>
      </c>
      <c r="C961" s="18">
        <f>VLOOKUP(A961,'BASE REGISTRO MAYO'!$A$1:$U$884,3,FALSE)</f>
        <v>651539161</v>
      </c>
      <c r="D961" s="18" t="str">
        <f>VLOOKUP(A961,'BASE REGISTRO MAYO'!$A$1:$U$884,4,FALSE)</f>
        <v>Fundación de Derecho Privado</v>
      </c>
      <c r="E961" s="18" t="str">
        <f>VLOOKUP(A961,'BASE REGISTRO MAYO'!$A$1:$U$884,5,FALSE)</f>
        <v xml:space="preserve">Inscripción N° 266596, de fecha 10 de noviembre de 2017. 
</v>
      </c>
      <c r="F961" s="18" t="str">
        <f>VLOOKUP(A961,'BASE REGISTRO MAYO'!$A$1:$U$884,6,FALSE)</f>
        <v>Certificado de Vigencia, folio 500334276815, de fecha 29 de julio de 2020, emitido por el Servicio de Registro Civil e Identificación.</v>
      </c>
      <c r="G961" s="18" t="str">
        <f>VLOOKUP(A961,'BASE REGISTRO MAYO'!$A$1:$U$884,7,FALSE)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61" s="18" t="str">
        <f>VLOOKUP(A961,'BASE REGISTRO MAYO'!$A$1:$U$884,8,FALSE)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61" s="18" t="str">
        <f>VLOOKUP(A961,'BASE REGISTRO MAYO'!$A$1:$U$884,9,FALSE)</f>
        <v xml:space="preserve">Durarán tres años en sus cargos. 
</v>
      </c>
      <c r="J961" s="18" t="str">
        <f>VLOOKUP(A961,'BASE REGISTRO MAYO'!$A$1:$U$884,10,FALSE)</f>
        <v>19 de octubre de 2017 al 10 de noviembre de 2020. (Directorio elegido en el acta de constitución, señala en el artículo Primero Transitorio, que durarán 3 años a contar de la fecha de inscripción ante el Servicio de Registro Civil e Identificación</v>
      </c>
      <c r="K961" s="18" t="str">
        <f>VLOOKUP(A961,'BASE REGISTRO MAYO'!$A$1:$U$884,11,FALSE)</f>
        <v xml:space="preserve">Presidente: 
Guillermo Alfonso Montecinos Rojas    
Poder especial: 
Evelyn Paola Garrote Jirón
</v>
      </c>
      <c r="L961" s="18" t="str">
        <f>VLOOKUP(A961,'BASE REGISTRO MAYO'!$A$1:$U$884,12,FALSE)</f>
        <v xml:space="preserve">Av. Jorge Montt  N° 1630, departamento 211, comuna de Viña del Mar, Región de Valparaíso.
</v>
      </c>
      <c r="M961" s="18" t="str">
        <f>VLOOKUP(A961,'BASE REGISTRO MAYO'!$A$1:$U$884,13,FALSE)</f>
        <v>V</v>
      </c>
      <c r="N961" s="18" t="str">
        <f>VLOOKUP(A961,'BASE REGISTRO MAYO'!$A$1:$U$884,14,FALSE)</f>
        <v>Viña del Mar</v>
      </c>
      <c r="O961" s="18" t="str">
        <f>VLOOKUP(A961,'BASE REGISTRO MAYO'!$A$1:$U$884,15,FALSE)</f>
        <v>32-211-0125</v>
      </c>
      <c r="P961" s="18" t="str">
        <f>VLOOKUP(A961,'BASE REGISTRO MAYO'!$A$1:$U$884,16,FALSE)</f>
        <v xml:space="preserve"> 
fund.talitakum@gmail.com</v>
      </c>
      <c r="Q961" s="18">
        <f>VLOOKUP(A961,'BASE REGISTRO MAYO'!$A$1:$U$884,17,FALSE)</f>
        <v>0</v>
      </c>
      <c r="R961" s="18" t="str">
        <f>VLOOKUP(A961,'BASE REGISTRO MAYO'!$A$1:$U$884,18,FALSE)</f>
        <v>93401: Instituciones de asistencia social.</v>
      </c>
      <c r="S961" s="18" t="str">
        <f>VLOOKUP(A961,'BASE REGISTRO MAYO'!$A$1:$U$884,19,FALSE)</f>
        <v xml:space="preserve">Certificado de antecedentes financieros correspondientes al año 2019, aprobados por el  Subdepartamento de Supervisión Financiera Nacional.
</v>
      </c>
      <c r="T961" s="148">
        <f>VLOOKUP(A961,'BASE REGISTRO MAYO'!$A$1:$U$884,20,FALSE)</f>
        <v>43180</v>
      </c>
      <c r="U961" s="125">
        <v>7645</v>
      </c>
      <c r="V961" s="126">
        <v>16550400</v>
      </c>
      <c r="W961" s="126">
        <v>84303600</v>
      </c>
      <c r="X961" s="149">
        <v>44347</v>
      </c>
      <c r="Y961" s="133" t="s">
        <v>7732</v>
      </c>
      <c r="Z961" s="133" t="s">
        <v>7733</v>
      </c>
      <c r="AA961" s="125" t="s">
        <v>7813</v>
      </c>
    </row>
    <row r="962" spans="1:27" s="90" customFormat="1" ht="15.75" customHeight="1" x14ac:dyDescent="0.2">
      <c r="A962" s="125">
        <v>7650</v>
      </c>
      <c r="B962" s="18" t="str">
        <f>VLOOKUP(A962,'BASE REGISTRO MAYO'!$A$1:$U$884,2,FALSE)</f>
        <v>Corporación Integral Educativa y Social para el Desarrollo de la Comunidad- (JUEGATELA)</v>
      </c>
      <c r="C962" s="18">
        <f>VLOOKUP(A962,'BASE REGISTRO MAYO'!$A$1:$U$884,3,FALSE)</f>
        <v>651589657</v>
      </c>
      <c r="D962" s="18" t="str">
        <f>VLOOKUP(A962,'BASE REGISTRO MAYO'!$A$1:$U$884,4,FALSE)</f>
        <v>Asociación de Derecho Privado, sin fines de lucro</v>
      </c>
      <c r="E962" s="18" t="str">
        <f>VLOOKUP(A962,'BASE REGISTRO MAYO'!$A$1:$U$884,5,FALSE)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62" s="18" t="str">
        <f>VLOOKUP(A962,'BASE REGISTRO MAYO'!$A$1:$U$884,6,FALSE)</f>
        <v xml:space="preserve">Certificado de Vigencia, folio Nº 354142488, de fecha 04 de noviembre de 2020, del Servicio del Registro Civil e Identificación.
</v>
      </c>
      <c r="G962" s="18" t="str">
        <f>VLOOKUP(A962,'BASE REGISTRO MAYO'!$A$1:$U$884,7,FALSE)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62" s="18" t="str">
        <f>VLOOKUP(A962,'BASE REGISTRO MAYO'!$A$1:$U$884,8,FALSE)</f>
        <v xml:space="preserve">Presidente: 
Felipe Andrés Medina Velásquez, 
Secretario:
Edson Brito Araya, RUT Nº                
Tesorera:
Cristina Jacqueline León Carvajal,                                                                         Directora:
Pamela Medina Velasquez RUN N° 16.785.972-0
</v>
      </c>
      <c r="I962" s="18" t="str">
        <f>VLOOKUP(A962,'BASE REGISTRO MAYO'!$A$1:$U$884,9,FALSE)</f>
        <v>Durarán 3años en sus cargos por estatutos</v>
      </c>
      <c r="J962" s="18" t="str">
        <f>VLOOKUP(A962,'BASE REGISTRO MAYO'!$A$1:$U$884,10,FALSE)</f>
        <v xml:space="preserve">De 17 de abril de 2020 a 17 de abril de 2023.
</v>
      </c>
      <c r="K962" s="18" t="str">
        <f>VLOOKUP(A962,'BASE REGISTRO MAYO'!$A$1:$U$884,11,FALSE)</f>
        <v xml:space="preserve">Presidente: 
Felipe Andrés Medina Velásquez, 
</v>
      </c>
      <c r="L962" s="18" t="str">
        <f>VLOOKUP(A962,'BASE REGISTRO MAYO'!$A$1:$U$884,12,FALSE)</f>
        <v xml:space="preserve">Tomás Moro N° 1431, comuna de Las Condes, Región Metropolitana.
</v>
      </c>
      <c r="M962" s="18" t="str">
        <f>VLOOKUP(A962,'BASE REGISTRO MAYO'!$A$1:$U$884,13,FALSE)</f>
        <v>XIII</v>
      </c>
      <c r="N962" s="18" t="str">
        <f>VLOOKUP(A962,'BASE REGISTRO MAYO'!$A$1:$U$884,14,FALSE)</f>
        <v>Las Condes</v>
      </c>
      <c r="O962" s="18" t="str">
        <f>VLOOKUP(A962,'BASE REGISTRO MAYO'!$A$1:$U$884,15,FALSE)</f>
        <v>934105466- 971635538</v>
      </c>
      <c r="P962" s="18" t="str">
        <f>VLOOKUP(A962,'BASE REGISTRO MAYO'!$A$1:$U$884,16,FALSE)</f>
        <v>info@juegatela.cl</v>
      </c>
      <c r="Q962" s="18">
        <f>VLOOKUP(A962,'BASE REGISTRO MAYO'!$A$1:$U$884,17,FALSE)</f>
        <v>0</v>
      </c>
      <c r="R962" s="18" t="str">
        <f>VLOOKUP(A962,'BASE REGISTRO MAYO'!$A$1:$U$884,18,FALSE)</f>
        <v>93401: Instituciones de Asistencia Social.</v>
      </c>
      <c r="S962" s="18" t="str">
        <f>VLOOKUP(A962,'BASE REGISTRO MAYO'!$A$1:$U$884,19,FALSE)</f>
        <v xml:space="preserve">Antecedentes financieros correspondientes al año 2019, aprobados por el Subdepartamento de Supervisión Financiera
</v>
      </c>
      <c r="T962" s="148">
        <f>VLOOKUP(A962,'BASE REGISTRO MAYO'!$A$1:$U$884,20,FALSE)</f>
        <v>43276</v>
      </c>
      <c r="U962" s="125">
        <v>7650</v>
      </c>
      <c r="V962" s="126">
        <v>18767587</v>
      </c>
      <c r="W962" s="126">
        <v>61326775</v>
      </c>
      <c r="X962" s="149">
        <v>44347</v>
      </c>
      <c r="Y962" s="133" t="s">
        <v>7732</v>
      </c>
      <c r="Z962" s="133" t="s">
        <v>7733</v>
      </c>
      <c r="AA962" s="125" t="s">
        <v>8483</v>
      </c>
    </row>
    <row r="963" spans="1:27" s="90" customFormat="1" ht="15.75" customHeight="1" x14ac:dyDescent="0.2">
      <c r="A963" s="125">
        <v>7650</v>
      </c>
      <c r="B963" s="18" t="str">
        <f>VLOOKUP(A963,'BASE REGISTRO MAYO'!$A$1:$U$884,2,FALSE)</f>
        <v>Corporación Integral Educativa y Social para el Desarrollo de la Comunidad- (JUEGATELA)</v>
      </c>
      <c r="C963" s="18">
        <f>VLOOKUP(A963,'BASE REGISTRO MAYO'!$A$1:$U$884,3,FALSE)</f>
        <v>651589657</v>
      </c>
      <c r="D963" s="18" t="str">
        <f>VLOOKUP(A963,'BASE REGISTRO MAYO'!$A$1:$U$884,4,FALSE)</f>
        <v>Asociación de Derecho Privado, sin fines de lucro</v>
      </c>
      <c r="E963" s="18" t="str">
        <f>VLOOKUP(A963,'BASE REGISTRO MAYO'!$A$1:$U$884,5,FALSE)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63" s="18" t="str">
        <f>VLOOKUP(A963,'BASE REGISTRO MAYO'!$A$1:$U$884,6,FALSE)</f>
        <v xml:space="preserve">Certificado de Vigencia, folio Nº 354142488, de fecha 04 de noviembre de 2020, del Servicio del Registro Civil e Identificación.
</v>
      </c>
      <c r="G963" s="18" t="str">
        <f>VLOOKUP(A963,'BASE REGISTRO MAYO'!$A$1:$U$884,7,FALSE)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63" s="18" t="str">
        <f>VLOOKUP(A963,'BASE REGISTRO MAYO'!$A$1:$U$884,8,FALSE)</f>
        <v xml:space="preserve">Presidente: 
Felipe Andrés Medina Velásquez, 
Secretario:
Edson Brito Araya, RUT Nº                
Tesorera:
Cristina Jacqueline León Carvajal,                                                                         Directora:
Pamela Medina Velasquez RUN N° 16.785.972-0
</v>
      </c>
      <c r="I963" s="18" t="str">
        <f>VLOOKUP(A963,'BASE REGISTRO MAYO'!$A$1:$U$884,9,FALSE)</f>
        <v>Durarán 3años en sus cargos por estatutos</v>
      </c>
      <c r="J963" s="18" t="str">
        <f>VLOOKUP(A963,'BASE REGISTRO MAYO'!$A$1:$U$884,10,FALSE)</f>
        <v xml:space="preserve">De 17 de abril de 2020 a 17 de abril de 2023.
</v>
      </c>
      <c r="K963" s="18" t="str">
        <f>VLOOKUP(A963,'BASE REGISTRO MAYO'!$A$1:$U$884,11,FALSE)</f>
        <v xml:space="preserve">Presidente: 
Felipe Andrés Medina Velásquez, 
</v>
      </c>
      <c r="L963" s="18" t="str">
        <f>VLOOKUP(A963,'BASE REGISTRO MAYO'!$A$1:$U$884,12,FALSE)</f>
        <v xml:space="preserve">Tomás Moro N° 1431, comuna de Las Condes, Región Metropolitana.
</v>
      </c>
      <c r="M963" s="18" t="str">
        <f>VLOOKUP(A963,'BASE REGISTRO MAYO'!$A$1:$U$884,13,FALSE)</f>
        <v>XIII</v>
      </c>
      <c r="N963" s="18" t="str">
        <f>VLOOKUP(A963,'BASE REGISTRO MAYO'!$A$1:$U$884,14,FALSE)</f>
        <v>Las Condes</v>
      </c>
      <c r="O963" s="18" t="str">
        <f>VLOOKUP(A963,'BASE REGISTRO MAYO'!$A$1:$U$884,15,FALSE)</f>
        <v>934105466- 971635538</v>
      </c>
      <c r="P963" s="18" t="str">
        <f>VLOOKUP(A963,'BASE REGISTRO MAYO'!$A$1:$U$884,16,FALSE)</f>
        <v>info@juegatela.cl</v>
      </c>
      <c r="Q963" s="18">
        <f>VLOOKUP(A963,'BASE REGISTRO MAYO'!$A$1:$U$884,17,FALSE)</f>
        <v>0</v>
      </c>
      <c r="R963" s="18" t="str">
        <f>VLOOKUP(A963,'BASE REGISTRO MAYO'!$A$1:$U$884,18,FALSE)</f>
        <v>93401: Instituciones de Asistencia Social.</v>
      </c>
      <c r="S963" s="18" t="str">
        <f>VLOOKUP(A963,'BASE REGISTRO MAYO'!$A$1:$U$884,19,FALSE)</f>
        <v xml:space="preserve">Antecedentes financieros correspondientes al año 2019, aprobados por el Subdepartamento de Supervisión Financiera
</v>
      </c>
      <c r="T963" s="148">
        <f>VLOOKUP(A963,'BASE REGISTRO MAYO'!$A$1:$U$884,20,FALSE)</f>
        <v>43276</v>
      </c>
      <c r="U963" s="125">
        <v>7650</v>
      </c>
      <c r="V963" s="126">
        <v>6573612</v>
      </c>
      <c r="W963" s="126">
        <v>32226732</v>
      </c>
      <c r="X963" s="149">
        <v>44347</v>
      </c>
      <c r="Y963" s="133" t="s">
        <v>7732</v>
      </c>
      <c r="Z963" s="133" t="s">
        <v>7733</v>
      </c>
      <c r="AA963" s="125" t="s">
        <v>7803</v>
      </c>
    </row>
    <row r="964" spans="1:27" s="90" customFormat="1" ht="15.75" customHeight="1" x14ac:dyDescent="0.2">
      <c r="A964" s="125">
        <v>7650</v>
      </c>
      <c r="B964" s="18" t="str">
        <f>VLOOKUP(A964,'BASE REGISTRO MAYO'!$A$1:$U$884,2,FALSE)</f>
        <v>Corporación Integral Educativa y Social para el Desarrollo de la Comunidad- (JUEGATELA)</v>
      </c>
      <c r="C964" s="18">
        <f>VLOOKUP(A964,'BASE REGISTRO MAYO'!$A$1:$U$884,3,FALSE)</f>
        <v>651589657</v>
      </c>
      <c r="D964" s="18" t="str">
        <f>VLOOKUP(A964,'BASE REGISTRO MAYO'!$A$1:$U$884,4,FALSE)</f>
        <v>Asociación de Derecho Privado, sin fines de lucro</v>
      </c>
      <c r="E964" s="18" t="str">
        <f>VLOOKUP(A964,'BASE REGISTRO MAYO'!$A$1:$U$884,5,FALSE)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64" s="18" t="str">
        <f>VLOOKUP(A964,'BASE REGISTRO MAYO'!$A$1:$U$884,6,FALSE)</f>
        <v xml:space="preserve">Certificado de Vigencia, folio Nº 354142488, de fecha 04 de noviembre de 2020, del Servicio del Registro Civil e Identificación.
</v>
      </c>
      <c r="G964" s="18" t="str">
        <f>VLOOKUP(A964,'BASE REGISTRO MAYO'!$A$1:$U$884,7,FALSE)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64" s="18" t="str">
        <f>VLOOKUP(A964,'BASE REGISTRO MAYO'!$A$1:$U$884,8,FALSE)</f>
        <v xml:space="preserve">Presidente: 
Felipe Andrés Medina Velásquez, 
Secretario:
Edson Brito Araya, RUT Nº                
Tesorera:
Cristina Jacqueline León Carvajal,                                                                         Directora:
Pamela Medina Velasquez RUN N° 16.785.972-0
</v>
      </c>
      <c r="I964" s="18" t="str">
        <f>VLOOKUP(A964,'BASE REGISTRO MAYO'!$A$1:$U$884,9,FALSE)</f>
        <v>Durarán 3años en sus cargos por estatutos</v>
      </c>
      <c r="J964" s="18" t="str">
        <f>VLOOKUP(A964,'BASE REGISTRO MAYO'!$A$1:$U$884,10,FALSE)</f>
        <v xml:space="preserve">De 17 de abril de 2020 a 17 de abril de 2023.
</v>
      </c>
      <c r="K964" s="18" t="str">
        <f>VLOOKUP(A964,'BASE REGISTRO MAYO'!$A$1:$U$884,11,FALSE)</f>
        <v xml:space="preserve">Presidente: 
Felipe Andrés Medina Velásquez, 
</v>
      </c>
      <c r="L964" s="18" t="str">
        <f>VLOOKUP(A964,'BASE REGISTRO MAYO'!$A$1:$U$884,12,FALSE)</f>
        <v xml:space="preserve">Tomás Moro N° 1431, comuna de Las Condes, Región Metropolitana.
</v>
      </c>
      <c r="M964" s="18" t="str">
        <f>VLOOKUP(A964,'BASE REGISTRO MAYO'!$A$1:$U$884,13,FALSE)</f>
        <v>XIII</v>
      </c>
      <c r="N964" s="18" t="str">
        <f>VLOOKUP(A964,'BASE REGISTRO MAYO'!$A$1:$U$884,14,FALSE)</f>
        <v>Las Condes</v>
      </c>
      <c r="O964" s="18" t="str">
        <f>VLOOKUP(A964,'BASE REGISTRO MAYO'!$A$1:$U$884,15,FALSE)</f>
        <v>934105466- 971635538</v>
      </c>
      <c r="P964" s="18" t="str">
        <f>VLOOKUP(A964,'BASE REGISTRO MAYO'!$A$1:$U$884,16,FALSE)</f>
        <v>info@juegatela.cl</v>
      </c>
      <c r="Q964" s="18">
        <f>VLOOKUP(A964,'BASE REGISTRO MAYO'!$A$1:$U$884,17,FALSE)</f>
        <v>0</v>
      </c>
      <c r="R964" s="18" t="str">
        <f>VLOOKUP(A964,'BASE REGISTRO MAYO'!$A$1:$U$884,18,FALSE)</f>
        <v>93401: Instituciones de Asistencia Social.</v>
      </c>
      <c r="S964" s="18" t="str">
        <f>VLOOKUP(A964,'BASE REGISTRO MAYO'!$A$1:$U$884,19,FALSE)</f>
        <v xml:space="preserve">Antecedentes financieros correspondientes al año 2019, aprobados por el Subdepartamento de Supervisión Financiera
</v>
      </c>
      <c r="T964" s="148">
        <f>VLOOKUP(A964,'BASE REGISTRO MAYO'!$A$1:$U$884,20,FALSE)</f>
        <v>43276</v>
      </c>
      <c r="U964" s="125">
        <v>7650</v>
      </c>
      <c r="V964" s="126">
        <v>6413280</v>
      </c>
      <c r="W964" s="126">
        <v>32066400</v>
      </c>
      <c r="X964" s="149">
        <v>44347</v>
      </c>
      <c r="Y964" s="133" t="s">
        <v>7732</v>
      </c>
      <c r="Z964" s="133" t="s">
        <v>7733</v>
      </c>
      <c r="AA964" s="125" t="s">
        <v>7801</v>
      </c>
    </row>
    <row r="965" spans="1:27" s="90" customFormat="1" ht="15.75" customHeight="1" x14ac:dyDescent="0.2">
      <c r="A965" s="125">
        <v>7652</v>
      </c>
      <c r="B965" s="18" t="str">
        <f>VLOOKUP(A965,'BASE REGISTRO MAYO'!$A$1:$U$884,2,FALSE)</f>
        <v xml:space="preserve">Corporación de Ayuda a la Infancia Casa Montaña </v>
      </c>
      <c r="C965" s="18">
        <f>VLOOKUP(A965,'BASE REGISTRO MAYO'!$A$1:$U$884,3,FALSE)</f>
        <v>659070006</v>
      </c>
      <c r="D965" s="18" t="str">
        <f>VLOOKUP(A965,'BASE REGISTRO MAYO'!$A$1:$U$884,4,FALSE)</f>
        <v xml:space="preserve">Corporación de Derecho Privado. </v>
      </c>
      <c r="E965" s="18" t="str">
        <f>VLOOKUP(A965,'BASE REGISTRO MAYO'!$A$1:$U$884,5,FALSE)</f>
        <v>Otorgada por Decreto Exento N° 716, de 22 de febrero de 2008, del Ministerio de Justicia y Derechos Humanos.</v>
      </c>
      <c r="F965" s="18" t="str">
        <f>VLOOKUP(A965,'BASE REGISTRO MAYO'!$A$1:$U$884,6,FALSE)</f>
        <v>Certificado de Vigencia de Persona Jurídica sin Fines de Lucro, Folio N° 43413849, de 12 de enero de 2018, del Servicio de Registro Civil e Identificación.</v>
      </c>
      <c r="G965" s="18" t="str">
        <f>VLOOKUP(A965,'BASE REGISTRO MAYO'!$A$1:$U$884,7,FALSE)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65" s="18" t="str">
        <f>VLOOKUP(A965,'BASE REGISTRO MAYO'!$A$1:$U$884,8,FALSE)</f>
        <v xml:space="preserve">Presidente: 
John Paul Hernández, Pasaporte EEUU N° 546129340
Secretaria: 
Annette Viola Scifres, 
Tesorero: 
Marcelo Rodrigo Marcón, 
</v>
      </c>
      <c r="I965" s="18" t="str">
        <f>VLOOKUP(A965,'BASE REGISTRO MAYO'!$A$1:$U$884,9,FALSE)</f>
        <v>anual</v>
      </c>
      <c r="J965" s="18" t="str">
        <f>VLOOKUP(A965,'BASE REGISTRO MAYO'!$A$1:$U$884,10,FALSE)</f>
        <v>18 de mayo de 2020 al 18 de mayo de 2021</v>
      </c>
      <c r="K965" s="18" t="str">
        <f>VLOOKUP(A965,'BASE REGISTRO MAYO'!$A$1:$U$884,11,FALSE)</f>
        <v xml:space="preserve">Presidente: 
John Paul Hernández, Pasaporte EEUU N° 546129340
Delegación de Poderes del Directorio (actúa individualmente):
Annette Viola Scifres, 
Facultades expresas de representante legal designado por Directorio
Marcelo Rodrigo Marcón
</v>
      </c>
      <c r="L965" s="18" t="str">
        <f>VLOOKUP(A965,'BASE REGISTRO MAYO'!$A$1:$U$884,12,FALSE)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65" s="18" t="str">
        <f>VLOOKUP(A965,'BASE REGISTRO MAYO'!$A$1:$U$884,13,FALSE)</f>
        <v>IV</v>
      </c>
      <c r="N965" s="18" t="str">
        <f>VLOOKUP(A965,'BASE REGISTRO MAYO'!$A$1:$U$884,14,FALSE)</f>
        <v>vicuña</v>
      </c>
      <c r="O965" s="18" t="str">
        <f>VLOOKUP(A965,'BASE REGISTRO MAYO'!$A$1:$U$884,15,FALSE)</f>
        <v>Teléfono: 51-2750123 y 56979374253</v>
      </c>
      <c r="P965" s="18" t="str">
        <f>VLOOKUP(A965,'BASE REGISTRO MAYO'!$A$1:$U$884,16,FALSE)</f>
        <v>Correo electrónico: casamontana@yahoo.com                            mauricio.montero.ts@gmail.com</v>
      </c>
      <c r="Q965" s="18" t="str">
        <f>VLOOKUP(A965,'BASE REGISTRO MAYO'!$A$1:$U$884,17,FALSE)</f>
        <v>Casilla 274</v>
      </c>
      <c r="R965" s="18" t="str">
        <f>VLOOKUP(A965,'BASE REGISTRO MAYO'!$A$1:$U$884,18,FALSE)</f>
        <v xml:space="preserve">93401: Institución de Asistencia Social </v>
      </c>
      <c r="S965" s="18" t="str">
        <f>VLOOKUP(A965,'BASE REGISTRO MAYO'!$A$1:$U$884,19,FALSE)</f>
        <v xml:space="preserve">Antecedentes financieros correspondientes al año 2019, aprobados por el Subdepartamento de Supervisión Financiera Nacional. </v>
      </c>
      <c r="T965" s="148">
        <f>VLOOKUP(A965,'BASE REGISTRO MAYO'!$A$1:$U$884,20,FALSE)</f>
        <v>43307</v>
      </c>
      <c r="U965" s="125">
        <v>7652</v>
      </c>
      <c r="V965" s="126">
        <v>10980141</v>
      </c>
      <c r="W965" s="126">
        <v>50528569</v>
      </c>
      <c r="X965" s="149">
        <v>44347</v>
      </c>
      <c r="Y965" s="133" t="s">
        <v>7732</v>
      </c>
      <c r="Z965" s="133" t="s">
        <v>7733</v>
      </c>
      <c r="AA965" s="125" t="s">
        <v>7745</v>
      </c>
    </row>
    <row r="966" spans="1:27" s="90" customFormat="1" ht="15.75" customHeight="1" x14ac:dyDescent="0.2">
      <c r="A966" s="125">
        <v>7652</v>
      </c>
      <c r="B966" s="18" t="str">
        <f>VLOOKUP(A966,'BASE REGISTRO MAYO'!$A$1:$U$884,2,FALSE)</f>
        <v xml:space="preserve">Corporación de Ayuda a la Infancia Casa Montaña </v>
      </c>
      <c r="C966" s="18">
        <f>VLOOKUP(A966,'BASE REGISTRO MAYO'!$A$1:$U$884,3,FALSE)</f>
        <v>659070006</v>
      </c>
      <c r="D966" s="18" t="str">
        <f>VLOOKUP(A966,'BASE REGISTRO MAYO'!$A$1:$U$884,4,FALSE)</f>
        <v xml:space="preserve">Corporación de Derecho Privado. </v>
      </c>
      <c r="E966" s="18" t="str">
        <f>VLOOKUP(A966,'BASE REGISTRO MAYO'!$A$1:$U$884,5,FALSE)</f>
        <v>Otorgada por Decreto Exento N° 716, de 22 de febrero de 2008, del Ministerio de Justicia y Derechos Humanos.</v>
      </c>
      <c r="F966" s="18" t="str">
        <f>VLOOKUP(A966,'BASE REGISTRO MAYO'!$A$1:$U$884,6,FALSE)</f>
        <v>Certificado de Vigencia de Persona Jurídica sin Fines de Lucro, Folio N° 43413849, de 12 de enero de 2018, del Servicio de Registro Civil e Identificación.</v>
      </c>
      <c r="G966" s="18" t="str">
        <f>VLOOKUP(A966,'BASE REGISTRO MAYO'!$A$1:$U$884,7,FALSE)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66" s="18" t="str">
        <f>VLOOKUP(A966,'BASE REGISTRO MAYO'!$A$1:$U$884,8,FALSE)</f>
        <v xml:space="preserve">Presidente: 
John Paul Hernández, Pasaporte EEUU N° 546129340
Secretaria: 
Annette Viola Scifres, 
Tesorero: 
Marcelo Rodrigo Marcón, 
</v>
      </c>
      <c r="I966" s="18" t="str">
        <f>VLOOKUP(A966,'BASE REGISTRO MAYO'!$A$1:$U$884,9,FALSE)</f>
        <v>anual</v>
      </c>
      <c r="J966" s="18" t="str">
        <f>VLOOKUP(A966,'BASE REGISTRO MAYO'!$A$1:$U$884,10,FALSE)</f>
        <v>18 de mayo de 2020 al 18 de mayo de 2021</v>
      </c>
      <c r="K966" s="18" t="str">
        <f>VLOOKUP(A966,'BASE REGISTRO MAYO'!$A$1:$U$884,11,FALSE)</f>
        <v xml:space="preserve">Presidente: 
John Paul Hernández, Pasaporte EEUU N° 546129340
Delegación de Poderes del Directorio (actúa individualmente):
Annette Viola Scifres, 
Facultades expresas de representante legal designado por Directorio
Marcelo Rodrigo Marcón
</v>
      </c>
      <c r="L966" s="18" t="str">
        <f>VLOOKUP(A966,'BASE REGISTRO MAYO'!$A$1:$U$884,12,FALSE)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66" s="18" t="str">
        <f>VLOOKUP(A966,'BASE REGISTRO MAYO'!$A$1:$U$884,13,FALSE)</f>
        <v>IV</v>
      </c>
      <c r="N966" s="18" t="str">
        <f>VLOOKUP(A966,'BASE REGISTRO MAYO'!$A$1:$U$884,14,FALSE)</f>
        <v>vicuña</v>
      </c>
      <c r="O966" s="18" t="str">
        <f>VLOOKUP(A966,'BASE REGISTRO MAYO'!$A$1:$U$884,15,FALSE)</f>
        <v>Teléfono: 51-2750123 y 56979374253</v>
      </c>
      <c r="P966" s="18" t="str">
        <f>VLOOKUP(A966,'BASE REGISTRO MAYO'!$A$1:$U$884,16,FALSE)</f>
        <v>Correo electrónico: casamontana@yahoo.com                            mauricio.montero.ts@gmail.com</v>
      </c>
      <c r="Q966" s="18" t="str">
        <f>VLOOKUP(A966,'BASE REGISTRO MAYO'!$A$1:$U$884,17,FALSE)</f>
        <v>Casilla 274</v>
      </c>
      <c r="R966" s="18" t="str">
        <f>VLOOKUP(A966,'BASE REGISTRO MAYO'!$A$1:$U$884,18,FALSE)</f>
        <v xml:space="preserve">93401: Institución de Asistencia Social </v>
      </c>
      <c r="S966" s="18" t="str">
        <f>VLOOKUP(A966,'BASE REGISTRO MAYO'!$A$1:$U$884,19,FALSE)</f>
        <v xml:space="preserve">Antecedentes financieros correspondientes al año 2019, aprobados por el Subdepartamento de Supervisión Financiera Nacional. </v>
      </c>
      <c r="T966" s="148">
        <f>VLOOKUP(A966,'BASE REGISTRO MAYO'!$A$1:$U$884,20,FALSE)</f>
        <v>43307</v>
      </c>
      <c r="U966" s="125">
        <v>7652</v>
      </c>
      <c r="V966" s="126">
        <v>25158573</v>
      </c>
      <c r="W966" s="126">
        <v>119566737</v>
      </c>
      <c r="X966" s="149">
        <v>44347</v>
      </c>
      <c r="Y966" s="133" t="s">
        <v>7732</v>
      </c>
      <c r="Z966" s="133" t="s">
        <v>7733</v>
      </c>
      <c r="AA966" s="125" t="s">
        <v>7770</v>
      </c>
    </row>
    <row r="967" spans="1:27" s="90" customFormat="1" ht="15.75" customHeight="1" x14ac:dyDescent="0.2">
      <c r="A967" s="125">
        <v>7655</v>
      </c>
      <c r="B967" s="18" t="str">
        <f>VLOOKUP(A967,'BASE REGISTRO MAYO'!$A$1:$U$884,2,FALSE)</f>
        <v xml:space="preserve">
Fundación Pléyades
</v>
      </c>
      <c r="C967" s="18">
        <f>VLOOKUP(A967,'BASE REGISTRO MAYO'!$A$1:$U$884,3,FALSE)</f>
        <v>652942806</v>
      </c>
      <c r="D967" s="18" t="str">
        <f>VLOOKUP(A967,'BASE REGISTRO MAYO'!$A$1:$U$884,4,FALSE)</f>
        <v>Fundación de Derecho Privado</v>
      </c>
      <c r="E967" s="18" t="str">
        <f>VLOOKUP(A967,'BASE REGISTRO MAYO'!$A$1:$U$884,5,FALSE)</f>
        <v xml:space="preserve">Otorgada por el Decreto Exento N° 1152, de 18 de diciembre de 2003, del Ministerio de Justicia y Derechos Humanos.
</v>
      </c>
      <c r="F967" s="18" t="str">
        <f>VLOOKUP(A967,'BASE REGISTRO MAYO'!$A$1:$U$884,6,FALSE)</f>
        <v xml:space="preserve">Certificado de Vigencia Folio N° 500355131945, de 09 de noviembre de 2020, emitido por el Servicio de Registro Civil e Identificación.
</v>
      </c>
      <c r="G967" s="18" t="str">
        <f>VLOOKUP(A967,'BASE REGISTRO MAYO'!$A$1:$U$884,7,FALSE)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67" s="18" t="str">
        <f>VLOOKUP(A967,'BASE REGISTRO MAYO'!$A$1:$U$884,8,FALSE)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967" s="18" t="str">
        <f>VLOOKUP(A967,'BASE REGISTRO MAYO'!$A$1:$U$884,9,FALSE)</f>
        <v>Durarán cinco años en sus cargos</v>
      </c>
      <c r="J967" s="18" t="str">
        <f>VLOOKUP(A967,'BASE REGISTRO MAYO'!$A$1:$U$884,10,FALSE)</f>
        <v xml:space="preserve">13 de mayo de 2020 al 13 de mayo de 2025.
</v>
      </c>
      <c r="K967" s="18" t="str">
        <f>VLOOKUP(A967,'BASE REGISTRO MAYO'!$A$1:$U$884,11,FALSE)</f>
        <v>Presidente: 
José Eleno Lagos Ortiz,
Poderes para actuar individualmente:
José Lagos Ortiz, 
Lorenzo Gálmez Elgueta, María Lucía Gálmez Elgueta</v>
      </c>
      <c r="L967" s="18" t="str">
        <f>VLOOKUP(A967,'BASE REGISTRO MAYO'!$A$1:$U$884,12,FALSE)</f>
        <v>Huelén N° 85, Oficina 301</v>
      </c>
      <c r="M967" s="18" t="str">
        <f>VLOOKUP(A967,'BASE REGISTRO MAYO'!$A$1:$U$884,13,FALSE)</f>
        <v>XIII</v>
      </c>
      <c r="N967" s="18" t="str">
        <f>VLOOKUP(A967,'BASE REGISTRO MAYO'!$A$1:$U$884,14,FALSE)</f>
        <v xml:space="preserve">Providencia
</v>
      </c>
      <c r="O967" s="18" t="str">
        <f>VLOOKUP(A967,'BASE REGISTRO MAYO'!$A$1:$U$884,15,FALSE)</f>
        <v xml:space="preserve">56 - 229833243
</v>
      </c>
      <c r="P967" s="18" t="str">
        <f>VLOOKUP(A967,'BASE REGISTRO MAYO'!$A$1:$U$884,16,FALSE)</f>
        <v xml:space="preserve">anita.leal@pleyades.cl
</v>
      </c>
      <c r="Q967" s="18">
        <f>VLOOKUP(A967,'BASE REGISTRO MAYO'!$A$1:$U$884,17,FALSE)</f>
        <v>0</v>
      </c>
      <c r="R967" s="18" t="str">
        <f>VLOOKUP(A967,'BASE REGISTRO MAYO'!$A$1:$U$884,18,FALSE)</f>
        <v>93401: Instituciones de asistencia social.</v>
      </c>
      <c r="S967" s="18" t="str">
        <f>VLOOKUP(A967,'BASE REGISTRO MAYO'!$A$1:$U$884,19,FALSE)</f>
        <v>Certificado de antecedentes financieros correspondientes al año 2019  aprobado por el Subdepartamento de Supervisión  Financiera Nacional.</v>
      </c>
      <c r="T967" s="148">
        <f>VLOOKUP(A967,'BASE REGISTRO MAYO'!$A$1:$U$884,20,FALSE)</f>
        <v>43353</v>
      </c>
      <c r="U967" s="125">
        <v>7655</v>
      </c>
      <c r="V967" s="126">
        <v>16820400</v>
      </c>
      <c r="W967" s="126">
        <v>58334864</v>
      </c>
      <c r="X967" s="149">
        <v>44347</v>
      </c>
      <c r="Y967" s="133" t="s">
        <v>7732</v>
      </c>
      <c r="Z967" s="133" t="s">
        <v>7733</v>
      </c>
      <c r="AA967" s="125" t="s">
        <v>6414</v>
      </c>
    </row>
    <row r="968" spans="1:27" s="90" customFormat="1" ht="15.75" customHeight="1" x14ac:dyDescent="0.2">
      <c r="A968" s="125">
        <v>7657</v>
      </c>
      <c r="B968" s="18" t="str">
        <f>VLOOKUP(A968,'BASE REGISTRO MAYO'!$A$1:$U$884,2,FALSE)</f>
        <v>Corporación Acogida</v>
      </c>
      <c r="C968" s="18">
        <f>VLOOKUP(A968,'BASE REGISTRO MAYO'!$A$1:$U$884,3,FALSE)</f>
        <v>651354765</v>
      </c>
      <c r="D968" s="18" t="str">
        <f>VLOOKUP(A968,'BASE REGISTRO MAYO'!$A$1:$U$884,4,FALSE)</f>
        <v>Asociación de Derecho Privado.</v>
      </c>
      <c r="E968" s="18" t="str">
        <f>VLOOKUP(A968,'BASE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8" s="18" t="str">
        <f>VLOOKUP(A968,'BASE REGISTRO MAYO'!$A$1:$U$884,6,FALSE)</f>
        <v>Certificado de Vigencia, folio Nº 500230986939, de fecha 04 de Junio de 2019, del Servicio del Registro Civil e Identificación</v>
      </c>
      <c r="G968" s="18" t="str">
        <f>VLOOKUP(A968,'BASE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8" s="18" t="str">
        <f>VLOOKUP(A968,'BASE REGISTRO MAYO'!$A$1:$U$884,8,FALSE)</f>
        <v xml:space="preserve">Presidente: 
Carolina Murgas Reinoso, 
Secretario: 
Álvaro Manterola Lazcano,           
Tesorero
Adrian Alexander Vergara Baygorria, 
1era Directora:
Olga Serey Vidal, 
</v>
      </c>
      <c r="I968" s="18" t="str">
        <f>VLOOKUP(A968,'BASE REGISTRO MAYO'!$A$1:$U$884,9,FALSE)</f>
        <v xml:space="preserve">Durarán dos años en sus cargos por estatutos.  </v>
      </c>
      <c r="J968" s="18" t="str">
        <f>VLOOKUP(A968,'BASE REGISTRO MAYO'!$A$1:$U$884,10,FALSE)</f>
        <v xml:space="preserve">De 03 de febrero de 2020 al 03 de febrero de 2022.
</v>
      </c>
      <c r="K968" s="18" t="str">
        <f>VLOOKUP(A968,'BASE REGISTRO MAYO'!$A$1:$U$884,11,FALSE)</f>
        <v xml:space="preserve">Presidente: 
Carolina Murgas Reinoso, </v>
      </c>
      <c r="L968" s="18" t="str">
        <f>VLOOKUP(A968,'BASE REGISTRO MAYO'!$A$1:$U$884,12,FALSE)</f>
        <v>Calle Santiago Nº 851, Oficina 31, tercer piso, Comuna de Villa Alemana, Región de Valparaíso.</v>
      </c>
      <c r="M968" s="18" t="str">
        <f>VLOOKUP(A968,'BASE REGISTRO MAYO'!$A$1:$U$884,13,FALSE)</f>
        <v>V</v>
      </c>
      <c r="N968" s="18" t="str">
        <f>VLOOKUP(A968,'BASE REGISTRO MAYO'!$A$1:$U$884,14,FALSE)</f>
        <v>villa alemana</v>
      </c>
      <c r="O968" s="18">
        <f>VLOOKUP(A968,'BASE REGISTRO MAYO'!$A$1:$U$884,15,FALSE)</f>
        <v>984478316</v>
      </c>
      <c r="P968" s="18" t="str">
        <f>VLOOKUP(A968,'BASE REGISTRO MAYO'!$A$1:$U$884,16,FALSE)</f>
        <v xml:space="preserve">contacto@corporacionacogida.cl </v>
      </c>
      <c r="Q968" s="18">
        <f>VLOOKUP(A968,'BASE REGISTRO MAYO'!$A$1:$U$884,17,FALSE)</f>
        <v>0</v>
      </c>
      <c r="R968" s="18" t="str">
        <f>VLOOKUP(A968,'BASE REGISTRO MAYO'!$A$1:$U$884,18,FALSE)</f>
        <v>93401: Instituciones de Asistencia Social.</v>
      </c>
      <c r="S968" s="18" t="str">
        <f>VLOOKUP(A968,'BASE REGISTRO MAYO'!$A$1:$U$884,19,FALSE)</f>
        <v>Se acompaña n antecedentes financieros año 2019 aprobado por el  Sub Departamento de Supervisión Financiera Nacional.</v>
      </c>
      <c r="T968" s="148">
        <f>VLOOKUP(A968,'BASE REGISTRO MAYO'!$A$1:$U$884,20,FALSE)</f>
        <v>43374</v>
      </c>
      <c r="U968" s="125">
        <v>7657</v>
      </c>
      <c r="V968" s="126">
        <v>49542588</v>
      </c>
      <c r="W968" s="126">
        <v>149589756</v>
      </c>
      <c r="X968" s="149">
        <v>44347</v>
      </c>
      <c r="Y968" s="133" t="s">
        <v>7732</v>
      </c>
      <c r="Z968" s="133" t="s">
        <v>7733</v>
      </c>
      <c r="AA968" s="125" t="s">
        <v>7795</v>
      </c>
    </row>
    <row r="969" spans="1:27" s="90" customFormat="1" ht="15.75" customHeight="1" x14ac:dyDescent="0.2">
      <c r="A969" s="125">
        <v>7657</v>
      </c>
      <c r="B969" s="18" t="str">
        <f>VLOOKUP(A969,'BASE REGISTRO MAYO'!$A$1:$U$884,2,FALSE)</f>
        <v>Corporación Acogida</v>
      </c>
      <c r="C969" s="18">
        <f>VLOOKUP(A969,'BASE REGISTRO MAYO'!$A$1:$U$884,3,FALSE)</f>
        <v>651354765</v>
      </c>
      <c r="D969" s="18" t="str">
        <f>VLOOKUP(A969,'BASE REGISTRO MAYO'!$A$1:$U$884,4,FALSE)</f>
        <v>Asociación de Derecho Privado.</v>
      </c>
      <c r="E969" s="18" t="str">
        <f>VLOOKUP(A969,'BASE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9" s="18" t="str">
        <f>VLOOKUP(A969,'BASE REGISTRO MAYO'!$A$1:$U$884,6,FALSE)</f>
        <v>Certificado de Vigencia, folio Nº 500230986939, de fecha 04 de Junio de 2019, del Servicio del Registro Civil e Identificación</v>
      </c>
      <c r="G969" s="18" t="str">
        <f>VLOOKUP(A969,'BASE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9" s="18" t="str">
        <f>VLOOKUP(A969,'BASE REGISTRO MAYO'!$A$1:$U$884,8,FALSE)</f>
        <v xml:space="preserve">Presidente: 
Carolina Murgas Reinoso, 
Secretario: 
Álvaro Manterola Lazcano,           
Tesorero
Adrian Alexander Vergara Baygorria, 
1era Directora:
Olga Serey Vidal, 
</v>
      </c>
      <c r="I969" s="18" t="str">
        <f>VLOOKUP(A969,'BASE REGISTRO MAYO'!$A$1:$U$884,9,FALSE)</f>
        <v xml:space="preserve">Durarán dos años en sus cargos por estatutos.  </v>
      </c>
      <c r="J969" s="18" t="str">
        <f>VLOOKUP(A969,'BASE REGISTRO MAYO'!$A$1:$U$884,10,FALSE)</f>
        <v xml:space="preserve">De 03 de febrero de 2020 al 03 de febrero de 2022.
</v>
      </c>
      <c r="K969" s="18" t="str">
        <f>VLOOKUP(A969,'BASE REGISTRO MAYO'!$A$1:$U$884,11,FALSE)</f>
        <v xml:space="preserve">Presidente: 
Carolina Murgas Reinoso, </v>
      </c>
      <c r="L969" s="18" t="str">
        <f>VLOOKUP(A969,'BASE REGISTRO MAYO'!$A$1:$U$884,12,FALSE)</f>
        <v>Calle Santiago Nº 851, Oficina 31, tercer piso, Comuna de Villa Alemana, Región de Valparaíso.</v>
      </c>
      <c r="M969" s="18" t="str">
        <f>VLOOKUP(A969,'BASE REGISTRO MAYO'!$A$1:$U$884,13,FALSE)</f>
        <v>V</v>
      </c>
      <c r="N969" s="18" t="str">
        <f>VLOOKUP(A969,'BASE REGISTRO MAYO'!$A$1:$U$884,14,FALSE)</f>
        <v>villa alemana</v>
      </c>
      <c r="O969" s="18">
        <f>VLOOKUP(A969,'BASE REGISTRO MAYO'!$A$1:$U$884,15,FALSE)</f>
        <v>984478316</v>
      </c>
      <c r="P969" s="18" t="str">
        <f>VLOOKUP(A969,'BASE REGISTRO MAYO'!$A$1:$U$884,16,FALSE)</f>
        <v xml:space="preserve">contacto@corporacionacogida.cl </v>
      </c>
      <c r="Q969" s="18">
        <f>VLOOKUP(A969,'BASE REGISTRO MAYO'!$A$1:$U$884,17,FALSE)</f>
        <v>0</v>
      </c>
      <c r="R969" s="18" t="str">
        <f>VLOOKUP(A969,'BASE REGISTRO MAYO'!$A$1:$U$884,18,FALSE)</f>
        <v>93401: Instituciones de Asistencia Social.</v>
      </c>
      <c r="S969" s="18" t="str">
        <f>VLOOKUP(A969,'BASE REGISTRO MAYO'!$A$1:$U$884,19,FALSE)</f>
        <v>Se acompaña n antecedentes financieros año 2019 aprobado por el  Sub Departamento de Supervisión Financiera Nacional.</v>
      </c>
      <c r="T969" s="148">
        <f>VLOOKUP(A969,'BASE REGISTRO MAYO'!$A$1:$U$884,20,FALSE)</f>
        <v>43374</v>
      </c>
      <c r="U969" s="125">
        <v>7657</v>
      </c>
      <c r="V969" s="126">
        <v>50664912</v>
      </c>
      <c r="W969" s="126">
        <v>148467432</v>
      </c>
      <c r="X969" s="149">
        <v>44347</v>
      </c>
      <c r="Y969" s="133" t="s">
        <v>7732</v>
      </c>
      <c r="Z969" s="133" t="s">
        <v>7733</v>
      </c>
      <c r="AA969" s="125" t="s">
        <v>7802</v>
      </c>
    </row>
    <row r="970" spans="1:27" s="90" customFormat="1" ht="15.75" customHeight="1" x14ac:dyDescent="0.2">
      <c r="A970" s="125">
        <v>7657</v>
      </c>
      <c r="B970" s="18" t="str">
        <f>VLOOKUP(A970,'BASE REGISTRO MAYO'!$A$1:$U$884,2,FALSE)</f>
        <v>Corporación Acogida</v>
      </c>
      <c r="C970" s="18">
        <f>VLOOKUP(A970,'BASE REGISTRO MAYO'!$A$1:$U$884,3,FALSE)</f>
        <v>651354765</v>
      </c>
      <c r="D970" s="18" t="str">
        <f>VLOOKUP(A970,'BASE REGISTRO MAYO'!$A$1:$U$884,4,FALSE)</f>
        <v>Asociación de Derecho Privado.</v>
      </c>
      <c r="E970" s="18" t="str">
        <f>VLOOKUP(A970,'BASE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0" s="18" t="str">
        <f>VLOOKUP(A970,'BASE REGISTRO MAYO'!$A$1:$U$884,6,FALSE)</f>
        <v>Certificado de Vigencia, folio Nº 500230986939, de fecha 04 de Junio de 2019, del Servicio del Registro Civil e Identificación</v>
      </c>
      <c r="G970" s="18" t="str">
        <f>VLOOKUP(A970,'BASE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0" s="18" t="str">
        <f>VLOOKUP(A970,'BASE REGISTRO MAYO'!$A$1:$U$884,8,FALSE)</f>
        <v xml:space="preserve">Presidente: 
Carolina Murgas Reinoso, 
Secretario: 
Álvaro Manterola Lazcano,           
Tesorero
Adrian Alexander Vergara Baygorria, 
1era Directora:
Olga Serey Vidal, 
</v>
      </c>
      <c r="I970" s="18" t="str">
        <f>VLOOKUP(A970,'BASE REGISTRO MAYO'!$A$1:$U$884,9,FALSE)</f>
        <v xml:space="preserve">Durarán dos años en sus cargos por estatutos.  </v>
      </c>
      <c r="J970" s="18" t="str">
        <f>VLOOKUP(A970,'BASE REGISTRO MAYO'!$A$1:$U$884,10,FALSE)</f>
        <v xml:space="preserve">De 03 de febrero de 2020 al 03 de febrero de 2022.
</v>
      </c>
      <c r="K970" s="18" t="str">
        <f>VLOOKUP(A970,'BASE REGISTRO MAYO'!$A$1:$U$884,11,FALSE)</f>
        <v xml:space="preserve">Presidente: 
Carolina Murgas Reinoso, </v>
      </c>
      <c r="L970" s="18" t="str">
        <f>VLOOKUP(A970,'BASE REGISTRO MAYO'!$A$1:$U$884,12,FALSE)</f>
        <v>Calle Santiago Nº 851, Oficina 31, tercer piso, Comuna de Villa Alemana, Región de Valparaíso.</v>
      </c>
      <c r="M970" s="18" t="str">
        <f>VLOOKUP(A970,'BASE REGISTRO MAYO'!$A$1:$U$884,13,FALSE)</f>
        <v>V</v>
      </c>
      <c r="N970" s="18" t="str">
        <f>VLOOKUP(A970,'BASE REGISTRO MAYO'!$A$1:$U$884,14,FALSE)</f>
        <v>villa alemana</v>
      </c>
      <c r="O970" s="18">
        <f>VLOOKUP(A970,'BASE REGISTRO MAYO'!$A$1:$U$884,15,FALSE)</f>
        <v>984478316</v>
      </c>
      <c r="P970" s="18" t="str">
        <f>VLOOKUP(A970,'BASE REGISTRO MAYO'!$A$1:$U$884,16,FALSE)</f>
        <v xml:space="preserve">contacto@corporacionacogida.cl </v>
      </c>
      <c r="Q970" s="18">
        <f>VLOOKUP(A970,'BASE REGISTRO MAYO'!$A$1:$U$884,17,FALSE)</f>
        <v>0</v>
      </c>
      <c r="R970" s="18" t="str">
        <f>VLOOKUP(A970,'BASE REGISTRO MAYO'!$A$1:$U$884,18,FALSE)</f>
        <v>93401: Instituciones de Asistencia Social.</v>
      </c>
      <c r="S970" s="18" t="str">
        <f>VLOOKUP(A970,'BASE REGISTRO MAYO'!$A$1:$U$884,19,FALSE)</f>
        <v>Se acompaña n antecedentes financieros año 2019 aprobado por el  Sub Departamento de Supervisión Financiera Nacional.</v>
      </c>
      <c r="T970" s="148">
        <f>VLOOKUP(A970,'BASE REGISTRO MAYO'!$A$1:$U$884,20,FALSE)</f>
        <v>43374</v>
      </c>
      <c r="U970" s="125">
        <v>7657</v>
      </c>
      <c r="V970" s="126">
        <v>20546287</v>
      </c>
      <c r="W970" s="126">
        <v>85168934</v>
      </c>
      <c r="X970" s="149">
        <v>44347</v>
      </c>
      <c r="Y970" s="133" t="s">
        <v>7732</v>
      </c>
      <c r="Z970" s="133" t="s">
        <v>7733</v>
      </c>
      <c r="AA970" s="125" t="s">
        <v>7799</v>
      </c>
    </row>
    <row r="971" spans="1:27" s="90" customFormat="1" ht="15.75" customHeight="1" x14ac:dyDescent="0.2">
      <c r="A971" s="125">
        <v>7657</v>
      </c>
      <c r="B971" s="18" t="str">
        <f>VLOOKUP(A971,'BASE REGISTRO MAYO'!$A$1:$U$884,2,FALSE)</f>
        <v>Corporación Acogida</v>
      </c>
      <c r="C971" s="18">
        <f>VLOOKUP(A971,'BASE REGISTRO MAYO'!$A$1:$U$884,3,FALSE)</f>
        <v>651354765</v>
      </c>
      <c r="D971" s="18" t="str">
        <f>VLOOKUP(A971,'BASE REGISTRO MAYO'!$A$1:$U$884,4,FALSE)</f>
        <v>Asociación de Derecho Privado.</v>
      </c>
      <c r="E971" s="18" t="str">
        <f>VLOOKUP(A971,'BASE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1" s="18" t="str">
        <f>VLOOKUP(A971,'BASE REGISTRO MAYO'!$A$1:$U$884,6,FALSE)</f>
        <v>Certificado de Vigencia, folio Nº 500230986939, de fecha 04 de Junio de 2019, del Servicio del Registro Civil e Identificación</v>
      </c>
      <c r="G971" s="18" t="str">
        <f>VLOOKUP(A971,'BASE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1" s="18" t="str">
        <f>VLOOKUP(A971,'BASE REGISTRO MAYO'!$A$1:$U$884,8,FALSE)</f>
        <v xml:space="preserve">Presidente: 
Carolina Murgas Reinoso, 
Secretario: 
Álvaro Manterola Lazcano,           
Tesorero
Adrian Alexander Vergara Baygorria, 
1era Directora:
Olga Serey Vidal, 
</v>
      </c>
      <c r="I971" s="18" t="str">
        <f>VLOOKUP(A971,'BASE REGISTRO MAYO'!$A$1:$U$884,9,FALSE)</f>
        <v xml:space="preserve">Durarán dos años en sus cargos por estatutos.  </v>
      </c>
      <c r="J971" s="18" t="str">
        <f>VLOOKUP(A971,'BASE REGISTRO MAYO'!$A$1:$U$884,10,FALSE)</f>
        <v xml:space="preserve">De 03 de febrero de 2020 al 03 de febrero de 2022.
</v>
      </c>
      <c r="K971" s="18" t="str">
        <f>VLOOKUP(A971,'BASE REGISTRO MAYO'!$A$1:$U$884,11,FALSE)</f>
        <v xml:space="preserve">Presidente: 
Carolina Murgas Reinoso, </v>
      </c>
      <c r="L971" s="18" t="str">
        <f>VLOOKUP(A971,'BASE REGISTRO MAYO'!$A$1:$U$884,12,FALSE)</f>
        <v>Calle Santiago Nº 851, Oficina 31, tercer piso, Comuna de Villa Alemana, Región de Valparaíso.</v>
      </c>
      <c r="M971" s="18" t="str">
        <f>VLOOKUP(A971,'BASE REGISTRO MAYO'!$A$1:$U$884,13,FALSE)</f>
        <v>V</v>
      </c>
      <c r="N971" s="18" t="str">
        <f>VLOOKUP(A971,'BASE REGISTRO MAYO'!$A$1:$U$884,14,FALSE)</f>
        <v>villa alemana</v>
      </c>
      <c r="O971" s="18">
        <f>VLOOKUP(A971,'BASE REGISTRO MAYO'!$A$1:$U$884,15,FALSE)</f>
        <v>984478316</v>
      </c>
      <c r="P971" s="18" t="str">
        <f>VLOOKUP(A971,'BASE REGISTRO MAYO'!$A$1:$U$884,16,FALSE)</f>
        <v xml:space="preserve">contacto@corporacionacogida.cl </v>
      </c>
      <c r="Q971" s="18">
        <f>VLOOKUP(A971,'BASE REGISTRO MAYO'!$A$1:$U$884,17,FALSE)</f>
        <v>0</v>
      </c>
      <c r="R971" s="18" t="str">
        <f>VLOOKUP(A971,'BASE REGISTRO MAYO'!$A$1:$U$884,18,FALSE)</f>
        <v>93401: Instituciones de Asistencia Social.</v>
      </c>
      <c r="S971" s="18" t="str">
        <f>VLOOKUP(A971,'BASE REGISTRO MAYO'!$A$1:$U$884,19,FALSE)</f>
        <v>Se acompaña n antecedentes financieros año 2019 aprobado por el  Sub Departamento de Supervisión Financiera Nacional.</v>
      </c>
      <c r="T971" s="148">
        <f>VLOOKUP(A971,'BASE REGISTRO MAYO'!$A$1:$U$884,20,FALSE)</f>
        <v>43374</v>
      </c>
      <c r="U971" s="125">
        <v>7657</v>
      </c>
      <c r="V971" s="126">
        <v>59723670</v>
      </c>
      <c r="W971" s="126">
        <v>181868208</v>
      </c>
      <c r="X971" s="149">
        <v>44347</v>
      </c>
      <c r="Y971" s="133" t="s">
        <v>7732</v>
      </c>
      <c r="Z971" s="133" t="s">
        <v>7733</v>
      </c>
      <c r="AA971" s="125" t="s">
        <v>7804</v>
      </c>
    </row>
    <row r="972" spans="1:27" s="90" customFormat="1" ht="15.75" customHeight="1" x14ac:dyDescent="0.2">
      <c r="A972" s="125">
        <v>7657</v>
      </c>
      <c r="B972" s="18" t="str">
        <f>VLOOKUP(A972,'BASE REGISTRO MAYO'!$A$1:$U$884,2,FALSE)</f>
        <v>Corporación Acogida</v>
      </c>
      <c r="C972" s="18">
        <f>VLOOKUP(A972,'BASE REGISTRO MAYO'!$A$1:$U$884,3,FALSE)</f>
        <v>651354765</v>
      </c>
      <c r="D972" s="18" t="str">
        <f>VLOOKUP(A972,'BASE REGISTRO MAYO'!$A$1:$U$884,4,FALSE)</f>
        <v>Asociación de Derecho Privado.</v>
      </c>
      <c r="E972" s="18" t="str">
        <f>VLOOKUP(A972,'BASE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2" s="18" t="str">
        <f>VLOOKUP(A972,'BASE REGISTRO MAYO'!$A$1:$U$884,6,FALSE)</f>
        <v>Certificado de Vigencia, folio Nº 500230986939, de fecha 04 de Junio de 2019, del Servicio del Registro Civil e Identificación</v>
      </c>
      <c r="G972" s="18" t="str">
        <f>VLOOKUP(A972,'BASE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2" s="18" t="str">
        <f>VLOOKUP(A972,'BASE REGISTRO MAYO'!$A$1:$U$884,8,FALSE)</f>
        <v xml:space="preserve">Presidente: 
Carolina Murgas Reinoso, 
Secretario: 
Álvaro Manterola Lazcano,           
Tesorero
Adrian Alexander Vergara Baygorria, 
1era Directora:
Olga Serey Vidal, 
</v>
      </c>
      <c r="I972" s="18" t="str">
        <f>VLOOKUP(A972,'BASE REGISTRO MAYO'!$A$1:$U$884,9,FALSE)</f>
        <v xml:space="preserve">Durarán dos años en sus cargos por estatutos.  </v>
      </c>
      <c r="J972" s="18" t="str">
        <f>VLOOKUP(A972,'BASE REGISTRO MAYO'!$A$1:$U$884,10,FALSE)</f>
        <v xml:space="preserve">De 03 de febrero de 2020 al 03 de febrero de 2022.
</v>
      </c>
      <c r="K972" s="18" t="str">
        <f>VLOOKUP(A972,'BASE REGISTRO MAYO'!$A$1:$U$884,11,FALSE)</f>
        <v xml:space="preserve">Presidente: 
Carolina Murgas Reinoso, </v>
      </c>
      <c r="L972" s="18" t="str">
        <f>VLOOKUP(A972,'BASE REGISTRO MAYO'!$A$1:$U$884,12,FALSE)</f>
        <v>Calle Santiago Nº 851, Oficina 31, tercer piso, Comuna de Villa Alemana, Región de Valparaíso.</v>
      </c>
      <c r="M972" s="18" t="str">
        <f>VLOOKUP(A972,'BASE REGISTRO MAYO'!$A$1:$U$884,13,FALSE)</f>
        <v>V</v>
      </c>
      <c r="N972" s="18" t="str">
        <f>VLOOKUP(A972,'BASE REGISTRO MAYO'!$A$1:$U$884,14,FALSE)</f>
        <v>villa alemana</v>
      </c>
      <c r="O972" s="18">
        <f>VLOOKUP(A972,'BASE REGISTRO MAYO'!$A$1:$U$884,15,FALSE)</f>
        <v>984478316</v>
      </c>
      <c r="P972" s="18" t="str">
        <f>VLOOKUP(A972,'BASE REGISTRO MAYO'!$A$1:$U$884,16,FALSE)</f>
        <v xml:space="preserve">contacto@corporacionacogida.cl </v>
      </c>
      <c r="Q972" s="18">
        <f>VLOOKUP(A972,'BASE REGISTRO MAYO'!$A$1:$U$884,17,FALSE)</f>
        <v>0</v>
      </c>
      <c r="R972" s="18" t="str">
        <f>VLOOKUP(A972,'BASE REGISTRO MAYO'!$A$1:$U$884,18,FALSE)</f>
        <v>93401: Instituciones de Asistencia Social.</v>
      </c>
      <c r="S972" s="18" t="str">
        <f>VLOOKUP(A972,'BASE REGISTRO MAYO'!$A$1:$U$884,19,FALSE)</f>
        <v>Se acompaña n antecedentes financieros año 2019 aprobado por el  Sub Departamento de Supervisión Financiera Nacional.</v>
      </c>
      <c r="T972" s="148">
        <f>VLOOKUP(A972,'BASE REGISTRO MAYO'!$A$1:$U$884,20,FALSE)</f>
        <v>43374</v>
      </c>
      <c r="U972" s="125">
        <v>7657</v>
      </c>
      <c r="V972" s="126">
        <v>33642136</v>
      </c>
      <c r="W972" s="126">
        <v>131309305</v>
      </c>
      <c r="X972" s="149">
        <v>44347</v>
      </c>
      <c r="Y972" s="133" t="s">
        <v>7732</v>
      </c>
      <c r="Z972" s="133" t="s">
        <v>7733</v>
      </c>
      <c r="AA972" s="125" t="s">
        <v>75</v>
      </c>
    </row>
    <row r="973" spans="1:27" s="90" customFormat="1" ht="15.75" customHeight="1" x14ac:dyDescent="0.2">
      <c r="A973" s="125">
        <v>7657</v>
      </c>
      <c r="B973" s="18" t="str">
        <f>VLOOKUP(A973,'BASE REGISTRO MAYO'!$A$1:$U$884,2,FALSE)</f>
        <v>Corporación Acogida</v>
      </c>
      <c r="C973" s="18">
        <f>VLOOKUP(A973,'BASE REGISTRO MAYO'!$A$1:$U$884,3,FALSE)</f>
        <v>651354765</v>
      </c>
      <c r="D973" s="18" t="str">
        <f>VLOOKUP(A973,'BASE REGISTRO MAYO'!$A$1:$U$884,4,FALSE)</f>
        <v>Asociación de Derecho Privado.</v>
      </c>
      <c r="E973" s="18" t="str">
        <f>VLOOKUP(A973,'BASE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3" s="18" t="str">
        <f>VLOOKUP(A973,'BASE REGISTRO MAYO'!$A$1:$U$884,6,FALSE)</f>
        <v>Certificado de Vigencia, folio Nº 500230986939, de fecha 04 de Junio de 2019, del Servicio del Registro Civil e Identificación</v>
      </c>
      <c r="G973" s="18" t="str">
        <f>VLOOKUP(A973,'BASE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3" s="18" t="str">
        <f>VLOOKUP(A973,'BASE REGISTRO MAYO'!$A$1:$U$884,8,FALSE)</f>
        <v xml:space="preserve">Presidente: 
Carolina Murgas Reinoso, 
Secretario: 
Álvaro Manterola Lazcano,           
Tesorero
Adrian Alexander Vergara Baygorria, 
1era Directora:
Olga Serey Vidal, 
</v>
      </c>
      <c r="I973" s="18" t="str">
        <f>VLOOKUP(A973,'BASE REGISTRO MAYO'!$A$1:$U$884,9,FALSE)</f>
        <v xml:space="preserve">Durarán dos años en sus cargos por estatutos.  </v>
      </c>
      <c r="J973" s="18" t="str">
        <f>VLOOKUP(A973,'BASE REGISTRO MAYO'!$A$1:$U$884,10,FALSE)</f>
        <v xml:space="preserve">De 03 de febrero de 2020 al 03 de febrero de 2022.
</v>
      </c>
      <c r="K973" s="18" t="str">
        <f>VLOOKUP(A973,'BASE REGISTRO MAYO'!$A$1:$U$884,11,FALSE)</f>
        <v xml:space="preserve">Presidente: 
Carolina Murgas Reinoso, </v>
      </c>
      <c r="L973" s="18" t="str">
        <f>VLOOKUP(A973,'BASE REGISTRO MAYO'!$A$1:$U$884,12,FALSE)</f>
        <v>Calle Santiago Nº 851, Oficina 31, tercer piso, Comuna de Villa Alemana, Región de Valparaíso.</v>
      </c>
      <c r="M973" s="18" t="str">
        <f>VLOOKUP(A973,'BASE REGISTRO MAYO'!$A$1:$U$884,13,FALSE)</f>
        <v>V</v>
      </c>
      <c r="N973" s="18" t="str">
        <f>VLOOKUP(A973,'BASE REGISTRO MAYO'!$A$1:$U$884,14,FALSE)</f>
        <v>villa alemana</v>
      </c>
      <c r="O973" s="18">
        <f>VLOOKUP(A973,'BASE REGISTRO MAYO'!$A$1:$U$884,15,FALSE)</f>
        <v>984478316</v>
      </c>
      <c r="P973" s="18" t="str">
        <f>VLOOKUP(A973,'BASE REGISTRO MAYO'!$A$1:$U$884,16,FALSE)</f>
        <v xml:space="preserve">contacto@corporacionacogida.cl </v>
      </c>
      <c r="Q973" s="18">
        <f>VLOOKUP(A973,'BASE REGISTRO MAYO'!$A$1:$U$884,17,FALSE)</f>
        <v>0</v>
      </c>
      <c r="R973" s="18" t="str">
        <f>VLOOKUP(A973,'BASE REGISTRO MAYO'!$A$1:$U$884,18,FALSE)</f>
        <v>93401: Instituciones de Asistencia Social.</v>
      </c>
      <c r="S973" s="18" t="str">
        <f>VLOOKUP(A973,'BASE REGISTRO MAYO'!$A$1:$U$884,19,FALSE)</f>
        <v>Se acompaña n antecedentes financieros año 2019 aprobado por el  Sub Departamento de Supervisión Financiera Nacional.</v>
      </c>
      <c r="T973" s="148">
        <f>VLOOKUP(A973,'BASE REGISTRO MAYO'!$A$1:$U$884,20,FALSE)</f>
        <v>43374</v>
      </c>
      <c r="U973" s="125">
        <v>7657</v>
      </c>
      <c r="V973" s="126">
        <v>7882350</v>
      </c>
      <c r="W973" s="126">
        <v>40063200</v>
      </c>
      <c r="X973" s="149">
        <v>44347</v>
      </c>
      <c r="Y973" s="133" t="s">
        <v>7732</v>
      </c>
      <c r="Z973" s="133" t="s">
        <v>7733</v>
      </c>
      <c r="AA973" s="125" t="s">
        <v>7853</v>
      </c>
    </row>
    <row r="974" spans="1:27" s="90" customFormat="1" ht="15.75" customHeight="1" x14ac:dyDescent="0.2">
      <c r="A974" s="125">
        <v>7657</v>
      </c>
      <c r="B974" s="18" t="str">
        <f>VLOOKUP(A974,'BASE REGISTRO MAYO'!$A$1:$U$884,2,FALSE)</f>
        <v>Corporación Acogida</v>
      </c>
      <c r="C974" s="18">
        <f>VLOOKUP(A974,'BASE REGISTRO MAYO'!$A$1:$U$884,3,FALSE)</f>
        <v>651354765</v>
      </c>
      <c r="D974" s="18" t="str">
        <f>VLOOKUP(A974,'BASE REGISTRO MAYO'!$A$1:$U$884,4,FALSE)</f>
        <v>Asociación de Derecho Privado.</v>
      </c>
      <c r="E974" s="18" t="str">
        <f>VLOOKUP(A974,'BASE REGISTRO MAYO'!$A$1:$U$884,5,FALSE)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4" s="18" t="str">
        <f>VLOOKUP(A974,'BASE REGISTRO MAYO'!$A$1:$U$884,6,FALSE)</f>
        <v>Certificado de Vigencia, folio Nº 500230986939, de fecha 04 de Junio de 2019, del Servicio del Registro Civil e Identificación</v>
      </c>
      <c r="G974" s="18" t="str">
        <f>VLOOKUP(A974,'BASE REGISTRO MAYO'!$A$1:$U$884,7,FALSE)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4" s="18" t="str">
        <f>VLOOKUP(A974,'BASE REGISTRO MAYO'!$A$1:$U$884,8,FALSE)</f>
        <v xml:space="preserve">Presidente: 
Carolina Murgas Reinoso, 
Secretario: 
Álvaro Manterola Lazcano,           
Tesorero
Adrian Alexander Vergara Baygorria, 
1era Directora:
Olga Serey Vidal, 
</v>
      </c>
      <c r="I974" s="18" t="str">
        <f>VLOOKUP(A974,'BASE REGISTRO MAYO'!$A$1:$U$884,9,FALSE)</f>
        <v xml:space="preserve">Durarán dos años en sus cargos por estatutos.  </v>
      </c>
      <c r="J974" s="18" t="str">
        <f>VLOOKUP(A974,'BASE REGISTRO MAYO'!$A$1:$U$884,10,FALSE)</f>
        <v xml:space="preserve">De 03 de febrero de 2020 al 03 de febrero de 2022.
</v>
      </c>
      <c r="K974" s="18" t="str">
        <f>VLOOKUP(A974,'BASE REGISTRO MAYO'!$A$1:$U$884,11,FALSE)</f>
        <v xml:space="preserve">Presidente: 
Carolina Murgas Reinoso, </v>
      </c>
      <c r="L974" s="18" t="str">
        <f>VLOOKUP(A974,'BASE REGISTRO MAYO'!$A$1:$U$884,12,FALSE)</f>
        <v>Calle Santiago Nº 851, Oficina 31, tercer piso, Comuna de Villa Alemana, Región de Valparaíso.</v>
      </c>
      <c r="M974" s="18" t="str">
        <f>VLOOKUP(A974,'BASE REGISTRO MAYO'!$A$1:$U$884,13,FALSE)</f>
        <v>V</v>
      </c>
      <c r="N974" s="18" t="str">
        <f>VLOOKUP(A974,'BASE REGISTRO MAYO'!$A$1:$U$884,14,FALSE)</f>
        <v>villa alemana</v>
      </c>
      <c r="O974" s="18">
        <f>VLOOKUP(A974,'BASE REGISTRO MAYO'!$A$1:$U$884,15,FALSE)</f>
        <v>984478316</v>
      </c>
      <c r="P974" s="18" t="str">
        <f>VLOOKUP(A974,'BASE REGISTRO MAYO'!$A$1:$U$884,16,FALSE)</f>
        <v xml:space="preserve">contacto@corporacionacogida.cl </v>
      </c>
      <c r="Q974" s="18">
        <f>VLOOKUP(A974,'BASE REGISTRO MAYO'!$A$1:$U$884,17,FALSE)</f>
        <v>0</v>
      </c>
      <c r="R974" s="18" t="str">
        <f>VLOOKUP(A974,'BASE REGISTRO MAYO'!$A$1:$U$884,18,FALSE)</f>
        <v>93401: Instituciones de Asistencia Social.</v>
      </c>
      <c r="S974" s="18" t="str">
        <f>VLOOKUP(A974,'BASE REGISTRO MAYO'!$A$1:$U$884,19,FALSE)</f>
        <v>Se acompaña n antecedentes financieros año 2019 aprobado por el  Sub Departamento de Supervisión Financiera Nacional.</v>
      </c>
      <c r="T974" s="148">
        <f>VLOOKUP(A974,'BASE REGISTRO MAYO'!$A$1:$U$884,20,FALSE)</f>
        <v>43374</v>
      </c>
      <c r="U974" s="125">
        <v>7657</v>
      </c>
      <c r="V974" s="126">
        <v>6361560</v>
      </c>
      <c r="W974" s="126">
        <v>12723120</v>
      </c>
      <c r="X974" s="149">
        <v>44347</v>
      </c>
      <c r="Y974" s="133" t="s">
        <v>7732</v>
      </c>
      <c r="Z974" s="133" t="s">
        <v>7733</v>
      </c>
      <c r="AA974" s="125" t="s">
        <v>7742</v>
      </c>
    </row>
    <row r="975" spans="1:27" s="90" customFormat="1" ht="15.75" customHeight="1" x14ac:dyDescent="0.2">
      <c r="A975" s="125">
        <v>7658</v>
      </c>
      <c r="B975" s="18" t="str">
        <f>VLOOKUP(A975,'BASE REGISTRO MAYO'!$A$1:$U$884,2,FALSE)</f>
        <v>Fundación MADRE VICTORIA</v>
      </c>
      <c r="C975" s="18">
        <f>VLOOKUP(A975,'BASE REGISTRO MAYO'!$A$1:$U$884,3,FALSE)</f>
        <v>650964950</v>
      </c>
      <c r="D975" s="18" t="str">
        <f>VLOOKUP(A975,'BASE REGISTRO MAYO'!$A$1:$U$884,4,FALSE)</f>
        <v>Fundación de Derecho Privado.</v>
      </c>
      <c r="E975" s="18" t="str">
        <f>VLOOKUP(A975,'BASE REGISTRO MAYO'!$A$1:$U$884,5,FALSE)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75" s="18" t="str">
        <f>VLOOKUP(A975,'BASE REGISTRO MAYO'!$A$1:$U$884,6,FALSE)</f>
        <v xml:space="preserve">Certificado de Vigencia, folio Nº 500180037875, de fecha 12 de abril de 2018, del  Servicio del Registro Civil e Identificación.
</v>
      </c>
      <c r="G975" s="18" t="str">
        <f>VLOOKUP(A975,'BASE REGISTRO MAYO'!$A$1:$U$884,7,FALSE)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75" s="18" t="str">
        <f>VLOOKUP(A975,'BASE REGISTRO MAYO'!$A$1:$U$884,8,FALSE)</f>
        <v xml:space="preserve">Presidente: 
Jorge Mardones Cancino, 
Vice-Presidenta 
Clara Sepúlveda Ferrada, 
Secretario: 
Rosauro Palma Umanzor,            
Tesorera:
Norma Borquez Orellana,
Director:
Ariel Orrego Vallejos,
Directora:
Rosa Cerda Rubilar, 
</v>
      </c>
      <c r="I975" s="18" t="str">
        <f>VLOOKUP(A975,'BASE REGISTRO MAYO'!$A$1:$U$884,9,FALSE)</f>
        <v>Durarán cinco años en sus cargos por estatutos</v>
      </c>
      <c r="J975" s="18" t="str">
        <f>VLOOKUP(A975,'BASE REGISTRO MAYO'!$A$1:$U$884,10,FALSE)</f>
        <v xml:space="preserve">De 15 de noviembre de 2016 a 15 de noviembre de 2021.
</v>
      </c>
      <c r="K975" s="18" t="str">
        <f>VLOOKUP(A975,'BASE REGISTRO MAYO'!$A$1:$U$884,11,FALSE)</f>
        <v xml:space="preserve">Vice-Presidenta: 
Clara Sepúlveda Ferrada, 
</v>
      </c>
      <c r="L975" s="18" t="str">
        <f>VLOOKUP(A975,'BASE REGISTRO MAYO'!$A$1:$U$884,12,FALSE)</f>
        <v xml:space="preserve">Balmaceda Nº 477, Comuna de El Carmen
</v>
      </c>
      <c r="M975" s="18" t="str">
        <f>VLOOKUP(A975,'BASE REGISTRO MAYO'!$A$1:$U$884,13,FALSE)</f>
        <v>XVI</v>
      </c>
      <c r="N975" s="18" t="str">
        <f>VLOOKUP(A975,'BASE REGISTRO MAYO'!$A$1:$U$884,14,FALSE)</f>
        <v>El Carmen</v>
      </c>
      <c r="O975" s="18">
        <f>VLOOKUP(A975,'BASE REGISTRO MAYO'!$A$1:$U$884,15,FALSE)</f>
        <v>0</v>
      </c>
      <c r="P975" s="18" t="str">
        <f>VLOOKUP(A975,'BASE REGISTRO MAYO'!$A$1:$U$884,16,FALSE)</f>
        <v xml:space="preserve"> fundacionmadrevictoria@gmail.com</v>
      </c>
      <c r="Q975" s="18">
        <f>VLOOKUP(A975,'BASE REGISTRO MAYO'!$A$1:$U$884,17,FALSE)</f>
        <v>0</v>
      </c>
      <c r="R975" s="18" t="str">
        <f>VLOOKUP(A975,'BASE REGISTRO MAYO'!$A$1:$U$884,18,FALSE)</f>
        <v>93401: Instituciones de Asistencia Social.</v>
      </c>
      <c r="S975" s="18" t="str">
        <f>VLOOKUP(A975,'BASE REGISTRO MAYO'!$A$1:$U$884,19,FALSE)</f>
        <v>Se acompaña certificado financiero , correspondiente al año 2019, APROBADOS del  Sub Departamento de Supervisión Financiera Nacional.</v>
      </c>
      <c r="T975" s="148">
        <f>VLOOKUP(A975,'BASE REGISTRO MAYO'!$A$1:$U$884,20,FALSE)</f>
        <v>43374</v>
      </c>
      <c r="U975" s="125">
        <v>7658</v>
      </c>
      <c r="V975" s="126">
        <v>26854848</v>
      </c>
      <c r="W975" s="126">
        <v>118328967</v>
      </c>
      <c r="X975" s="149">
        <v>44347</v>
      </c>
      <c r="Y975" s="133" t="s">
        <v>7732</v>
      </c>
      <c r="Z975" s="133" t="s">
        <v>7733</v>
      </c>
      <c r="AA975" s="125" t="s">
        <v>7975</v>
      </c>
    </row>
    <row r="976" spans="1:27" s="90" customFormat="1" ht="15.75" customHeight="1" x14ac:dyDescent="0.2">
      <c r="A976" s="125">
        <v>7670</v>
      </c>
      <c r="B976" s="18" t="str">
        <f>VLOOKUP(A976,'BASE REGISTRO MAYO'!$A$1:$U$884,2,FALSE)</f>
        <v>Fundación Guadalupe Acoge</v>
      </c>
      <c r="C976" s="18">
        <f>VLOOKUP(A976,'BASE REGISTRO MAYO'!$A$1:$U$884,3,FALSE)</f>
        <v>651747023</v>
      </c>
      <c r="D976" s="18" t="str">
        <f>VLOOKUP(A976,'BASE REGISTRO MAYO'!$A$1:$U$884,4,FALSE)</f>
        <v>Corporación de Derecho Privado.</v>
      </c>
      <c r="E976" s="18" t="str">
        <f>VLOOKUP(A976,'BASE REGISTRO MAYO'!$A$1:$U$884,5,FALSE)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76" s="18" t="str">
        <f>VLOOKUP(A976,'BASE REGISTRO MAYO'!$A$1:$U$884,6,FALSE)</f>
        <v xml:space="preserve">Certificado de Vigencia de Persona Jurídica sin Fines de Lucro, Folio N° 500344517569, emitido por el Servicio de Registro Civil e Identificación, con fecha 07 de septiembre de 2020.
</v>
      </c>
      <c r="G976" s="18" t="str">
        <f>VLOOKUP(A976,'BASE REGISTRO MAYO'!$A$1:$U$884,7,FALSE)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76" s="18" t="str">
        <f>VLOOKUP(A976,'BASE REGISTRO MAYO'!$A$1:$U$884,8,FALSE)</f>
        <v xml:space="preserve">Presidenta: 
MARÍA CAROLINA BEZMALINOVIC MORALES, 
Secretaria: 
MARÍA ISABEL ELENA BAZAN ACRDENAS, 
Tesorera:
CAROLINA IRENE ETERONOVIC SUDY,
</v>
      </c>
      <c r="I976" s="18" t="str">
        <f>VLOOKUP(A976,'BASE REGISTRO MAYO'!$A$1:$U$884,9,FALSE)</f>
        <v>03 años</v>
      </c>
      <c r="J976" s="18" t="str">
        <f>VLOOKUP(A976,'BASE REGISTRO MAYO'!$A$1:$U$884,10,FALSE)</f>
        <v>Del 04 de octubre de 2018 al 04 de octubre de 2021.</v>
      </c>
      <c r="K976" s="18" t="str">
        <f>VLOOKUP(A976,'BASE REGISTRO MAYO'!$A$1:$U$884,11,FALSE)</f>
        <v xml:space="preserve">MARÍA CAROLINA BEZMALINOVIC MORALES, 
</v>
      </c>
      <c r="L976" s="18" t="str">
        <f>VLOOKUP(A976,'BASE REGISTRO MAYO'!$A$1:$U$884,12,FALSE)</f>
        <v xml:space="preserve">Avenida Andrés Bello N°2867, piso 20, Comuna de Las Condes, Región Metropolitana.                                                                                                                                                                                                                                                        </v>
      </c>
      <c r="M976" s="18" t="str">
        <f>VLOOKUP(A976,'BASE REGISTRO MAYO'!$A$1:$U$884,13,FALSE)</f>
        <v>XIII</v>
      </c>
      <c r="N976" s="18" t="str">
        <f>VLOOKUP(A976,'BASE REGISTRO MAYO'!$A$1:$U$884,14,FALSE)</f>
        <v>Las Condes</v>
      </c>
      <c r="O976" s="18">
        <f>VLOOKUP(A976,'BASE REGISTRO MAYO'!$A$1:$U$884,15,FALSE)</f>
        <v>226698697</v>
      </c>
      <c r="P976" s="18" t="str">
        <f>VLOOKUP(A976,'BASE REGISTRO MAYO'!$A$1:$U$884,16,FALSE)</f>
        <v xml:space="preserve">guadalupeacoge@gmail.com
</v>
      </c>
      <c r="Q976" s="18">
        <f>VLOOKUP(A976,'BASE REGISTRO MAYO'!$A$1:$U$884,17,FALSE)</f>
        <v>0</v>
      </c>
      <c r="R976" s="18" t="str">
        <f>VLOOKUP(A976,'BASE REGISTRO MAYO'!$A$1:$U$884,18,FALSE)</f>
        <v xml:space="preserve">93401: Institución de Asistencia Social 
</v>
      </c>
      <c r="S976" s="18" t="str">
        <f>VLOOKUP(A976,'BASE REGISTRO MAYO'!$A$1:$U$884,19,FALSE)</f>
        <v>Antecedentes financieros correspondientes al año 2019 aprobados por el Sub Departamento de Supervisión Financiera Nacional.</v>
      </c>
      <c r="T976" s="148">
        <f>VLOOKUP(A976,'BASE REGISTRO MAYO'!$A$1:$U$884,20,FALSE)</f>
        <v>43503</v>
      </c>
      <c r="U976" s="125">
        <v>7670</v>
      </c>
      <c r="V976" s="126">
        <v>36596039</v>
      </c>
      <c r="W976" s="126">
        <v>140658450</v>
      </c>
      <c r="X976" s="149">
        <v>44347</v>
      </c>
      <c r="Y976" s="133" t="s">
        <v>7732</v>
      </c>
      <c r="Z976" s="133" t="s">
        <v>7733</v>
      </c>
      <c r="AA976" s="125" t="s">
        <v>6414</v>
      </c>
    </row>
    <row r="977" spans="1:27" s="90" customFormat="1" ht="15.75" customHeight="1" x14ac:dyDescent="0.2">
      <c r="A977" s="125">
        <v>7672</v>
      </c>
      <c r="B977" s="18" t="str">
        <f>VLOOKUP(A977,'BASE REGISTRO MAYO'!$A$1:$U$884,2,FALSE)</f>
        <v xml:space="preserve">
Gobernación Provincial de Choapa
</v>
      </c>
      <c r="C977" s="18">
        <f>VLOOKUP(A977,'BASE REGISTRO MAYO'!$A$1:$U$884,3,FALSE)</f>
        <v>605110436</v>
      </c>
      <c r="D977" s="18" t="str">
        <f>VLOOKUP(A977,'BASE REGISTRO MAYO'!$A$1:$U$884,4,FALSE)</f>
        <v>Gobernación Provincial</v>
      </c>
      <c r="E977" s="18" t="str">
        <f>VLOOKUP(A977,'BASE REGISTRO MAYO'!$A$1:$U$884,5,FALSE)</f>
        <v>Constitución Política de la República, artículo 105.</v>
      </c>
      <c r="F977" s="18" t="str">
        <f>VLOOKUP(A977,'BASE REGISTRO MAYO'!$A$1:$U$884,6,FALSE)</f>
        <v>Indefinida.</v>
      </c>
      <c r="G977" s="18" t="str">
        <f>VLOOKUP(A977,'BASE REGISTRO MAYO'!$A$1:$U$884,7,FALSE)</f>
        <v xml:space="preserve">D.F.L. Nº 19.175, que fija el texto refundido, coordinado, sistematizado y actualizado de la Ley Orgánica Constitucional sobre Gobierno y Administración Regional, específicamente los artículos 4º, letra a), 13, 14, 19 letras a) y b.
</v>
      </c>
      <c r="H977" s="18" t="str">
        <f>VLOOKUP(A977,'BASE REGISTRO MAYO'!$A$1:$U$884,8,FALSE)</f>
        <v>no tiene</v>
      </c>
      <c r="I977" s="18">
        <f>VLOOKUP(A977,'BASE REGISTRO MAYO'!$A$1:$U$884,9,FALSE)</f>
        <v>0</v>
      </c>
      <c r="J977" s="18">
        <f>VLOOKUP(A977,'BASE REGISTRO MAYO'!$A$1:$U$884,10,FALSE)</f>
        <v>0</v>
      </c>
      <c r="K977" s="18" t="str">
        <f>VLOOKUP(A977,'BASE REGISTRO MAYO'!$A$1:$U$884,11,FALSE)</f>
        <v xml:space="preserve">Gobernador Provincial Titular: Juan Pablo Gálvez Lillo, 
</v>
      </c>
      <c r="L977" s="18" t="str">
        <f>VLOOKUP(A977,'BASE REGISTRO MAYO'!$A$1:$U$884,12,FALSE)</f>
        <v xml:space="preserve">Calle Ecuador N° 220, comuna de Illapel, Región de Coquimbo.
</v>
      </c>
      <c r="M977" s="18" t="str">
        <f>VLOOKUP(A977,'BASE REGISTRO MAYO'!$A$1:$U$884,13,FALSE)</f>
        <v>IV</v>
      </c>
      <c r="N977" s="18" t="str">
        <f>VLOOKUP(A977,'BASE REGISTRO MAYO'!$A$1:$U$884,14,FALSE)</f>
        <v>Illapel</v>
      </c>
      <c r="O977" s="18" t="str">
        <f>VLOOKUP(A977,'BASE REGISTRO MAYO'!$A$1:$U$884,15,FALSE)</f>
        <v>Fono: 53 - 2422040</v>
      </c>
      <c r="P977" s="18">
        <f>VLOOKUP(A977,'BASE REGISTRO MAYO'!$A$1:$U$884,16,FALSE)</f>
        <v>0</v>
      </c>
      <c r="Q977" s="18">
        <f>VLOOKUP(A977,'BASE REGISTRO MAYO'!$A$1:$U$884,17,FALSE)</f>
        <v>0</v>
      </c>
      <c r="R977" s="18">
        <f>VLOOKUP(A977,'BASE REGISTRO MAYO'!$A$1:$U$884,18,FALSE)</f>
        <v>91001</v>
      </c>
      <c r="S977" s="18" t="str">
        <f>VLOOKUP(A977,'BASE REGISTRO MAYO'!$A$1:$U$884,19,FALSE)</f>
        <v>No se acompañan. Aplica Informe Jurídico Nº 09, de  fecha 14 de marzo de 2011 del Departamento Jurídico y Dictamen Nº 070791, de 2009, de la Contraloría General de la República.</v>
      </c>
      <c r="T977" s="148">
        <f>VLOOKUP(A977,'BASE REGISTRO MAYO'!$A$1:$U$884,20,FALSE)</f>
        <v>43553</v>
      </c>
      <c r="U977" s="125">
        <v>7672</v>
      </c>
      <c r="V977" s="126">
        <v>17477222</v>
      </c>
      <c r="W977" s="126">
        <v>73565198</v>
      </c>
      <c r="X977" s="149">
        <v>44347</v>
      </c>
      <c r="Y977" s="133" t="s">
        <v>7732</v>
      </c>
      <c r="Z977" s="133" t="s">
        <v>7733</v>
      </c>
      <c r="AA977" s="125" t="s">
        <v>7769</v>
      </c>
    </row>
    <row r="978" spans="1:27" s="90" customFormat="1" ht="15.75" customHeight="1" x14ac:dyDescent="0.2">
      <c r="A978" s="125">
        <v>7683</v>
      </c>
      <c r="B978" s="18" t="str">
        <f>VLOOKUP(A978,'BASE REGISTRO MAYO'!$A$1:$U$884,2,FALSE)</f>
        <v>ORGANIZACIÓN NO GUBERNAMENTAL DE DESARROLLO CORPORACIÓN PARA EL RECONOCIMIENTO, ESTUDIO Y APOYO DE LA PARTICIPACIÓN SOCIAL INCLUSIVA- ONG CREAPSI</v>
      </c>
      <c r="C978" s="18">
        <f>VLOOKUP(A978,'BASE REGISTRO MAYO'!$A$1:$U$884,3,FALSE)</f>
        <v>651822580</v>
      </c>
      <c r="D978" s="18">
        <f>VLOOKUP(A978,'BASE REGISTRO MAYO'!$A$1:$U$884,4,FALSE)</f>
        <v>0</v>
      </c>
      <c r="E978" s="18" t="str">
        <f>VLOOKUP(A978,'BASE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8" s="18" t="str">
        <f>VLOOKUP(A978,'BASE REGISTRO MAYO'!$A$1:$U$884,6,FALSE)</f>
        <v>Certificado de Vigencia Folio Nº 500370873274, otorgado el 12 de febrero de 2021, del Servicio de Registro Civil e Identificación.</v>
      </c>
      <c r="G978" s="18" t="str">
        <f>VLOOKUP(A978,'BASE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8" s="18" t="str">
        <f>VLOOKUP(A978,'BASE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8" s="18" t="str">
        <f>VLOOKUP(A978,'BASE REGISTRO MAYO'!$A$1:$U$884,9,FALSE)</f>
        <v>5 AÑOS</v>
      </c>
      <c r="J978" s="18" t="str">
        <f>VLOOKUP(A978,'BASE REGISTRO MAYO'!$A$1:$U$884,10,FALSE)</f>
        <v>06 de junio de 2019 al 06 de junio de 2024.</v>
      </c>
      <c r="K978" s="18" t="str">
        <f>VLOOKUP(A978,'BASE REGISTRO MAYO'!$A$1:$U$884,11,FALSE)</f>
        <v xml:space="preserve">Presidente:
Karen Edilia Briones Farias,
Director Ejecutivo. 
Ramiro Rodrigo González Figueroa, 
</v>
      </c>
      <c r="L978" s="18" t="str">
        <f>VLOOKUP(A978,'BASE REGISTRO MAYO'!$A$1:$U$884,12,FALSE)</f>
        <v xml:space="preserve">Calle General Velásquez N°1430, villa Carmen y Dolores, comuna de San Felipe, región de Valparaíso.
</v>
      </c>
      <c r="M978" s="18" t="str">
        <f>VLOOKUP(A978,'BASE REGISTRO MAYO'!$A$1:$U$884,13,FALSE)</f>
        <v>V</v>
      </c>
      <c r="N978" s="18" t="str">
        <f>VLOOKUP(A978,'BASE REGISTRO MAYO'!$A$1:$U$884,14,FALSE)</f>
        <v>San Felipe</v>
      </c>
      <c r="O978" s="18" t="str">
        <f>VLOOKUP(A978,'BASE REGISTRO MAYO'!$A$1:$U$884,15,FALSE)</f>
        <v>Teléfono: 34-223-6101</v>
      </c>
      <c r="P978" s="18" t="str">
        <f>VLOOKUP(A978,'BASE REGISTRO MAYO'!$A$1:$U$884,16,FALSE)</f>
        <v xml:space="preserve">Correo electrónico: ongcreapsi@gmail.com
</v>
      </c>
      <c r="Q978" s="18">
        <f>VLOOKUP(A978,'BASE REGISTRO MAYO'!$A$1:$U$884,17,FALSE)</f>
        <v>0</v>
      </c>
      <c r="R978" s="18">
        <f>VLOOKUP(A978,'BASE REGISTRO MAYO'!$A$1:$U$884,18,FALSE)</f>
        <v>93401</v>
      </c>
      <c r="S978" s="18" t="str">
        <f>VLOOKUP(A978,'BASE REGISTRO MAYO'!$A$1:$U$884,19,FALSE)</f>
        <v xml:space="preserve">Antecedentes financieros correspondientes al año 2020, pendientes de aprobación por el Sub Depto de Supervisión Financiera Nacional. </v>
      </c>
      <c r="T978" s="148">
        <f>VLOOKUP(A978,'BASE REGISTRO MAYO'!$A$1:$U$884,20,FALSE)</f>
        <v>43644</v>
      </c>
      <c r="U978" s="125">
        <v>7683</v>
      </c>
      <c r="V978" s="126">
        <v>4394545</v>
      </c>
      <c r="W978" s="126">
        <v>15380907</v>
      </c>
      <c r="X978" s="149">
        <v>44347</v>
      </c>
      <c r="Y978" s="133" t="s">
        <v>7732</v>
      </c>
      <c r="Z978" s="133" t="s">
        <v>7733</v>
      </c>
      <c r="AA978" s="125" t="s">
        <v>227</v>
      </c>
    </row>
    <row r="979" spans="1:27" s="90" customFormat="1" ht="15.75" customHeight="1" x14ac:dyDescent="0.2">
      <c r="A979" s="125">
        <v>7683</v>
      </c>
      <c r="B979" s="18" t="str">
        <f>VLOOKUP(A979,'BASE REGISTRO MAYO'!$A$1:$U$884,2,FALSE)</f>
        <v>ORGANIZACIÓN NO GUBERNAMENTAL DE DESARROLLO CORPORACIÓN PARA EL RECONOCIMIENTO, ESTUDIO Y APOYO DE LA PARTICIPACIÓN SOCIAL INCLUSIVA- ONG CREAPSI</v>
      </c>
      <c r="C979" s="18">
        <f>VLOOKUP(A979,'BASE REGISTRO MAYO'!$A$1:$U$884,3,FALSE)</f>
        <v>651822580</v>
      </c>
      <c r="D979" s="18">
        <f>VLOOKUP(A979,'BASE REGISTRO MAYO'!$A$1:$U$884,4,FALSE)</f>
        <v>0</v>
      </c>
      <c r="E979" s="18" t="str">
        <f>VLOOKUP(A979,'BASE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9" s="18" t="str">
        <f>VLOOKUP(A979,'BASE REGISTRO MAYO'!$A$1:$U$884,6,FALSE)</f>
        <v>Certificado de Vigencia Folio Nº 500370873274, otorgado el 12 de febrero de 2021, del Servicio de Registro Civil e Identificación.</v>
      </c>
      <c r="G979" s="18" t="str">
        <f>VLOOKUP(A979,'BASE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9" s="18" t="str">
        <f>VLOOKUP(A979,'BASE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9" s="18" t="str">
        <f>VLOOKUP(A979,'BASE REGISTRO MAYO'!$A$1:$U$884,9,FALSE)</f>
        <v>5 AÑOS</v>
      </c>
      <c r="J979" s="18" t="str">
        <f>VLOOKUP(A979,'BASE REGISTRO MAYO'!$A$1:$U$884,10,FALSE)</f>
        <v>06 de junio de 2019 al 06 de junio de 2024.</v>
      </c>
      <c r="K979" s="18" t="str">
        <f>VLOOKUP(A979,'BASE REGISTRO MAYO'!$A$1:$U$884,11,FALSE)</f>
        <v xml:space="preserve">Presidente:
Karen Edilia Briones Farias,
Director Ejecutivo. 
Ramiro Rodrigo González Figueroa, 
</v>
      </c>
      <c r="L979" s="18" t="str">
        <f>VLOOKUP(A979,'BASE REGISTRO MAYO'!$A$1:$U$884,12,FALSE)</f>
        <v xml:space="preserve">Calle General Velásquez N°1430, villa Carmen y Dolores, comuna de San Felipe, región de Valparaíso.
</v>
      </c>
      <c r="M979" s="18" t="str">
        <f>VLOOKUP(A979,'BASE REGISTRO MAYO'!$A$1:$U$884,13,FALSE)</f>
        <v>V</v>
      </c>
      <c r="N979" s="18" t="str">
        <f>VLOOKUP(A979,'BASE REGISTRO MAYO'!$A$1:$U$884,14,FALSE)</f>
        <v>San Felipe</v>
      </c>
      <c r="O979" s="18" t="str">
        <f>VLOOKUP(A979,'BASE REGISTRO MAYO'!$A$1:$U$884,15,FALSE)</f>
        <v>Teléfono: 34-223-6101</v>
      </c>
      <c r="P979" s="18" t="str">
        <f>VLOOKUP(A979,'BASE REGISTRO MAYO'!$A$1:$U$884,16,FALSE)</f>
        <v xml:space="preserve">Correo electrónico: ongcreapsi@gmail.com
</v>
      </c>
      <c r="Q979" s="18">
        <f>VLOOKUP(A979,'BASE REGISTRO MAYO'!$A$1:$U$884,17,FALSE)</f>
        <v>0</v>
      </c>
      <c r="R979" s="18">
        <f>VLOOKUP(A979,'BASE REGISTRO MAYO'!$A$1:$U$884,18,FALSE)</f>
        <v>93401</v>
      </c>
      <c r="S979" s="18" t="str">
        <f>VLOOKUP(A979,'BASE REGISTRO MAYO'!$A$1:$U$884,19,FALSE)</f>
        <v xml:space="preserve">Antecedentes financieros correspondientes al año 2020, pendientes de aprobación por el Sub Depto de Supervisión Financiera Nacional. </v>
      </c>
      <c r="T979" s="148">
        <f>VLOOKUP(A979,'BASE REGISTRO MAYO'!$A$1:$U$884,20,FALSE)</f>
        <v>43644</v>
      </c>
      <c r="U979" s="125">
        <v>7683</v>
      </c>
      <c r="V979" s="126">
        <v>10282108</v>
      </c>
      <c r="W979" s="126">
        <v>34959168</v>
      </c>
      <c r="X979" s="149">
        <v>44347</v>
      </c>
      <c r="Y979" s="133" t="s">
        <v>7732</v>
      </c>
      <c r="Z979" s="133" t="s">
        <v>7733</v>
      </c>
      <c r="AA979" s="125" t="s">
        <v>7745</v>
      </c>
    </row>
    <row r="980" spans="1:27" s="90" customFormat="1" ht="15.75" customHeight="1" x14ac:dyDescent="0.2">
      <c r="A980" s="125">
        <v>7683</v>
      </c>
      <c r="B980" s="18" t="str">
        <f>VLOOKUP(A980,'BASE REGISTRO MAYO'!$A$1:$U$884,2,FALSE)</f>
        <v>ORGANIZACIÓN NO GUBERNAMENTAL DE DESARROLLO CORPORACIÓN PARA EL RECONOCIMIENTO, ESTUDIO Y APOYO DE LA PARTICIPACIÓN SOCIAL INCLUSIVA- ONG CREAPSI</v>
      </c>
      <c r="C980" s="18">
        <f>VLOOKUP(A980,'BASE REGISTRO MAYO'!$A$1:$U$884,3,FALSE)</f>
        <v>651822580</v>
      </c>
      <c r="D980" s="18">
        <f>VLOOKUP(A980,'BASE REGISTRO MAYO'!$A$1:$U$884,4,FALSE)</f>
        <v>0</v>
      </c>
      <c r="E980" s="18" t="str">
        <f>VLOOKUP(A980,'BASE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0" s="18" t="str">
        <f>VLOOKUP(A980,'BASE REGISTRO MAYO'!$A$1:$U$884,6,FALSE)</f>
        <v>Certificado de Vigencia Folio Nº 500370873274, otorgado el 12 de febrero de 2021, del Servicio de Registro Civil e Identificación.</v>
      </c>
      <c r="G980" s="18" t="str">
        <f>VLOOKUP(A980,'BASE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0" s="18" t="str">
        <f>VLOOKUP(A980,'BASE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0" s="18" t="str">
        <f>VLOOKUP(A980,'BASE REGISTRO MAYO'!$A$1:$U$884,9,FALSE)</f>
        <v>5 AÑOS</v>
      </c>
      <c r="J980" s="18" t="str">
        <f>VLOOKUP(A980,'BASE REGISTRO MAYO'!$A$1:$U$884,10,FALSE)</f>
        <v>06 de junio de 2019 al 06 de junio de 2024.</v>
      </c>
      <c r="K980" s="18" t="str">
        <f>VLOOKUP(A980,'BASE REGISTRO MAYO'!$A$1:$U$884,11,FALSE)</f>
        <v xml:space="preserve">Presidente:
Karen Edilia Briones Farias,
Director Ejecutivo. 
Ramiro Rodrigo González Figueroa, 
</v>
      </c>
      <c r="L980" s="18" t="str">
        <f>VLOOKUP(A980,'BASE REGISTRO MAYO'!$A$1:$U$884,12,FALSE)</f>
        <v xml:space="preserve">Calle General Velásquez N°1430, villa Carmen y Dolores, comuna de San Felipe, región de Valparaíso.
</v>
      </c>
      <c r="M980" s="18" t="str">
        <f>VLOOKUP(A980,'BASE REGISTRO MAYO'!$A$1:$U$884,13,FALSE)</f>
        <v>V</v>
      </c>
      <c r="N980" s="18" t="str">
        <f>VLOOKUP(A980,'BASE REGISTRO MAYO'!$A$1:$U$884,14,FALSE)</f>
        <v>San Felipe</v>
      </c>
      <c r="O980" s="18" t="str">
        <f>VLOOKUP(A980,'BASE REGISTRO MAYO'!$A$1:$U$884,15,FALSE)</f>
        <v>Teléfono: 34-223-6101</v>
      </c>
      <c r="P980" s="18" t="str">
        <f>VLOOKUP(A980,'BASE REGISTRO MAYO'!$A$1:$U$884,16,FALSE)</f>
        <v xml:space="preserve">Correo electrónico: ongcreapsi@gmail.com
</v>
      </c>
      <c r="Q980" s="18">
        <f>VLOOKUP(A980,'BASE REGISTRO MAYO'!$A$1:$U$884,17,FALSE)</f>
        <v>0</v>
      </c>
      <c r="R980" s="18">
        <f>VLOOKUP(A980,'BASE REGISTRO MAYO'!$A$1:$U$884,18,FALSE)</f>
        <v>93401</v>
      </c>
      <c r="S980" s="18" t="str">
        <f>VLOOKUP(A980,'BASE REGISTRO MAYO'!$A$1:$U$884,19,FALSE)</f>
        <v xml:space="preserve">Antecedentes financieros correspondientes al año 2020, pendientes de aprobación por el Sub Depto de Supervisión Financiera Nacional. </v>
      </c>
      <c r="T980" s="148">
        <f>VLOOKUP(A980,'BASE REGISTRO MAYO'!$A$1:$U$884,20,FALSE)</f>
        <v>43644</v>
      </c>
      <c r="U980" s="125">
        <v>7683</v>
      </c>
      <c r="V980" s="126">
        <v>6452449</v>
      </c>
      <c r="W980" s="126">
        <v>16320901</v>
      </c>
      <c r="X980" s="149">
        <v>44347</v>
      </c>
      <c r="Y980" s="133" t="s">
        <v>7732</v>
      </c>
      <c r="Z980" s="133" t="s">
        <v>7733</v>
      </c>
      <c r="AA980" s="125" t="s">
        <v>7769</v>
      </c>
    </row>
    <row r="981" spans="1:27" s="90" customFormat="1" ht="15.75" customHeight="1" x14ac:dyDescent="0.2">
      <c r="A981" s="125">
        <v>7683</v>
      </c>
      <c r="B981" s="18" t="str">
        <f>VLOOKUP(A981,'BASE REGISTRO MAYO'!$A$1:$U$884,2,FALSE)</f>
        <v>ORGANIZACIÓN NO GUBERNAMENTAL DE DESARROLLO CORPORACIÓN PARA EL RECONOCIMIENTO, ESTUDIO Y APOYO DE LA PARTICIPACIÓN SOCIAL INCLUSIVA- ONG CREAPSI</v>
      </c>
      <c r="C981" s="18">
        <f>VLOOKUP(A981,'BASE REGISTRO MAYO'!$A$1:$U$884,3,FALSE)</f>
        <v>651822580</v>
      </c>
      <c r="D981" s="18">
        <f>VLOOKUP(A981,'BASE REGISTRO MAYO'!$A$1:$U$884,4,FALSE)</f>
        <v>0</v>
      </c>
      <c r="E981" s="18" t="str">
        <f>VLOOKUP(A981,'BASE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1" s="18" t="str">
        <f>VLOOKUP(A981,'BASE REGISTRO MAYO'!$A$1:$U$884,6,FALSE)</f>
        <v>Certificado de Vigencia Folio Nº 500370873274, otorgado el 12 de febrero de 2021, del Servicio de Registro Civil e Identificación.</v>
      </c>
      <c r="G981" s="18" t="str">
        <f>VLOOKUP(A981,'BASE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1" s="18" t="str">
        <f>VLOOKUP(A981,'BASE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1" s="18" t="str">
        <f>VLOOKUP(A981,'BASE REGISTRO MAYO'!$A$1:$U$884,9,FALSE)</f>
        <v>5 AÑOS</v>
      </c>
      <c r="J981" s="18" t="str">
        <f>VLOOKUP(A981,'BASE REGISTRO MAYO'!$A$1:$U$884,10,FALSE)</f>
        <v>06 de junio de 2019 al 06 de junio de 2024.</v>
      </c>
      <c r="K981" s="18" t="str">
        <f>VLOOKUP(A981,'BASE REGISTRO MAYO'!$A$1:$U$884,11,FALSE)</f>
        <v xml:space="preserve">Presidente:
Karen Edilia Briones Farias,
Director Ejecutivo. 
Ramiro Rodrigo González Figueroa, 
</v>
      </c>
      <c r="L981" s="18" t="str">
        <f>VLOOKUP(A981,'BASE REGISTRO MAYO'!$A$1:$U$884,12,FALSE)</f>
        <v xml:space="preserve">Calle General Velásquez N°1430, villa Carmen y Dolores, comuna de San Felipe, región de Valparaíso.
</v>
      </c>
      <c r="M981" s="18" t="str">
        <f>VLOOKUP(A981,'BASE REGISTRO MAYO'!$A$1:$U$884,13,FALSE)</f>
        <v>V</v>
      </c>
      <c r="N981" s="18" t="str">
        <f>VLOOKUP(A981,'BASE REGISTRO MAYO'!$A$1:$U$884,14,FALSE)</f>
        <v>San Felipe</v>
      </c>
      <c r="O981" s="18" t="str">
        <f>VLOOKUP(A981,'BASE REGISTRO MAYO'!$A$1:$U$884,15,FALSE)</f>
        <v>Teléfono: 34-223-6101</v>
      </c>
      <c r="P981" s="18" t="str">
        <f>VLOOKUP(A981,'BASE REGISTRO MAYO'!$A$1:$U$884,16,FALSE)</f>
        <v xml:space="preserve">Correo electrónico: ongcreapsi@gmail.com
</v>
      </c>
      <c r="Q981" s="18">
        <f>VLOOKUP(A981,'BASE REGISTRO MAYO'!$A$1:$U$884,17,FALSE)</f>
        <v>0</v>
      </c>
      <c r="R981" s="18">
        <f>VLOOKUP(A981,'BASE REGISTRO MAYO'!$A$1:$U$884,18,FALSE)</f>
        <v>93401</v>
      </c>
      <c r="S981" s="18" t="str">
        <f>VLOOKUP(A981,'BASE REGISTRO MAYO'!$A$1:$U$884,19,FALSE)</f>
        <v xml:space="preserve">Antecedentes financieros correspondientes al año 2020, pendientes de aprobación por el Sub Depto de Supervisión Financiera Nacional. </v>
      </c>
      <c r="T981" s="148">
        <f>VLOOKUP(A981,'BASE REGISTRO MAYO'!$A$1:$U$884,20,FALSE)</f>
        <v>43644</v>
      </c>
      <c r="U981" s="125">
        <v>7683</v>
      </c>
      <c r="V981" s="126">
        <v>13859719</v>
      </c>
      <c r="W981" s="126">
        <v>27719438</v>
      </c>
      <c r="X981" s="149">
        <v>44347</v>
      </c>
      <c r="Y981" s="133" t="s">
        <v>7732</v>
      </c>
      <c r="Z981" s="133" t="s">
        <v>7733</v>
      </c>
      <c r="AA981" s="125" t="s">
        <v>7770</v>
      </c>
    </row>
    <row r="982" spans="1:27" s="90" customFormat="1" ht="15.75" customHeight="1" x14ac:dyDescent="0.2">
      <c r="A982" s="125">
        <v>7683</v>
      </c>
      <c r="B982" s="18" t="str">
        <f>VLOOKUP(A982,'BASE REGISTRO MAYO'!$A$1:$U$884,2,FALSE)</f>
        <v>ORGANIZACIÓN NO GUBERNAMENTAL DE DESARROLLO CORPORACIÓN PARA EL RECONOCIMIENTO, ESTUDIO Y APOYO DE LA PARTICIPACIÓN SOCIAL INCLUSIVA- ONG CREAPSI</v>
      </c>
      <c r="C982" s="18">
        <f>VLOOKUP(A982,'BASE REGISTRO MAYO'!$A$1:$U$884,3,FALSE)</f>
        <v>651822580</v>
      </c>
      <c r="D982" s="18">
        <f>VLOOKUP(A982,'BASE REGISTRO MAYO'!$A$1:$U$884,4,FALSE)</f>
        <v>0</v>
      </c>
      <c r="E982" s="18" t="str">
        <f>VLOOKUP(A982,'BASE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2" s="18" t="str">
        <f>VLOOKUP(A982,'BASE REGISTRO MAYO'!$A$1:$U$884,6,FALSE)</f>
        <v>Certificado de Vigencia Folio Nº 500370873274, otorgado el 12 de febrero de 2021, del Servicio de Registro Civil e Identificación.</v>
      </c>
      <c r="G982" s="18" t="str">
        <f>VLOOKUP(A982,'BASE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2" s="18" t="str">
        <f>VLOOKUP(A982,'BASE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2" s="18" t="str">
        <f>VLOOKUP(A982,'BASE REGISTRO MAYO'!$A$1:$U$884,9,FALSE)</f>
        <v>5 AÑOS</v>
      </c>
      <c r="J982" s="18" t="str">
        <f>VLOOKUP(A982,'BASE REGISTRO MAYO'!$A$1:$U$884,10,FALSE)</f>
        <v>06 de junio de 2019 al 06 de junio de 2024.</v>
      </c>
      <c r="K982" s="18" t="str">
        <f>VLOOKUP(A982,'BASE REGISTRO MAYO'!$A$1:$U$884,11,FALSE)</f>
        <v xml:space="preserve">Presidente:
Karen Edilia Briones Farias,
Director Ejecutivo. 
Ramiro Rodrigo González Figueroa, 
</v>
      </c>
      <c r="L982" s="18" t="str">
        <f>VLOOKUP(A982,'BASE REGISTRO MAYO'!$A$1:$U$884,12,FALSE)</f>
        <v xml:space="preserve">Calle General Velásquez N°1430, villa Carmen y Dolores, comuna de San Felipe, región de Valparaíso.
</v>
      </c>
      <c r="M982" s="18" t="str">
        <f>VLOOKUP(A982,'BASE REGISTRO MAYO'!$A$1:$U$884,13,FALSE)</f>
        <v>V</v>
      </c>
      <c r="N982" s="18" t="str">
        <f>VLOOKUP(A982,'BASE REGISTRO MAYO'!$A$1:$U$884,14,FALSE)</f>
        <v>San Felipe</v>
      </c>
      <c r="O982" s="18" t="str">
        <f>VLOOKUP(A982,'BASE REGISTRO MAYO'!$A$1:$U$884,15,FALSE)</f>
        <v>Teléfono: 34-223-6101</v>
      </c>
      <c r="P982" s="18" t="str">
        <f>VLOOKUP(A982,'BASE REGISTRO MAYO'!$A$1:$U$884,16,FALSE)</f>
        <v xml:space="preserve">Correo electrónico: ongcreapsi@gmail.com
</v>
      </c>
      <c r="Q982" s="18">
        <f>VLOOKUP(A982,'BASE REGISTRO MAYO'!$A$1:$U$884,17,FALSE)</f>
        <v>0</v>
      </c>
      <c r="R982" s="18">
        <f>VLOOKUP(A982,'BASE REGISTRO MAYO'!$A$1:$U$884,18,FALSE)</f>
        <v>93401</v>
      </c>
      <c r="S982" s="18" t="str">
        <f>VLOOKUP(A982,'BASE REGISTRO MAYO'!$A$1:$U$884,19,FALSE)</f>
        <v xml:space="preserve">Antecedentes financieros correspondientes al año 2020, pendientes de aprobación por el Sub Depto de Supervisión Financiera Nacional. </v>
      </c>
      <c r="T982" s="148">
        <f>VLOOKUP(A982,'BASE REGISTRO MAYO'!$A$1:$U$884,20,FALSE)</f>
        <v>43644</v>
      </c>
      <c r="U982" s="125">
        <v>7683</v>
      </c>
      <c r="V982" s="126">
        <v>5239650</v>
      </c>
      <c r="W982" s="126">
        <v>18761327</v>
      </c>
      <c r="X982" s="149">
        <v>44347</v>
      </c>
      <c r="Y982" s="133" t="s">
        <v>7732</v>
      </c>
      <c r="Z982" s="133" t="s">
        <v>7733</v>
      </c>
      <c r="AA982" s="125" t="s">
        <v>7809</v>
      </c>
    </row>
    <row r="983" spans="1:27" s="90" customFormat="1" ht="15.75" customHeight="1" x14ac:dyDescent="0.2">
      <c r="A983" s="125">
        <v>7683</v>
      </c>
      <c r="B983" s="18" t="str">
        <f>VLOOKUP(A983,'BASE REGISTRO MAYO'!$A$1:$U$884,2,FALSE)</f>
        <v>ORGANIZACIÓN NO GUBERNAMENTAL DE DESARROLLO CORPORACIÓN PARA EL RECONOCIMIENTO, ESTUDIO Y APOYO DE LA PARTICIPACIÓN SOCIAL INCLUSIVA- ONG CREAPSI</v>
      </c>
      <c r="C983" s="18">
        <f>VLOOKUP(A983,'BASE REGISTRO MAYO'!$A$1:$U$884,3,FALSE)</f>
        <v>651822580</v>
      </c>
      <c r="D983" s="18">
        <f>VLOOKUP(A983,'BASE REGISTRO MAYO'!$A$1:$U$884,4,FALSE)</f>
        <v>0</v>
      </c>
      <c r="E983" s="18" t="str">
        <f>VLOOKUP(A983,'BASE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3" s="18" t="str">
        <f>VLOOKUP(A983,'BASE REGISTRO MAYO'!$A$1:$U$884,6,FALSE)</f>
        <v>Certificado de Vigencia Folio Nº 500370873274, otorgado el 12 de febrero de 2021, del Servicio de Registro Civil e Identificación.</v>
      </c>
      <c r="G983" s="18" t="str">
        <f>VLOOKUP(A983,'BASE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3" s="18" t="str">
        <f>VLOOKUP(A983,'BASE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3" s="18" t="str">
        <f>VLOOKUP(A983,'BASE REGISTRO MAYO'!$A$1:$U$884,9,FALSE)</f>
        <v>5 AÑOS</v>
      </c>
      <c r="J983" s="18" t="str">
        <f>VLOOKUP(A983,'BASE REGISTRO MAYO'!$A$1:$U$884,10,FALSE)</f>
        <v>06 de junio de 2019 al 06 de junio de 2024.</v>
      </c>
      <c r="K983" s="18" t="str">
        <f>VLOOKUP(A983,'BASE REGISTRO MAYO'!$A$1:$U$884,11,FALSE)</f>
        <v xml:space="preserve">Presidente:
Karen Edilia Briones Farias,
Director Ejecutivo. 
Ramiro Rodrigo González Figueroa, 
</v>
      </c>
      <c r="L983" s="18" t="str">
        <f>VLOOKUP(A983,'BASE REGISTRO MAYO'!$A$1:$U$884,12,FALSE)</f>
        <v xml:space="preserve">Calle General Velásquez N°1430, villa Carmen y Dolores, comuna de San Felipe, región de Valparaíso.
</v>
      </c>
      <c r="M983" s="18" t="str">
        <f>VLOOKUP(A983,'BASE REGISTRO MAYO'!$A$1:$U$884,13,FALSE)</f>
        <v>V</v>
      </c>
      <c r="N983" s="18" t="str">
        <f>VLOOKUP(A983,'BASE REGISTRO MAYO'!$A$1:$U$884,14,FALSE)</f>
        <v>San Felipe</v>
      </c>
      <c r="O983" s="18" t="str">
        <f>VLOOKUP(A983,'BASE REGISTRO MAYO'!$A$1:$U$884,15,FALSE)</f>
        <v>Teléfono: 34-223-6101</v>
      </c>
      <c r="P983" s="18" t="str">
        <f>VLOOKUP(A983,'BASE REGISTRO MAYO'!$A$1:$U$884,16,FALSE)</f>
        <v xml:space="preserve">Correo electrónico: ongcreapsi@gmail.com
</v>
      </c>
      <c r="Q983" s="18">
        <f>VLOOKUP(A983,'BASE REGISTRO MAYO'!$A$1:$U$884,17,FALSE)</f>
        <v>0</v>
      </c>
      <c r="R983" s="18">
        <f>VLOOKUP(A983,'BASE REGISTRO MAYO'!$A$1:$U$884,18,FALSE)</f>
        <v>93401</v>
      </c>
      <c r="S983" s="18" t="str">
        <f>VLOOKUP(A983,'BASE REGISTRO MAYO'!$A$1:$U$884,19,FALSE)</f>
        <v xml:space="preserve">Antecedentes financieros correspondientes al año 2020, pendientes de aprobación por el Sub Depto de Supervisión Financiera Nacional. </v>
      </c>
      <c r="T983" s="148">
        <f>VLOOKUP(A983,'BASE REGISTRO MAYO'!$A$1:$U$884,20,FALSE)</f>
        <v>43644</v>
      </c>
      <c r="U983" s="125">
        <v>7683</v>
      </c>
      <c r="V983" s="126">
        <v>25673395</v>
      </c>
      <c r="W983" s="126">
        <v>60598464</v>
      </c>
      <c r="X983" s="149">
        <v>44347</v>
      </c>
      <c r="Y983" s="133" t="s">
        <v>7732</v>
      </c>
      <c r="Z983" s="133" t="s">
        <v>7733</v>
      </c>
      <c r="AA983" s="125" t="s">
        <v>7811</v>
      </c>
    </row>
    <row r="984" spans="1:27" s="90" customFormat="1" ht="15.75" customHeight="1" x14ac:dyDescent="0.2">
      <c r="A984" s="125">
        <v>7683</v>
      </c>
      <c r="B984" s="18" t="str">
        <f>VLOOKUP(A984,'BASE REGISTRO MAYO'!$A$1:$U$884,2,FALSE)</f>
        <v>ORGANIZACIÓN NO GUBERNAMENTAL DE DESARROLLO CORPORACIÓN PARA EL RECONOCIMIENTO, ESTUDIO Y APOYO DE LA PARTICIPACIÓN SOCIAL INCLUSIVA- ONG CREAPSI</v>
      </c>
      <c r="C984" s="18">
        <f>VLOOKUP(A984,'BASE REGISTRO MAYO'!$A$1:$U$884,3,FALSE)</f>
        <v>651822580</v>
      </c>
      <c r="D984" s="18">
        <f>VLOOKUP(A984,'BASE REGISTRO MAYO'!$A$1:$U$884,4,FALSE)</f>
        <v>0</v>
      </c>
      <c r="E984" s="18" t="str">
        <f>VLOOKUP(A984,'BASE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4" s="18" t="str">
        <f>VLOOKUP(A984,'BASE REGISTRO MAYO'!$A$1:$U$884,6,FALSE)</f>
        <v>Certificado de Vigencia Folio Nº 500370873274, otorgado el 12 de febrero de 2021, del Servicio de Registro Civil e Identificación.</v>
      </c>
      <c r="G984" s="18" t="str">
        <f>VLOOKUP(A984,'BASE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4" s="18" t="str">
        <f>VLOOKUP(A984,'BASE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4" s="18" t="str">
        <f>VLOOKUP(A984,'BASE REGISTRO MAYO'!$A$1:$U$884,9,FALSE)</f>
        <v>5 AÑOS</v>
      </c>
      <c r="J984" s="18" t="str">
        <f>VLOOKUP(A984,'BASE REGISTRO MAYO'!$A$1:$U$884,10,FALSE)</f>
        <v>06 de junio de 2019 al 06 de junio de 2024.</v>
      </c>
      <c r="K984" s="18" t="str">
        <f>VLOOKUP(A984,'BASE REGISTRO MAYO'!$A$1:$U$884,11,FALSE)</f>
        <v xml:space="preserve">Presidente:
Karen Edilia Briones Farias,
Director Ejecutivo. 
Ramiro Rodrigo González Figueroa, 
</v>
      </c>
      <c r="L984" s="18" t="str">
        <f>VLOOKUP(A984,'BASE REGISTRO MAYO'!$A$1:$U$884,12,FALSE)</f>
        <v xml:space="preserve">Calle General Velásquez N°1430, villa Carmen y Dolores, comuna de San Felipe, región de Valparaíso.
</v>
      </c>
      <c r="M984" s="18" t="str">
        <f>VLOOKUP(A984,'BASE REGISTRO MAYO'!$A$1:$U$884,13,FALSE)</f>
        <v>V</v>
      </c>
      <c r="N984" s="18" t="str">
        <f>VLOOKUP(A984,'BASE REGISTRO MAYO'!$A$1:$U$884,14,FALSE)</f>
        <v>San Felipe</v>
      </c>
      <c r="O984" s="18" t="str">
        <f>VLOOKUP(A984,'BASE REGISTRO MAYO'!$A$1:$U$884,15,FALSE)</f>
        <v>Teléfono: 34-223-6101</v>
      </c>
      <c r="P984" s="18" t="str">
        <f>VLOOKUP(A984,'BASE REGISTRO MAYO'!$A$1:$U$884,16,FALSE)</f>
        <v xml:space="preserve">Correo electrónico: ongcreapsi@gmail.com
</v>
      </c>
      <c r="Q984" s="18">
        <f>VLOOKUP(A984,'BASE REGISTRO MAYO'!$A$1:$U$884,17,FALSE)</f>
        <v>0</v>
      </c>
      <c r="R984" s="18">
        <f>VLOOKUP(A984,'BASE REGISTRO MAYO'!$A$1:$U$884,18,FALSE)</f>
        <v>93401</v>
      </c>
      <c r="S984" s="18" t="str">
        <f>VLOOKUP(A984,'BASE REGISTRO MAYO'!$A$1:$U$884,19,FALSE)</f>
        <v xml:space="preserve">Antecedentes financieros correspondientes al año 2020, pendientes de aprobación por el Sub Depto de Supervisión Financiera Nacional. </v>
      </c>
      <c r="T984" s="148">
        <f>VLOOKUP(A984,'BASE REGISTRO MAYO'!$A$1:$U$884,20,FALSE)</f>
        <v>43644</v>
      </c>
      <c r="U984" s="125">
        <v>7683</v>
      </c>
      <c r="V984" s="126">
        <v>8789090</v>
      </c>
      <c r="W984" s="126">
        <v>18254264</v>
      </c>
      <c r="X984" s="149">
        <v>44347</v>
      </c>
      <c r="Y984" s="133" t="s">
        <v>7732</v>
      </c>
      <c r="Z984" s="133" t="s">
        <v>7733</v>
      </c>
      <c r="AA984" s="125" t="s">
        <v>195</v>
      </c>
    </row>
    <row r="985" spans="1:27" s="90" customFormat="1" ht="15.75" customHeight="1" x14ac:dyDescent="0.2">
      <c r="A985" s="125">
        <v>7683</v>
      </c>
      <c r="B985" s="18" t="str">
        <f>VLOOKUP(A985,'BASE REGISTRO MAYO'!$A$1:$U$884,2,FALSE)</f>
        <v>ORGANIZACIÓN NO GUBERNAMENTAL DE DESARROLLO CORPORACIÓN PARA EL RECONOCIMIENTO, ESTUDIO Y APOYO DE LA PARTICIPACIÓN SOCIAL INCLUSIVA- ONG CREAPSI</v>
      </c>
      <c r="C985" s="18">
        <f>VLOOKUP(A985,'BASE REGISTRO MAYO'!$A$1:$U$884,3,FALSE)</f>
        <v>651822580</v>
      </c>
      <c r="D985" s="18">
        <f>VLOOKUP(A985,'BASE REGISTRO MAYO'!$A$1:$U$884,4,FALSE)</f>
        <v>0</v>
      </c>
      <c r="E985" s="18" t="str">
        <f>VLOOKUP(A985,'BASE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5" s="18" t="str">
        <f>VLOOKUP(A985,'BASE REGISTRO MAYO'!$A$1:$U$884,6,FALSE)</f>
        <v>Certificado de Vigencia Folio Nº 500370873274, otorgado el 12 de febrero de 2021, del Servicio de Registro Civil e Identificación.</v>
      </c>
      <c r="G985" s="18" t="str">
        <f>VLOOKUP(A985,'BASE REGISTRO MAYO'!$A$1:$U$884,7,FALSE)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5" s="18" t="str">
        <f>VLOOKUP(A985,'BASE REGISTRO MAYO'!$A$1:$U$884,8,FALSE)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5" s="18" t="str">
        <f>VLOOKUP(A985,'BASE REGISTRO MAYO'!$A$1:$U$884,9,FALSE)</f>
        <v>5 AÑOS</v>
      </c>
      <c r="J985" s="18" t="str">
        <f>VLOOKUP(A985,'BASE REGISTRO MAYO'!$A$1:$U$884,10,FALSE)</f>
        <v>06 de junio de 2019 al 06 de junio de 2024.</v>
      </c>
      <c r="K985" s="18" t="str">
        <f>VLOOKUP(A985,'BASE REGISTRO MAYO'!$A$1:$U$884,11,FALSE)</f>
        <v xml:space="preserve">Presidente:
Karen Edilia Briones Farias,
Director Ejecutivo. 
Ramiro Rodrigo González Figueroa, 
</v>
      </c>
      <c r="L985" s="18" t="str">
        <f>VLOOKUP(A985,'BASE REGISTRO MAYO'!$A$1:$U$884,12,FALSE)</f>
        <v xml:space="preserve">Calle General Velásquez N°1430, villa Carmen y Dolores, comuna de San Felipe, región de Valparaíso.
</v>
      </c>
      <c r="M985" s="18" t="str">
        <f>VLOOKUP(A985,'BASE REGISTRO MAYO'!$A$1:$U$884,13,FALSE)</f>
        <v>V</v>
      </c>
      <c r="N985" s="18" t="str">
        <f>VLOOKUP(A985,'BASE REGISTRO MAYO'!$A$1:$U$884,14,FALSE)</f>
        <v>San Felipe</v>
      </c>
      <c r="O985" s="18" t="str">
        <f>VLOOKUP(A985,'BASE REGISTRO MAYO'!$A$1:$U$884,15,FALSE)</f>
        <v>Teléfono: 34-223-6101</v>
      </c>
      <c r="P985" s="18" t="str">
        <f>VLOOKUP(A985,'BASE REGISTRO MAYO'!$A$1:$U$884,16,FALSE)</f>
        <v xml:space="preserve">Correo electrónico: ongcreapsi@gmail.com
</v>
      </c>
      <c r="Q985" s="18">
        <f>VLOOKUP(A985,'BASE REGISTRO MAYO'!$A$1:$U$884,17,FALSE)</f>
        <v>0</v>
      </c>
      <c r="R985" s="18">
        <f>VLOOKUP(A985,'BASE REGISTRO MAYO'!$A$1:$U$884,18,FALSE)</f>
        <v>93401</v>
      </c>
      <c r="S985" s="18" t="str">
        <f>VLOOKUP(A985,'BASE REGISTRO MAYO'!$A$1:$U$884,19,FALSE)</f>
        <v xml:space="preserve">Antecedentes financieros correspondientes al año 2020, pendientes de aprobación por el Sub Depto de Supervisión Financiera Nacional. </v>
      </c>
      <c r="T985" s="148">
        <f>VLOOKUP(A985,'BASE REGISTRO MAYO'!$A$1:$U$884,20,FALSE)</f>
        <v>43644</v>
      </c>
      <c r="U985" s="125">
        <v>7683</v>
      </c>
      <c r="V985" s="126">
        <v>6760838</v>
      </c>
      <c r="W985" s="126">
        <v>13521676</v>
      </c>
      <c r="X985" s="149">
        <v>44347</v>
      </c>
      <c r="Y985" s="133" t="s">
        <v>7732</v>
      </c>
      <c r="Z985" s="133" t="s">
        <v>7733</v>
      </c>
      <c r="AA985" s="125" t="s">
        <v>7810</v>
      </c>
    </row>
    <row r="986" spans="1:27" s="90" customFormat="1" ht="15.75" customHeight="1" x14ac:dyDescent="0.2">
      <c r="A986" s="125">
        <v>7713</v>
      </c>
      <c r="B986" s="18" t="str">
        <f>VLOOKUP(A986,'BASE REGISTRO MAYO'!$A$1:$U$884,2,FALSE)</f>
        <v>FUNDACIÓN CREESER</v>
      </c>
      <c r="C986" s="18">
        <f>VLOOKUP(A986,'BASE REGISTRO MAYO'!$A$1:$U$884,3,FALSE)</f>
        <v>651868661</v>
      </c>
      <c r="D986" s="18">
        <f>VLOOKUP(A986,'BASE REGISTRO MAYO'!$A$1:$U$884,4,FALSE)</f>
        <v>0</v>
      </c>
      <c r="E986" s="18" t="str">
        <f>VLOOKUP(A986,'BASE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86" s="18" t="str">
        <f>VLOOKUP(A986,'BASE REGISTRO MAYO'!$A$1:$U$884,6,FALSE)</f>
        <v>Certificado de Vigencia de persona jurídica sin fin de lucro folio Nº 500313724095, de fecha 26 de abril de 2020, emitido por el Servicio de Registro Civil e Identificación</v>
      </c>
      <c r="G986" s="18" t="str">
        <f>VLOOKUP(A986,'BASE REGISTRO MAYO'!$A$1:$U$884,7,FALSE)</f>
        <v>La acción de fortalecer la familia en contexto de riesgo y vulnerabilidad social, con la finalidad de promover el desarrollo de la misma mediante la articulación y gestión de los recursos dispuestos en los diversos entornos y contextos que la rodean.</v>
      </c>
      <c r="H986" s="18" t="str">
        <f>VLOOKUP(A986,'BASE REGISTRO MAYO'!$A$1:$U$884,8,FALSE)</f>
        <v xml:space="preserve">Presidente:
Felipe Evaristo Bobadilla Zapata
Vicepresidenta:
Carolina Andrea Arancibia Tamayo
Secretaria:
Myriam Betsabe Flores Vega
Tesorero:
Alejandro Ignacio Guerrero Guerrero
</v>
      </c>
      <c r="I986" s="18" t="str">
        <f>VLOOKUP(A986,'BASE REGISTRO MAYO'!$A$1:$U$884,9,FALSE)</f>
        <v>3 AÑOS.</v>
      </c>
      <c r="J986" s="18" t="str">
        <f>VLOOKUP(A986,'BASE REGISTRO MAYO'!$A$1:$U$884,10,FALSE)</f>
        <v>De 07 de julio de 2019 al 07 de julio de 2022.</v>
      </c>
      <c r="K986" s="18" t="str">
        <f>VLOOKUP(A986,'BASE REGISTRO MAYO'!$A$1:$U$884,11,FALSE)</f>
        <v xml:space="preserve">Felipe Evaristo Bobadilla Zapata
</v>
      </c>
      <c r="L986" s="18" t="str">
        <f>VLOOKUP(A986,'BASE REGISTRO MAYO'!$A$1:$U$884,12,FALSE)</f>
        <v>Colo Colo N° 735, Comuna de Rengo, Región del Libertador General Bernardo O´Higgins.</v>
      </c>
      <c r="M986" s="18" t="str">
        <f>VLOOKUP(A986,'BASE REGISTRO MAYO'!$A$1:$U$884,13,FALSE)</f>
        <v>VI</v>
      </c>
      <c r="N986" s="18" t="str">
        <f>VLOOKUP(A986,'BASE REGISTRO MAYO'!$A$1:$U$884,14,FALSE)</f>
        <v>Rengo</v>
      </c>
      <c r="O986" s="18" t="str">
        <f>VLOOKUP(A986,'BASE REGISTRO MAYO'!$A$1:$U$884,15,FALSE)</f>
        <v>56976979477 - 56995723973</v>
      </c>
      <c r="P986" s="18" t="str">
        <f>VLOOKUP(A986,'BASE REGISTRO MAYO'!$A$1:$U$884,16,FALSE)</f>
        <v>Fundación.creeser1@gmail.com</v>
      </c>
      <c r="Q986" s="18">
        <f>VLOOKUP(A986,'BASE REGISTRO MAYO'!$A$1:$U$884,17,FALSE)</f>
        <v>0</v>
      </c>
      <c r="R986" s="18">
        <f>VLOOKUP(A986,'BASE REGISTRO MAYO'!$A$1:$U$884,18,FALSE)</f>
        <v>94301</v>
      </c>
      <c r="S986" s="18" t="str">
        <f>VLOOKUP(A986,'BASE REGISTRO MAYO'!$A$1:$U$884,19,FALSE)</f>
        <v xml:space="preserve">Antecedentes Financieros correspondientes al año 2019, aprobados por Supervisión Financiera. </v>
      </c>
      <c r="T986" s="148">
        <f>VLOOKUP(A986,'BASE REGISTRO MAYO'!$A$1:$U$884,20,FALSE)</f>
        <v>44102</v>
      </c>
      <c r="U986" s="125">
        <v>7700</v>
      </c>
      <c r="V986" s="126">
        <v>27922594</v>
      </c>
      <c r="W986" s="126">
        <v>27922594</v>
      </c>
      <c r="X986" s="149">
        <v>44347</v>
      </c>
      <c r="Y986" s="133" t="s">
        <v>7732</v>
      </c>
      <c r="Z986" s="133" t="s">
        <v>7733</v>
      </c>
      <c r="AA986" s="125" t="s">
        <v>7771</v>
      </c>
    </row>
    <row r="987" spans="1:27" s="90" customFormat="1" ht="15.75" customHeight="1" x14ac:dyDescent="0.2">
      <c r="A987" s="125">
        <v>7714</v>
      </c>
      <c r="B987" s="18" t="str">
        <f>VLOOKUP(A987,'BASE REGISTRO MAYO'!$A$1:$U$884,2,FALSE)</f>
        <v>FUNDACIÓN DOLMA POR LOS DERECHOS DE LA INFANCIA Y ANCIANIDAD</v>
      </c>
      <c r="C987" s="18">
        <f>VLOOKUP(A987,'BASE REGISTRO MAYO'!$A$1:$U$884,3,FALSE)</f>
        <v>651935253</v>
      </c>
      <c r="D987" s="18">
        <f>VLOOKUP(A987,'BASE REGISTRO MAYO'!$A$1:$U$884,4,FALSE)</f>
        <v>0</v>
      </c>
      <c r="E987" s="18" t="str">
        <f>VLOOKUP(A987,'BASE REGISTRO MAYO'!$A$1:$U$884,5,FALSE)</f>
        <v>Corporación de Derecho PrivadoInscripción N° 305986 con fecha 06 de enero de 2020</v>
      </c>
      <c r="F987" s="18" t="str">
        <f>VLOOKUP(A987,'BASE REGISTRO MAYO'!$A$1:$U$884,6,FALSE)</f>
        <v>Se acompaña Certificado de Vigencia Folio 500349030955, de fecha 06 de octubre de 2020, del SRCEI</v>
      </c>
      <c r="G987" s="18" t="str">
        <f>VLOOKUP(A987,'BASE REGISTRO MAYO'!$A$1:$U$884,7,FALSE)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7" s="18" t="str">
        <f>VLOOKUP(A987,'BASE REGISTRO MAYO'!$A$1:$U$884,8,FALSE)</f>
        <v xml:space="preserve">Presidente: Rossana Janet Grez Mauna,         
Secretario: Fernando Humberto Valdés Cornejo, 
Tesorero: Viviana Andrea Quilodrán Acuña,           
</v>
      </c>
      <c r="I987" s="18" t="str">
        <f>VLOOKUP(A987,'BASE REGISTRO MAYO'!$A$1:$U$884,9,FALSE)</f>
        <v>Durarán cinco años en sus cargos.</v>
      </c>
      <c r="J987" s="18" t="str">
        <f>VLOOKUP(A987,'BASE REGISTRO MAYO'!$A$1:$U$884,10,FALSE)</f>
        <v>De 26 de noviembre de 2019, directorio inicial que aún se encuentra vigente.</v>
      </c>
      <c r="K987" s="18" t="str">
        <f>VLOOKUP(A987,'BASE REGISTRO MAYO'!$A$1:$U$884,11,FALSE)</f>
        <v xml:space="preserve">Presidente: Rossana Janet Grez Mauna         
</v>
      </c>
      <c r="L987" s="18" t="str">
        <f>VLOOKUP(A987,'BASE REGISTRO MAYO'!$A$1:$U$884,12,FALSE)</f>
        <v>Avenida Irarrázaval N° 2401, oficina 823, Ñuñoa Región Metropolitana.</v>
      </c>
      <c r="M987" s="18" t="str">
        <f>VLOOKUP(A987,'BASE REGISTRO MAYO'!$A$1:$U$884,13,FALSE)</f>
        <v>XIII</v>
      </c>
      <c r="N987" s="18" t="str">
        <f>VLOOKUP(A987,'BASE REGISTRO MAYO'!$A$1:$U$884,14,FALSE)</f>
        <v>Ñuñoa</v>
      </c>
      <c r="O987" s="18" t="str">
        <f>VLOOKUP(A987,'BASE REGISTRO MAYO'!$A$1:$U$884,15,FALSE)</f>
        <v>Fono 56-934436879</v>
      </c>
      <c r="P987" s="18" t="str">
        <f>VLOOKUP(A987,'BASE REGISTRO MAYO'!$A$1:$U$884,16,FALSE)</f>
        <v>contacto@fundaciondolma.cl 
 rgrez@fundaciondolma.cl</v>
      </c>
      <c r="Q987" s="18">
        <f>VLOOKUP(A987,'BASE REGISTRO MAYO'!$A$1:$U$884,17,FALSE)</f>
        <v>0</v>
      </c>
      <c r="R987" s="18">
        <f>VLOOKUP(A987,'BASE REGISTRO MAYO'!$A$1:$U$884,18,FALSE)</f>
        <v>93401</v>
      </c>
      <c r="S987" s="18" t="str">
        <f>VLOOKUP(A987,'BASE REGISTRO MAYO'!$A$1:$U$884,19,FALSE)</f>
        <v>Se acompaña Certificado Financiero al año 2019, el cual es aprobado por USUFI con fecha 23 de junio de 2020</v>
      </c>
      <c r="T987" s="148">
        <f>VLOOKUP(A987,'BASE REGISTRO MAYO'!$A$1:$U$884,20,FALSE)</f>
        <v>44104</v>
      </c>
      <c r="U987" s="125">
        <v>7701</v>
      </c>
      <c r="V987" s="126">
        <v>15777266</v>
      </c>
      <c r="W987" s="126">
        <v>47695539</v>
      </c>
      <c r="X987" s="149">
        <v>44347</v>
      </c>
      <c r="Y987" s="133" t="s">
        <v>7732</v>
      </c>
      <c r="Z987" s="133" t="s">
        <v>7733</v>
      </c>
      <c r="AA987" s="125" t="s">
        <v>7866</v>
      </c>
    </row>
    <row r="988" spans="1:27" s="90" customFormat="1" ht="15.75" customHeight="1" x14ac:dyDescent="0.2">
      <c r="A988" s="125">
        <v>7714</v>
      </c>
      <c r="B988" s="18" t="str">
        <f>VLOOKUP(A988,'BASE REGISTRO MAYO'!$A$1:$U$884,2,FALSE)</f>
        <v>FUNDACIÓN DOLMA POR LOS DERECHOS DE LA INFANCIA Y ANCIANIDAD</v>
      </c>
      <c r="C988" s="18">
        <f>VLOOKUP(A988,'BASE REGISTRO MAYO'!$A$1:$U$884,3,FALSE)</f>
        <v>651935253</v>
      </c>
      <c r="D988" s="18">
        <f>VLOOKUP(A988,'BASE REGISTRO MAYO'!$A$1:$U$884,4,FALSE)</f>
        <v>0</v>
      </c>
      <c r="E988" s="18" t="str">
        <f>VLOOKUP(A988,'BASE REGISTRO MAYO'!$A$1:$U$884,5,FALSE)</f>
        <v>Corporación de Derecho PrivadoInscripción N° 305986 con fecha 06 de enero de 2020</v>
      </c>
      <c r="F988" s="18" t="str">
        <f>VLOOKUP(A988,'BASE REGISTRO MAYO'!$A$1:$U$884,6,FALSE)</f>
        <v>Se acompaña Certificado de Vigencia Folio 500349030955, de fecha 06 de octubre de 2020, del SRCEI</v>
      </c>
      <c r="G988" s="18" t="str">
        <f>VLOOKUP(A988,'BASE REGISTRO MAYO'!$A$1:$U$884,7,FALSE)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8" s="18" t="str">
        <f>VLOOKUP(A988,'BASE REGISTRO MAYO'!$A$1:$U$884,8,FALSE)</f>
        <v xml:space="preserve">Presidente: Rossana Janet Grez Mauna,         
Secretario: Fernando Humberto Valdés Cornejo, 
Tesorero: Viviana Andrea Quilodrán Acuña,           
</v>
      </c>
      <c r="I988" s="18" t="str">
        <f>VLOOKUP(A988,'BASE REGISTRO MAYO'!$A$1:$U$884,9,FALSE)</f>
        <v>Durarán cinco años en sus cargos.</v>
      </c>
      <c r="J988" s="18" t="str">
        <f>VLOOKUP(A988,'BASE REGISTRO MAYO'!$A$1:$U$884,10,FALSE)</f>
        <v>De 26 de noviembre de 2019, directorio inicial que aún se encuentra vigente.</v>
      </c>
      <c r="K988" s="18" t="str">
        <f>VLOOKUP(A988,'BASE REGISTRO MAYO'!$A$1:$U$884,11,FALSE)</f>
        <v xml:space="preserve">Presidente: Rossana Janet Grez Mauna         
</v>
      </c>
      <c r="L988" s="18" t="str">
        <f>VLOOKUP(A988,'BASE REGISTRO MAYO'!$A$1:$U$884,12,FALSE)</f>
        <v>Avenida Irarrázaval N° 2401, oficina 823, Ñuñoa Región Metropolitana.</v>
      </c>
      <c r="M988" s="18" t="str">
        <f>VLOOKUP(A988,'BASE REGISTRO MAYO'!$A$1:$U$884,13,FALSE)</f>
        <v>XIII</v>
      </c>
      <c r="N988" s="18" t="str">
        <f>VLOOKUP(A988,'BASE REGISTRO MAYO'!$A$1:$U$884,14,FALSE)</f>
        <v>Ñuñoa</v>
      </c>
      <c r="O988" s="18" t="str">
        <f>VLOOKUP(A988,'BASE REGISTRO MAYO'!$A$1:$U$884,15,FALSE)</f>
        <v>Fono 56-934436879</v>
      </c>
      <c r="P988" s="18" t="str">
        <f>VLOOKUP(A988,'BASE REGISTRO MAYO'!$A$1:$U$884,16,FALSE)</f>
        <v>contacto@fundaciondolma.cl 
 rgrez@fundaciondolma.cl</v>
      </c>
      <c r="Q988" s="18">
        <f>VLOOKUP(A988,'BASE REGISTRO MAYO'!$A$1:$U$884,17,FALSE)</f>
        <v>0</v>
      </c>
      <c r="R988" s="18">
        <f>VLOOKUP(A988,'BASE REGISTRO MAYO'!$A$1:$U$884,18,FALSE)</f>
        <v>93401</v>
      </c>
      <c r="S988" s="18" t="str">
        <f>VLOOKUP(A988,'BASE REGISTRO MAYO'!$A$1:$U$884,19,FALSE)</f>
        <v>Se acompaña Certificado Financiero al año 2019, el cual es aprobado por USUFI con fecha 23 de junio de 2020</v>
      </c>
      <c r="T988" s="148">
        <f>VLOOKUP(A988,'BASE REGISTRO MAYO'!$A$1:$U$884,20,FALSE)</f>
        <v>44104</v>
      </c>
      <c r="U988" s="125">
        <v>7701</v>
      </c>
      <c r="V988" s="126">
        <v>11366907</v>
      </c>
      <c r="W988" s="126">
        <v>34555397</v>
      </c>
      <c r="X988" s="149">
        <v>44347</v>
      </c>
      <c r="Y988" s="133" t="s">
        <v>7732</v>
      </c>
      <c r="Z988" s="133" t="s">
        <v>7733</v>
      </c>
      <c r="AA988" s="125" t="s">
        <v>8490</v>
      </c>
    </row>
    <row r="989" spans="1:27" s="90" customFormat="1" ht="15.75" customHeight="1" x14ac:dyDescent="0.2">
      <c r="A989" s="125">
        <v>7706</v>
      </c>
      <c r="B989" s="18" t="str">
        <f>VLOOKUP(A989,'BASE REGISTRO MAYO'!$A$1:$U$884,2,FALSE)</f>
        <v>Organización No Gubernamental de Desarrollo – ALTA TIERRA</v>
      </c>
      <c r="C989" s="18">
        <f>VLOOKUP(A989,'BASE REGISTRO MAYO'!$A$1:$U$884,3,FALSE)</f>
        <v>650837746</v>
      </c>
      <c r="D989" s="18">
        <f>VLOOKUP(A989,'BASE REGISTRO MAYO'!$A$1:$U$884,4,FALSE)</f>
        <v>0</v>
      </c>
      <c r="E989" s="18" t="str">
        <f>VLOOKUP(A989,'BASE REGISTRO MAYO'!$A$1:$U$884,5,FALSE)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89" s="18" t="str">
        <f>VLOOKUP(A989,'BASE REGISTRO MAYO'!$A$1:$U$884,6,FALSE)</f>
        <v>Certificado de Vigencia Folio Nº 500288385067, otorgado el 14 de enero de 2020, del Servicio de Registro Civil e Identificación.</v>
      </c>
      <c r="G989" s="18" t="str">
        <f>VLOOKUP(A989,'BASE REGISTRO MAYO'!$A$1:$U$884,7,FALSE)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89" s="18" t="str">
        <f>VLOOKUP(A989,'BASE REGISTRO MAYO'!$A$1:$U$884,8,FALSE)</f>
        <v xml:space="preserve">Presidente: 
Amanda Elizabeth Alarcón Herrera
 Vicepresidente:
Fernando Rodrigo Valdivia Muñóz
Secretario:
Claudia Vlaeska Valdes Olave
Tesorero:
Christian Enrique Assis González
</v>
      </c>
      <c r="I989" s="18" t="str">
        <f>VLOOKUP(A989,'BASE REGISTRO MAYO'!$A$1:$U$884,9,FALSE)</f>
        <v>5 AÑOS</v>
      </c>
      <c r="J989" s="18" t="str">
        <f>VLOOKUP(A989,'BASE REGISTRO MAYO'!$A$1:$U$884,10,FALSE)</f>
        <v>20.05.20 al 20.05.25</v>
      </c>
      <c r="K989" s="18" t="str">
        <f>VLOOKUP(A989,'BASE REGISTRO MAYO'!$A$1:$U$884,11,FALSE)</f>
        <v xml:space="preserve">Amanda Elizabeth Alarcón Herrera
</v>
      </c>
      <c r="L989" s="18" t="str">
        <f>VLOOKUP(A989,'BASE REGISTRO MAYO'!$A$1:$U$884,12,FALSE)</f>
        <v xml:space="preserve">Calle Prat N° 146, comuna de Curicó, Región del Maule
</v>
      </c>
      <c r="M989" s="18" t="str">
        <f>VLOOKUP(A989,'BASE REGISTRO MAYO'!$A$1:$U$884,13,FALSE)</f>
        <v>VII</v>
      </c>
      <c r="N989" s="18" t="str">
        <f>VLOOKUP(A989,'BASE REGISTRO MAYO'!$A$1:$U$884,14,FALSE)</f>
        <v>Curicó</v>
      </c>
      <c r="O989" s="18" t="str">
        <f>VLOOKUP(A989,'BASE REGISTRO MAYO'!$A$1:$U$884,15,FALSE)</f>
        <v xml:space="preserve">Teléfono: 75-23111132/ 0990174873
</v>
      </c>
      <c r="P989" s="18" t="str">
        <f>VLOOKUP(A989,'BASE REGISTRO MAYO'!$A$1:$U$884,16,FALSE)</f>
        <v xml:space="preserve">Correo electrónico: altatierraong@gmail.com </v>
      </c>
      <c r="Q989" s="18">
        <f>VLOOKUP(A989,'BASE REGISTRO MAYO'!$A$1:$U$884,17,FALSE)</f>
        <v>0</v>
      </c>
      <c r="R989" s="18">
        <f>VLOOKUP(A989,'BASE REGISTRO MAYO'!$A$1:$U$884,18,FALSE)</f>
        <v>93401</v>
      </c>
      <c r="S989" s="18" t="str">
        <f>VLOOKUP(A989,'BASE REGISTRO MAYO'!$A$1:$U$884,19,FALSE)</f>
        <v xml:space="preserve">Antecedentes financieros correspondientes al año 2019, aprobados por el Sub Depto de Supervisión Financiera Nacional. </v>
      </c>
      <c r="T989" s="148">
        <f>VLOOKUP(A989,'BASE REGISTRO MAYO'!$A$1:$U$884,20,FALSE)</f>
        <v>43990</v>
      </c>
      <c r="U989" s="125">
        <v>7706</v>
      </c>
      <c r="V989" s="126">
        <v>10008517</v>
      </c>
      <c r="W989" s="126">
        <v>44685972</v>
      </c>
      <c r="X989" s="149">
        <v>44347</v>
      </c>
      <c r="Y989" s="133" t="s">
        <v>7732</v>
      </c>
      <c r="Z989" s="133" t="s">
        <v>7733</v>
      </c>
      <c r="AA989" s="125" t="s">
        <v>7767</v>
      </c>
    </row>
    <row r="990" spans="1:27" s="90" customFormat="1" ht="15.75" customHeight="1" x14ac:dyDescent="0.2">
      <c r="A990" s="125">
        <v>7706</v>
      </c>
      <c r="B990" s="18" t="str">
        <f>VLOOKUP(A990,'BASE REGISTRO MAYO'!$A$1:$U$884,2,FALSE)</f>
        <v>Organización No Gubernamental de Desarrollo – ALTA TIERRA</v>
      </c>
      <c r="C990" s="18">
        <f>VLOOKUP(A990,'BASE REGISTRO MAYO'!$A$1:$U$884,3,FALSE)</f>
        <v>650837746</v>
      </c>
      <c r="D990" s="18">
        <f>VLOOKUP(A990,'BASE REGISTRO MAYO'!$A$1:$U$884,4,FALSE)</f>
        <v>0</v>
      </c>
      <c r="E990" s="18" t="str">
        <f>VLOOKUP(A990,'BASE REGISTRO MAYO'!$A$1:$U$884,5,FALSE)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90" s="18" t="str">
        <f>VLOOKUP(A990,'BASE REGISTRO MAYO'!$A$1:$U$884,6,FALSE)</f>
        <v>Certificado de Vigencia Folio Nº 500288385067, otorgado el 14 de enero de 2020, del Servicio de Registro Civil e Identificación.</v>
      </c>
      <c r="G990" s="18" t="str">
        <f>VLOOKUP(A990,'BASE REGISTRO MAYO'!$A$1:$U$884,7,FALSE)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90" s="18" t="str">
        <f>VLOOKUP(A990,'BASE REGISTRO MAYO'!$A$1:$U$884,8,FALSE)</f>
        <v xml:space="preserve">Presidente: 
Amanda Elizabeth Alarcón Herrera
 Vicepresidente:
Fernando Rodrigo Valdivia Muñóz
Secretario:
Claudia Vlaeska Valdes Olave
Tesorero:
Christian Enrique Assis González
</v>
      </c>
      <c r="I990" s="18" t="str">
        <f>VLOOKUP(A990,'BASE REGISTRO MAYO'!$A$1:$U$884,9,FALSE)</f>
        <v>5 AÑOS</v>
      </c>
      <c r="J990" s="18" t="str">
        <f>VLOOKUP(A990,'BASE REGISTRO MAYO'!$A$1:$U$884,10,FALSE)</f>
        <v>20.05.20 al 20.05.25</v>
      </c>
      <c r="K990" s="18" t="str">
        <f>VLOOKUP(A990,'BASE REGISTRO MAYO'!$A$1:$U$884,11,FALSE)</f>
        <v xml:space="preserve">Amanda Elizabeth Alarcón Herrera
</v>
      </c>
      <c r="L990" s="18" t="str">
        <f>VLOOKUP(A990,'BASE REGISTRO MAYO'!$A$1:$U$884,12,FALSE)</f>
        <v xml:space="preserve">Calle Prat N° 146, comuna de Curicó, Región del Maule
</v>
      </c>
      <c r="M990" s="18" t="str">
        <f>VLOOKUP(A990,'BASE REGISTRO MAYO'!$A$1:$U$884,13,FALSE)</f>
        <v>VII</v>
      </c>
      <c r="N990" s="18" t="str">
        <f>VLOOKUP(A990,'BASE REGISTRO MAYO'!$A$1:$U$884,14,FALSE)</f>
        <v>Curicó</v>
      </c>
      <c r="O990" s="18" t="str">
        <f>VLOOKUP(A990,'BASE REGISTRO MAYO'!$A$1:$U$884,15,FALSE)</f>
        <v xml:space="preserve">Teléfono: 75-23111132/ 0990174873
</v>
      </c>
      <c r="P990" s="18" t="str">
        <f>VLOOKUP(A990,'BASE REGISTRO MAYO'!$A$1:$U$884,16,FALSE)</f>
        <v xml:space="preserve">Correo electrónico: altatierraong@gmail.com </v>
      </c>
      <c r="Q990" s="18">
        <f>VLOOKUP(A990,'BASE REGISTRO MAYO'!$A$1:$U$884,17,FALSE)</f>
        <v>0</v>
      </c>
      <c r="R990" s="18">
        <f>VLOOKUP(A990,'BASE REGISTRO MAYO'!$A$1:$U$884,18,FALSE)</f>
        <v>93401</v>
      </c>
      <c r="S990" s="18" t="str">
        <f>VLOOKUP(A990,'BASE REGISTRO MAYO'!$A$1:$U$884,19,FALSE)</f>
        <v xml:space="preserve">Antecedentes financieros correspondientes al año 2019, aprobados por el Sub Depto de Supervisión Financiera Nacional. </v>
      </c>
      <c r="T990" s="148">
        <f>VLOOKUP(A990,'BASE REGISTRO MAYO'!$A$1:$U$884,20,FALSE)</f>
        <v>43990</v>
      </c>
      <c r="U990" s="125">
        <v>7706</v>
      </c>
      <c r="V990" s="126">
        <v>14279892</v>
      </c>
      <c r="W990" s="126">
        <v>69094125</v>
      </c>
      <c r="X990" s="149">
        <v>44347</v>
      </c>
      <c r="Y990" s="133" t="s">
        <v>7732</v>
      </c>
      <c r="Z990" s="133" t="s">
        <v>7733</v>
      </c>
      <c r="AA990" s="125" t="s">
        <v>7752</v>
      </c>
    </row>
    <row r="991" spans="1:27" s="90" customFormat="1" ht="15.75" customHeight="1" x14ac:dyDescent="0.2">
      <c r="A991" s="125">
        <v>7717</v>
      </c>
      <c r="B991" s="18" t="str">
        <f>VLOOKUP(A991,'BASE REGISTRO MAYO'!$A$1:$U$884,2,FALSE)</f>
        <v>Corporación Vivo Inclusión.</v>
      </c>
      <c r="C991" s="18">
        <f>VLOOKUP(A991,'BASE REGISTRO MAYO'!$A$1:$U$884,3,FALSE)</f>
        <v>533344577</v>
      </c>
      <c r="D991" s="18">
        <f>VLOOKUP(A991,'BASE REGISTRO MAYO'!$A$1:$U$884,4,FALSE)</f>
        <v>0</v>
      </c>
      <c r="E991" s="18" t="str">
        <f>VLOOKUP(A991,'BASE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991" s="18" t="str">
        <f>VLOOKUP(A991,'BASE REGISTRO MAYO'!$A$1:$U$884,6,FALSE)</f>
        <v xml:space="preserve">Certificado de Vigencia de Persona Jurídica sin fines de Lucro, folio Nº 500340980709, de fecha 17 de agosto de 2020, emitida por el Servicio de Registro Civil e Identificación.
</v>
      </c>
      <c r="G991" s="18" t="str">
        <f>VLOOKUP(A991,'BASE REGISTRO MAYO'!$A$1:$U$884,7,FALSE)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991" s="18" t="str">
        <f>VLOOKUP(A991,'BASE REGISTRO MAYO'!$A$1:$U$884,8,FALSE)</f>
        <v xml:space="preserve">Presidente: 
Fernando Gómez Carmona
Secretaria: 
Claudia Soledad Cos Rosales
Tesorera: 
Sandra Zelada González
 </v>
      </c>
      <c r="I991" s="18" t="str">
        <f>VLOOKUP(A991,'BASE REGISTRO MAYO'!$A$1:$U$884,9,FALSE)</f>
        <v>2 AÑOS</v>
      </c>
      <c r="J991" s="18" t="str">
        <f>VLOOKUP(A991,'BASE REGISTRO MAYO'!$A$1:$U$884,10,FALSE)</f>
        <v>Directorio inicial durará hasta la primera Asamblea Ordinaria de Socios que se celebrará dentro de los 90 días posteriores al respectivo registro en el Servicio de Registro Civil e Identificación, es decir hasta el 13 de noviembre de 2020.</v>
      </c>
      <c r="K991" s="18" t="str">
        <f>VLOOKUP(A991,'BASE REGISTRO MAYO'!$A$1:$U$884,11,FALSE)</f>
        <v>Presidente: 
Fernando Gómez Carmona</v>
      </c>
      <c r="L991" s="18" t="str">
        <f>VLOOKUP(A991,'BASE REGISTRO MAYO'!$A$1:$U$884,12,FALSE)</f>
        <v>Calle Roma N° 198, Villa San Francisco, comuna de Limache, Región de Valparaíso.</v>
      </c>
      <c r="M991" s="18" t="str">
        <f>VLOOKUP(A991,'BASE REGISTRO MAYO'!$A$1:$U$884,13,FALSE)</f>
        <v>V</v>
      </c>
      <c r="N991" s="18" t="str">
        <f>VLOOKUP(A991,'BASE REGISTRO MAYO'!$A$1:$U$884,14,FALSE)</f>
        <v>Valparaíso</v>
      </c>
      <c r="O991" s="18">
        <f>VLOOKUP(A991,'BASE REGISTRO MAYO'!$A$1:$U$884,15,FALSE)</f>
        <v>56977591646</v>
      </c>
      <c r="P991" s="18" t="str">
        <f>VLOOKUP(A991,'BASE REGISTRO MAYO'!$A$1:$U$884,16,FALSE)</f>
        <v>fernando.gomez@gmail.com</v>
      </c>
      <c r="Q991" s="18">
        <f>VLOOKUP(A991,'BASE REGISTRO MAYO'!$A$1:$U$884,17,FALSE)</f>
        <v>0</v>
      </c>
      <c r="R991" s="18">
        <f>VLOOKUP(A991,'BASE REGISTRO MAYO'!$A$1:$U$884,18,FALSE)</f>
        <v>93401</v>
      </c>
      <c r="S991" s="18" t="str">
        <f>VLOOKUP(A991,'BASE REGISTRO MAYO'!$A$1:$U$884,19,FALSE)</f>
        <v>Se acompaña certificado financiero correspondiente al año 2020, aprobado por el Sub Departamento de Supervisión Financiera Nacional.</v>
      </c>
      <c r="T991" s="148">
        <f>VLOOKUP(A991,'BASE REGISTRO MAYO'!$A$1:$U$884,20,FALSE)</f>
        <v>44050</v>
      </c>
      <c r="U991" s="125">
        <v>7708</v>
      </c>
      <c r="V991" s="126">
        <v>8583451</v>
      </c>
      <c r="W991" s="126">
        <v>27928024</v>
      </c>
      <c r="X991" s="149">
        <v>44347</v>
      </c>
      <c r="Y991" s="133" t="s">
        <v>7732</v>
      </c>
      <c r="Z991" s="133" t="s">
        <v>7733</v>
      </c>
      <c r="AA991" s="125" t="s">
        <v>7856</v>
      </c>
    </row>
    <row r="992" spans="1:27" s="90" customFormat="1" ht="15.75" customHeight="1" x14ac:dyDescent="0.2">
      <c r="A992" s="125">
        <v>7692</v>
      </c>
      <c r="B992" s="18" t="str">
        <f>VLOOKUP(A992,'BASE REGISTRO MAYO'!$A$1:$U$884,2,FALSE)</f>
        <v>Fundación Pares</v>
      </c>
      <c r="C992" s="18">
        <f>VLOOKUP(A992,'BASE REGISTRO MAYO'!$A$1:$U$884,3,FALSE)</f>
        <v>651883474</v>
      </c>
      <c r="D992" s="18">
        <f>VLOOKUP(A992,'BASE REGISTRO MAYO'!$A$1:$U$884,4,FALSE)</f>
        <v>0</v>
      </c>
      <c r="E992" s="18" t="str">
        <f>VLOOKUP(A992,'BASE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2" s="18" t="str">
        <f>VLOOKUP(A992,'BASE REGISTRO MAYO'!$A$1:$U$884,6,FALSE)</f>
        <v>Certificado de Vigencia de Persona Jurídica sin fines de lucro Folio N° 500252111385, de 03 de septiembre de 2019.Se acompaña certificado de directorio de Persona Jurídica sin fines de lucro Folio N° 5500375556810, de 09 de marzo de 2021.</v>
      </c>
      <c r="G992" s="18" t="str">
        <f>VLOOKUP(A992,'BASE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2" s="18" t="str">
        <f>VLOOKUP(A992,'BASE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2" s="18" t="str">
        <f>VLOOKUP(A992,'BASE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2" s="18" t="str">
        <f>VLOOKUP(A992,'BASE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2" s="18" t="str">
        <f>VLOOKUP(A992,'BASE REGISTRO MAYO'!$A$1:$U$884,11,FALSE)</f>
        <v>Jairo Lionel Seguel Muñoz</v>
      </c>
      <c r="L992" s="18" t="str">
        <f>VLOOKUP(A992,'BASE REGISTRO MAYO'!$A$1:$U$884,12,FALSE)</f>
        <v>Calle Santiago N° 710, oficina 200, Comuna de Villa Alemana. Región de Valparaíso</v>
      </c>
      <c r="M992" s="18" t="str">
        <f>VLOOKUP(A992,'BASE REGISTRO MAYO'!$A$1:$U$884,13,FALSE)</f>
        <v>V</v>
      </c>
      <c r="N992" s="18" t="str">
        <f>VLOOKUP(A992,'BASE REGISTRO MAYO'!$A$1:$U$884,14,FALSE)</f>
        <v>Villa Alemana</v>
      </c>
      <c r="O992" s="18" t="str">
        <f>VLOOKUP(A992,'BASE REGISTRO MAYO'!$A$1:$U$884,15,FALSE)</f>
        <v xml:space="preserve">Fono: 966910337
</v>
      </c>
      <c r="P992" s="18" t="str">
        <f>VLOOKUP(A992,'BASE REGISTRO MAYO'!$A$1:$U$884,16,FALSE)</f>
        <v xml:space="preserve">Correo electrónico: f.pares2019@gmail.com
</v>
      </c>
      <c r="Q992" s="18">
        <f>VLOOKUP(A992,'BASE REGISTRO MAYO'!$A$1:$U$884,17,FALSE)</f>
        <v>0</v>
      </c>
      <c r="R992" s="18">
        <f>VLOOKUP(A992,'BASE REGISTRO MAYO'!$A$1:$U$884,18,FALSE)</f>
        <v>93401</v>
      </c>
      <c r="S992" s="18" t="str">
        <f>VLOOKUP(A992,'BASE REGISTRO MAYO'!$A$1:$U$884,19,FALSE)</f>
        <v>Certificado Financiero 2019 aprobado por Subdepartamento de Supervisión financiera.</v>
      </c>
      <c r="T992" s="148">
        <f>VLOOKUP(A992,'BASE REGISTRO MAYO'!$A$1:$U$884,20,FALSE)</f>
        <v>43802</v>
      </c>
      <c r="U992" s="125">
        <v>7714</v>
      </c>
      <c r="V992" s="126">
        <v>28087132</v>
      </c>
      <c r="W992" s="126">
        <v>56174264</v>
      </c>
      <c r="X992" s="149">
        <v>44347</v>
      </c>
      <c r="Y992" s="133" t="s">
        <v>7732</v>
      </c>
      <c r="Z992" s="133" t="s">
        <v>7733</v>
      </c>
      <c r="AA992" s="125" t="s">
        <v>7735</v>
      </c>
    </row>
    <row r="993" spans="1:27" s="90" customFormat="1" ht="15.75" customHeight="1" x14ac:dyDescent="0.2">
      <c r="A993" s="125">
        <v>7692</v>
      </c>
      <c r="B993" s="18" t="str">
        <f>VLOOKUP(A993,'BASE REGISTRO MAYO'!$A$1:$U$884,2,FALSE)</f>
        <v>Fundación Pares</v>
      </c>
      <c r="C993" s="18">
        <f>VLOOKUP(A993,'BASE REGISTRO MAYO'!$A$1:$U$884,3,FALSE)</f>
        <v>651883474</v>
      </c>
      <c r="D993" s="18">
        <f>VLOOKUP(A993,'BASE REGISTRO MAYO'!$A$1:$U$884,4,FALSE)</f>
        <v>0</v>
      </c>
      <c r="E993" s="18" t="str">
        <f>VLOOKUP(A993,'BASE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3" s="18" t="str">
        <f>VLOOKUP(A993,'BASE REGISTRO MAYO'!$A$1:$U$884,6,FALSE)</f>
        <v>Certificado de Vigencia de Persona Jurídica sin fines de lucro Folio N° 500252111385, de 03 de septiembre de 2019.Se acompaña certificado de directorio de Persona Jurídica sin fines de lucro Folio N° 5500375556810, de 09 de marzo de 2021.</v>
      </c>
      <c r="G993" s="18" t="str">
        <f>VLOOKUP(A993,'BASE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3" s="18" t="str">
        <f>VLOOKUP(A993,'BASE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3" s="18" t="str">
        <f>VLOOKUP(A993,'BASE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3" s="18" t="str">
        <f>VLOOKUP(A993,'BASE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3" s="18" t="str">
        <f>VLOOKUP(A993,'BASE REGISTRO MAYO'!$A$1:$U$884,11,FALSE)</f>
        <v>Jairo Lionel Seguel Muñoz</v>
      </c>
      <c r="L993" s="18" t="str">
        <f>VLOOKUP(A993,'BASE REGISTRO MAYO'!$A$1:$U$884,12,FALSE)</f>
        <v>Calle Santiago N° 710, oficina 200, Comuna de Villa Alemana. Región de Valparaíso</v>
      </c>
      <c r="M993" s="18" t="str">
        <f>VLOOKUP(A993,'BASE REGISTRO MAYO'!$A$1:$U$884,13,FALSE)</f>
        <v>V</v>
      </c>
      <c r="N993" s="18" t="str">
        <f>VLOOKUP(A993,'BASE REGISTRO MAYO'!$A$1:$U$884,14,FALSE)</f>
        <v>Villa Alemana</v>
      </c>
      <c r="O993" s="18" t="str">
        <f>VLOOKUP(A993,'BASE REGISTRO MAYO'!$A$1:$U$884,15,FALSE)</f>
        <v xml:space="preserve">Fono: 966910337
</v>
      </c>
      <c r="P993" s="18" t="str">
        <f>VLOOKUP(A993,'BASE REGISTRO MAYO'!$A$1:$U$884,16,FALSE)</f>
        <v xml:space="preserve">Correo electrónico: f.pares2019@gmail.com
</v>
      </c>
      <c r="Q993" s="18">
        <f>VLOOKUP(A993,'BASE REGISTRO MAYO'!$A$1:$U$884,17,FALSE)</f>
        <v>0</v>
      </c>
      <c r="R993" s="18">
        <f>VLOOKUP(A993,'BASE REGISTRO MAYO'!$A$1:$U$884,18,FALSE)</f>
        <v>93401</v>
      </c>
      <c r="S993" s="18" t="str">
        <f>VLOOKUP(A993,'BASE REGISTRO MAYO'!$A$1:$U$884,19,FALSE)</f>
        <v>Certificado Financiero 2019 aprobado por Subdepartamento de Supervisión financiera.</v>
      </c>
      <c r="T993" s="148">
        <f>VLOOKUP(A993,'BASE REGISTRO MAYO'!$A$1:$U$884,20,FALSE)</f>
        <v>43802</v>
      </c>
      <c r="U993" s="125">
        <v>7714</v>
      </c>
      <c r="V993" s="126">
        <v>14043566</v>
      </c>
      <c r="W993" s="126">
        <v>28087132</v>
      </c>
      <c r="X993" s="149">
        <v>44347</v>
      </c>
      <c r="Y993" s="133" t="s">
        <v>7732</v>
      </c>
      <c r="Z993" s="133" t="s">
        <v>7733</v>
      </c>
      <c r="AA993" s="125" t="s">
        <v>7736</v>
      </c>
    </row>
    <row r="994" spans="1:27" s="90" customFormat="1" ht="15.75" customHeight="1" x14ac:dyDescent="0.2">
      <c r="A994" s="125">
        <v>7692</v>
      </c>
      <c r="B994" s="18" t="str">
        <f>VLOOKUP(A994,'BASE REGISTRO MAYO'!$A$1:$U$884,2,FALSE)</f>
        <v>Fundación Pares</v>
      </c>
      <c r="C994" s="18">
        <f>VLOOKUP(A994,'BASE REGISTRO MAYO'!$A$1:$U$884,3,FALSE)</f>
        <v>651883474</v>
      </c>
      <c r="D994" s="18">
        <f>VLOOKUP(A994,'BASE REGISTRO MAYO'!$A$1:$U$884,4,FALSE)</f>
        <v>0</v>
      </c>
      <c r="E994" s="18" t="str">
        <f>VLOOKUP(A994,'BASE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4" s="18" t="str">
        <f>VLOOKUP(A994,'BASE REGISTRO MAYO'!$A$1:$U$884,6,FALSE)</f>
        <v>Certificado de Vigencia de Persona Jurídica sin fines de lucro Folio N° 500252111385, de 03 de septiembre de 2019.Se acompaña certificado de directorio de Persona Jurídica sin fines de lucro Folio N° 5500375556810, de 09 de marzo de 2021.</v>
      </c>
      <c r="G994" s="18" t="str">
        <f>VLOOKUP(A994,'BASE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4" s="18" t="str">
        <f>VLOOKUP(A994,'BASE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4" s="18" t="str">
        <f>VLOOKUP(A994,'BASE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4" s="18" t="str">
        <f>VLOOKUP(A994,'BASE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4" s="18" t="str">
        <f>VLOOKUP(A994,'BASE REGISTRO MAYO'!$A$1:$U$884,11,FALSE)</f>
        <v>Jairo Lionel Seguel Muñoz</v>
      </c>
      <c r="L994" s="18" t="str">
        <f>VLOOKUP(A994,'BASE REGISTRO MAYO'!$A$1:$U$884,12,FALSE)</f>
        <v>Calle Santiago N° 710, oficina 200, Comuna de Villa Alemana. Región de Valparaíso</v>
      </c>
      <c r="M994" s="18" t="str">
        <f>VLOOKUP(A994,'BASE REGISTRO MAYO'!$A$1:$U$884,13,FALSE)</f>
        <v>V</v>
      </c>
      <c r="N994" s="18" t="str">
        <f>VLOOKUP(A994,'BASE REGISTRO MAYO'!$A$1:$U$884,14,FALSE)</f>
        <v>Villa Alemana</v>
      </c>
      <c r="O994" s="18" t="str">
        <f>VLOOKUP(A994,'BASE REGISTRO MAYO'!$A$1:$U$884,15,FALSE)</f>
        <v xml:space="preserve">Fono: 966910337
</v>
      </c>
      <c r="P994" s="18" t="str">
        <f>VLOOKUP(A994,'BASE REGISTRO MAYO'!$A$1:$U$884,16,FALSE)</f>
        <v xml:space="preserve">Correo electrónico: f.pares2019@gmail.com
</v>
      </c>
      <c r="Q994" s="18">
        <f>VLOOKUP(A994,'BASE REGISTRO MAYO'!$A$1:$U$884,17,FALSE)</f>
        <v>0</v>
      </c>
      <c r="R994" s="18">
        <f>VLOOKUP(A994,'BASE REGISTRO MAYO'!$A$1:$U$884,18,FALSE)</f>
        <v>93401</v>
      </c>
      <c r="S994" s="18" t="str">
        <f>VLOOKUP(A994,'BASE REGISTRO MAYO'!$A$1:$U$884,19,FALSE)</f>
        <v>Certificado Financiero 2019 aprobado por Subdepartamento de Supervisión financiera.</v>
      </c>
      <c r="T994" s="148">
        <f>VLOOKUP(A994,'BASE REGISTRO MAYO'!$A$1:$U$884,20,FALSE)</f>
        <v>43802</v>
      </c>
      <c r="U994" s="125">
        <v>7714</v>
      </c>
      <c r="V994" s="126">
        <v>0</v>
      </c>
      <c r="W994" s="126">
        <v>7413200</v>
      </c>
      <c r="X994" s="149">
        <v>44347</v>
      </c>
      <c r="Y994" s="133" t="s">
        <v>7732</v>
      </c>
      <c r="Z994" s="133" t="s">
        <v>7733</v>
      </c>
      <c r="AA994" s="125" t="s">
        <v>7795</v>
      </c>
    </row>
    <row r="995" spans="1:27" s="90" customFormat="1" ht="15.75" customHeight="1" x14ac:dyDescent="0.2">
      <c r="A995" s="125">
        <v>7692</v>
      </c>
      <c r="B995" s="18" t="str">
        <f>VLOOKUP(A995,'BASE REGISTRO MAYO'!$A$1:$U$884,2,FALSE)</f>
        <v>Fundación Pares</v>
      </c>
      <c r="C995" s="18">
        <f>VLOOKUP(A995,'BASE REGISTRO MAYO'!$A$1:$U$884,3,FALSE)</f>
        <v>651883474</v>
      </c>
      <c r="D995" s="18">
        <f>VLOOKUP(A995,'BASE REGISTRO MAYO'!$A$1:$U$884,4,FALSE)</f>
        <v>0</v>
      </c>
      <c r="E995" s="18" t="str">
        <f>VLOOKUP(A995,'BASE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5" s="18" t="str">
        <f>VLOOKUP(A995,'BASE REGISTRO MAYO'!$A$1:$U$884,6,FALSE)</f>
        <v>Certificado de Vigencia de Persona Jurídica sin fines de lucro Folio N° 500252111385, de 03 de septiembre de 2019.Se acompaña certificado de directorio de Persona Jurídica sin fines de lucro Folio N° 5500375556810, de 09 de marzo de 2021.</v>
      </c>
      <c r="G995" s="18" t="str">
        <f>VLOOKUP(A995,'BASE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5" s="18" t="str">
        <f>VLOOKUP(A995,'BASE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5" s="18" t="str">
        <f>VLOOKUP(A995,'BASE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5" s="18" t="str">
        <f>VLOOKUP(A995,'BASE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5" s="18" t="str">
        <f>VLOOKUP(A995,'BASE REGISTRO MAYO'!$A$1:$U$884,11,FALSE)</f>
        <v>Jairo Lionel Seguel Muñoz</v>
      </c>
      <c r="L995" s="18" t="str">
        <f>VLOOKUP(A995,'BASE REGISTRO MAYO'!$A$1:$U$884,12,FALSE)</f>
        <v>Calle Santiago N° 710, oficina 200, Comuna de Villa Alemana. Región de Valparaíso</v>
      </c>
      <c r="M995" s="18" t="str">
        <f>VLOOKUP(A995,'BASE REGISTRO MAYO'!$A$1:$U$884,13,FALSE)</f>
        <v>V</v>
      </c>
      <c r="N995" s="18" t="str">
        <f>VLOOKUP(A995,'BASE REGISTRO MAYO'!$A$1:$U$884,14,FALSE)</f>
        <v>Villa Alemana</v>
      </c>
      <c r="O995" s="18" t="str">
        <f>VLOOKUP(A995,'BASE REGISTRO MAYO'!$A$1:$U$884,15,FALSE)</f>
        <v xml:space="preserve">Fono: 966910337
</v>
      </c>
      <c r="P995" s="18" t="str">
        <f>VLOOKUP(A995,'BASE REGISTRO MAYO'!$A$1:$U$884,16,FALSE)</f>
        <v xml:space="preserve">Correo electrónico: f.pares2019@gmail.com
</v>
      </c>
      <c r="Q995" s="18">
        <f>VLOOKUP(A995,'BASE REGISTRO MAYO'!$A$1:$U$884,17,FALSE)</f>
        <v>0</v>
      </c>
      <c r="R995" s="18">
        <f>VLOOKUP(A995,'BASE REGISTRO MAYO'!$A$1:$U$884,18,FALSE)</f>
        <v>93401</v>
      </c>
      <c r="S995" s="18" t="str">
        <f>VLOOKUP(A995,'BASE REGISTRO MAYO'!$A$1:$U$884,19,FALSE)</f>
        <v>Certificado Financiero 2019 aprobado por Subdepartamento de Supervisión financiera.</v>
      </c>
      <c r="T995" s="148">
        <f>VLOOKUP(A995,'BASE REGISTRO MAYO'!$A$1:$U$884,20,FALSE)</f>
        <v>43802</v>
      </c>
      <c r="U995" s="125">
        <v>7714</v>
      </c>
      <c r="V995" s="126">
        <v>11564592</v>
      </c>
      <c r="W995" s="126">
        <v>41217392</v>
      </c>
      <c r="X995" s="149">
        <v>44347</v>
      </c>
      <c r="Y995" s="133" t="s">
        <v>7732</v>
      </c>
      <c r="Z995" s="133" t="s">
        <v>7733</v>
      </c>
      <c r="AA995" s="125" t="s">
        <v>7812</v>
      </c>
    </row>
    <row r="996" spans="1:27" s="90" customFormat="1" ht="15.75" customHeight="1" x14ac:dyDescent="0.2">
      <c r="A996" s="125">
        <v>7692</v>
      </c>
      <c r="B996" s="18" t="str">
        <f>VLOOKUP(A996,'BASE REGISTRO MAYO'!$A$1:$U$884,2,FALSE)</f>
        <v>Fundación Pares</v>
      </c>
      <c r="C996" s="18">
        <f>VLOOKUP(A996,'BASE REGISTRO MAYO'!$A$1:$U$884,3,FALSE)</f>
        <v>651883474</v>
      </c>
      <c r="D996" s="18">
        <f>VLOOKUP(A996,'BASE REGISTRO MAYO'!$A$1:$U$884,4,FALSE)</f>
        <v>0</v>
      </c>
      <c r="E996" s="18" t="str">
        <f>VLOOKUP(A996,'BASE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6" s="18" t="str">
        <f>VLOOKUP(A996,'BASE REGISTRO MAYO'!$A$1:$U$884,6,FALSE)</f>
        <v>Certificado de Vigencia de Persona Jurídica sin fines de lucro Folio N° 500252111385, de 03 de septiembre de 2019.Se acompaña certificado de directorio de Persona Jurídica sin fines de lucro Folio N° 5500375556810, de 09 de marzo de 2021.</v>
      </c>
      <c r="G996" s="18" t="str">
        <f>VLOOKUP(A996,'BASE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6" s="18" t="str">
        <f>VLOOKUP(A996,'BASE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6" s="18" t="str">
        <f>VLOOKUP(A996,'BASE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6" s="18" t="str">
        <f>VLOOKUP(A996,'BASE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6" s="18" t="str">
        <f>VLOOKUP(A996,'BASE REGISTRO MAYO'!$A$1:$U$884,11,FALSE)</f>
        <v>Jairo Lionel Seguel Muñoz</v>
      </c>
      <c r="L996" s="18" t="str">
        <f>VLOOKUP(A996,'BASE REGISTRO MAYO'!$A$1:$U$884,12,FALSE)</f>
        <v>Calle Santiago N° 710, oficina 200, Comuna de Villa Alemana. Región de Valparaíso</v>
      </c>
      <c r="M996" s="18" t="str">
        <f>VLOOKUP(A996,'BASE REGISTRO MAYO'!$A$1:$U$884,13,FALSE)</f>
        <v>V</v>
      </c>
      <c r="N996" s="18" t="str">
        <f>VLOOKUP(A996,'BASE REGISTRO MAYO'!$A$1:$U$884,14,FALSE)</f>
        <v>Villa Alemana</v>
      </c>
      <c r="O996" s="18" t="str">
        <f>VLOOKUP(A996,'BASE REGISTRO MAYO'!$A$1:$U$884,15,FALSE)</f>
        <v xml:space="preserve">Fono: 966910337
</v>
      </c>
      <c r="P996" s="18" t="str">
        <f>VLOOKUP(A996,'BASE REGISTRO MAYO'!$A$1:$U$884,16,FALSE)</f>
        <v xml:space="preserve">Correo electrónico: f.pares2019@gmail.com
</v>
      </c>
      <c r="Q996" s="18">
        <f>VLOOKUP(A996,'BASE REGISTRO MAYO'!$A$1:$U$884,17,FALSE)</f>
        <v>0</v>
      </c>
      <c r="R996" s="18">
        <f>VLOOKUP(A996,'BASE REGISTRO MAYO'!$A$1:$U$884,18,FALSE)</f>
        <v>93401</v>
      </c>
      <c r="S996" s="18" t="str">
        <f>VLOOKUP(A996,'BASE REGISTRO MAYO'!$A$1:$U$884,19,FALSE)</f>
        <v>Certificado Financiero 2019 aprobado por Subdepartamento de Supervisión financiera.</v>
      </c>
      <c r="T996" s="148">
        <f>VLOOKUP(A996,'BASE REGISTRO MAYO'!$A$1:$U$884,20,FALSE)</f>
        <v>43802</v>
      </c>
      <c r="U996" s="125">
        <v>7714</v>
      </c>
      <c r="V996" s="126">
        <v>0</v>
      </c>
      <c r="W996" s="126">
        <v>14826400</v>
      </c>
      <c r="X996" s="149">
        <v>44347</v>
      </c>
      <c r="Y996" s="133" t="s">
        <v>7732</v>
      </c>
      <c r="Z996" s="133" t="s">
        <v>7733</v>
      </c>
      <c r="AA996" s="125" t="s">
        <v>247</v>
      </c>
    </row>
    <row r="997" spans="1:27" s="90" customFormat="1" ht="15.75" customHeight="1" x14ac:dyDescent="0.2">
      <c r="A997" s="125">
        <v>7692</v>
      </c>
      <c r="B997" s="18" t="str">
        <f>VLOOKUP(A997,'BASE REGISTRO MAYO'!$A$1:$U$884,2,FALSE)</f>
        <v>Fundación Pares</v>
      </c>
      <c r="C997" s="18">
        <f>VLOOKUP(A997,'BASE REGISTRO MAYO'!$A$1:$U$884,3,FALSE)</f>
        <v>651883474</v>
      </c>
      <c r="D997" s="18">
        <f>VLOOKUP(A997,'BASE REGISTRO MAYO'!$A$1:$U$884,4,FALSE)</f>
        <v>0</v>
      </c>
      <c r="E997" s="18" t="str">
        <f>VLOOKUP(A997,'BASE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7" s="18" t="str">
        <f>VLOOKUP(A997,'BASE REGISTRO MAYO'!$A$1:$U$884,6,FALSE)</f>
        <v>Certificado de Vigencia de Persona Jurídica sin fines de lucro Folio N° 500252111385, de 03 de septiembre de 2019.Se acompaña certificado de directorio de Persona Jurídica sin fines de lucro Folio N° 5500375556810, de 09 de marzo de 2021.</v>
      </c>
      <c r="G997" s="18" t="str">
        <f>VLOOKUP(A997,'BASE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7" s="18" t="str">
        <f>VLOOKUP(A997,'BASE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7" s="18" t="str">
        <f>VLOOKUP(A997,'BASE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7" s="18" t="str">
        <f>VLOOKUP(A997,'BASE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7" s="18" t="str">
        <f>VLOOKUP(A997,'BASE REGISTRO MAYO'!$A$1:$U$884,11,FALSE)</f>
        <v>Jairo Lionel Seguel Muñoz</v>
      </c>
      <c r="L997" s="18" t="str">
        <f>VLOOKUP(A997,'BASE REGISTRO MAYO'!$A$1:$U$884,12,FALSE)</f>
        <v>Calle Santiago N° 710, oficina 200, Comuna de Villa Alemana. Región de Valparaíso</v>
      </c>
      <c r="M997" s="18" t="str">
        <f>VLOOKUP(A997,'BASE REGISTRO MAYO'!$A$1:$U$884,13,FALSE)</f>
        <v>V</v>
      </c>
      <c r="N997" s="18" t="str">
        <f>VLOOKUP(A997,'BASE REGISTRO MAYO'!$A$1:$U$884,14,FALSE)</f>
        <v>Villa Alemana</v>
      </c>
      <c r="O997" s="18" t="str">
        <f>VLOOKUP(A997,'BASE REGISTRO MAYO'!$A$1:$U$884,15,FALSE)</f>
        <v xml:space="preserve">Fono: 966910337
</v>
      </c>
      <c r="P997" s="18" t="str">
        <f>VLOOKUP(A997,'BASE REGISTRO MAYO'!$A$1:$U$884,16,FALSE)</f>
        <v xml:space="preserve">Correo electrónico: f.pares2019@gmail.com
</v>
      </c>
      <c r="Q997" s="18">
        <f>VLOOKUP(A997,'BASE REGISTRO MAYO'!$A$1:$U$884,17,FALSE)</f>
        <v>0</v>
      </c>
      <c r="R997" s="18">
        <f>VLOOKUP(A997,'BASE REGISTRO MAYO'!$A$1:$U$884,18,FALSE)</f>
        <v>93401</v>
      </c>
      <c r="S997" s="18" t="str">
        <f>VLOOKUP(A997,'BASE REGISTRO MAYO'!$A$1:$U$884,19,FALSE)</f>
        <v>Certificado Financiero 2019 aprobado por Subdepartamento de Supervisión financiera.</v>
      </c>
      <c r="T997" s="148">
        <f>VLOOKUP(A997,'BASE REGISTRO MAYO'!$A$1:$U$884,20,FALSE)</f>
        <v>43802</v>
      </c>
      <c r="U997" s="125">
        <v>7714</v>
      </c>
      <c r="V997" s="126">
        <v>14085080</v>
      </c>
      <c r="W997" s="126">
        <v>28911480</v>
      </c>
      <c r="X997" s="149">
        <v>44347</v>
      </c>
      <c r="Y997" s="133" t="s">
        <v>7732</v>
      </c>
      <c r="Z997" s="133" t="s">
        <v>7733</v>
      </c>
      <c r="AA997" s="125" t="s">
        <v>7797</v>
      </c>
    </row>
    <row r="998" spans="1:27" s="90" customFormat="1" ht="15.75" customHeight="1" x14ac:dyDescent="0.2">
      <c r="A998" s="125">
        <v>7692</v>
      </c>
      <c r="B998" s="18" t="str">
        <f>VLOOKUP(A998,'BASE REGISTRO MAYO'!$A$1:$U$884,2,FALSE)</f>
        <v>Fundación Pares</v>
      </c>
      <c r="C998" s="18">
        <f>VLOOKUP(A998,'BASE REGISTRO MAYO'!$A$1:$U$884,3,FALSE)</f>
        <v>651883474</v>
      </c>
      <c r="D998" s="18">
        <f>VLOOKUP(A998,'BASE REGISTRO MAYO'!$A$1:$U$884,4,FALSE)</f>
        <v>0</v>
      </c>
      <c r="E998" s="18" t="str">
        <f>VLOOKUP(A998,'BASE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8" s="18" t="str">
        <f>VLOOKUP(A998,'BASE REGISTRO MAYO'!$A$1:$U$884,6,FALSE)</f>
        <v>Certificado de Vigencia de Persona Jurídica sin fines de lucro Folio N° 500252111385, de 03 de septiembre de 2019.Se acompaña certificado de directorio de Persona Jurídica sin fines de lucro Folio N° 5500375556810, de 09 de marzo de 2021.</v>
      </c>
      <c r="G998" s="18" t="str">
        <f>VLOOKUP(A998,'BASE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8" s="18" t="str">
        <f>VLOOKUP(A998,'BASE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8" s="18" t="str">
        <f>VLOOKUP(A998,'BASE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8" s="18" t="str">
        <f>VLOOKUP(A998,'BASE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8" s="18" t="str">
        <f>VLOOKUP(A998,'BASE REGISTRO MAYO'!$A$1:$U$884,11,FALSE)</f>
        <v>Jairo Lionel Seguel Muñoz</v>
      </c>
      <c r="L998" s="18" t="str">
        <f>VLOOKUP(A998,'BASE REGISTRO MAYO'!$A$1:$U$884,12,FALSE)</f>
        <v>Calle Santiago N° 710, oficina 200, Comuna de Villa Alemana. Región de Valparaíso</v>
      </c>
      <c r="M998" s="18" t="str">
        <f>VLOOKUP(A998,'BASE REGISTRO MAYO'!$A$1:$U$884,13,FALSE)</f>
        <v>V</v>
      </c>
      <c r="N998" s="18" t="str">
        <f>VLOOKUP(A998,'BASE REGISTRO MAYO'!$A$1:$U$884,14,FALSE)</f>
        <v>Villa Alemana</v>
      </c>
      <c r="O998" s="18" t="str">
        <f>VLOOKUP(A998,'BASE REGISTRO MAYO'!$A$1:$U$884,15,FALSE)</f>
        <v xml:space="preserve">Fono: 966910337
</v>
      </c>
      <c r="P998" s="18" t="str">
        <f>VLOOKUP(A998,'BASE REGISTRO MAYO'!$A$1:$U$884,16,FALSE)</f>
        <v xml:space="preserve">Correo electrónico: f.pares2019@gmail.com
</v>
      </c>
      <c r="Q998" s="18">
        <f>VLOOKUP(A998,'BASE REGISTRO MAYO'!$A$1:$U$884,17,FALSE)</f>
        <v>0</v>
      </c>
      <c r="R998" s="18">
        <f>VLOOKUP(A998,'BASE REGISTRO MAYO'!$A$1:$U$884,18,FALSE)</f>
        <v>93401</v>
      </c>
      <c r="S998" s="18" t="str">
        <f>VLOOKUP(A998,'BASE REGISTRO MAYO'!$A$1:$U$884,19,FALSE)</f>
        <v>Certificado Financiero 2019 aprobado por Subdepartamento de Supervisión financiera.</v>
      </c>
      <c r="T998" s="148">
        <f>VLOOKUP(A998,'BASE REGISTRO MAYO'!$A$1:$U$884,20,FALSE)</f>
        <v>43802</v>
      </c>
      <c r="U998" s="125">
        <v>7714</v>
      </c>
      <c r="V998" s="126">
        <v>14381608</v>
      </c>
      <c r="W998" s="126">
        <v>29208008</v>
      </c>
      <c r="X998" s="149">
        <v>44347</v>
      </c>
      <c r="Y998" s="133" t="s">
        <v>7732</v>
      </c>
      <c r="Z998" s="133" t="s">
        <v>7733</v>
      </c>
      <c r="AA998" s="125" t="s">
        <v>7813</v>
      </c>
    </row>
    <row r="999" spans="1:27" s="90" customFormat="1" ht="15.75" customHeight="1" x14ac:dyDescent="0.2">
      <c r="A999" s="125">
        <v>7692</v>
      </c>
      <c r="B999" s="18" t="str">
        <f>VLOOKUP(A999,'BASE REGISTRO MAYO'!$A$1:$U$884,2,FALSE)</f>
        <v>Fundación Pares</v>
      </c>
      <c r="C999" s="18">
        <f>VLOOKUP(A999,'BASE REGISTRO MAYO'!$A$1:$U$884,3,FALSE)</f>
        <v>651883474</v>
      </c>
      <c r="D999" s="18">
        <f>VLOOKUP(A999,'BASE REGISTRO MAYO'!$A$1:$U$884,4,FALSE)</f>
        <v>0</v>
      </c>
      <c r="E999" s="18" t="str">
        <f>VLOOKUP(A999,'BASE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9" s="18" t="str">
        <f>VLOOKUP(A999,'BASE REGISTRO MAYO'!$A$1:$U$884,6,FALSE)</f>
        <v>Certificado de Vigencia de Persona Jurídica sin fines de lucro Folio N° 500252111385, de 03 de septiembre de 2019.Se acompaña certificado de directorio de Persona Jurídica sin fines de lucro Folio N° 5500375556810, de 09 de marzo de 2021.</v>
      </c>
      <c r="G999" s="18" t="str">
        <f>VLOOKUP(A999,'BASE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9" s="18" t="str">
        <f>VLOOKUP(A999,'BASE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9" s="18" t="str">
        <f>VLOOKUP(A999,'BASE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9" s="18" t="str">
        <f>VLOOKUP(A999,'BASE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9" s="18" t="str">
        <f>VLOOKUP(A999,'BASE REGISTRO MAYO'!$A$1:$U$884,11,FALSE)</f>
        <v>Jairo Lionel Seguel Muñoz</v>
      </c>
      <c r="L999" s="18" t="str">
        <f>VLOOKUP(A999,'BASE REGISTRO MAYO'!$A$1:$U$884,12,FALSE)</f>
        <v>Calle Santiago N° 710, oficina 200, Comuna de Villa Alemana. Región de Valparaíso</v>
      </c>
      <c r="M999" s="18" t="str">
        <f>VLOOKUP(A999,'BASE REGISTRO MAYO'!$A$1:$U$884,13,FALSE)</f>
        <v>V</v>
      </c>
      <c r="N999" s="18" t="str">
        <f>VLOOKUP(A999,'BASE REGISTRO MAYO'!$A$1:$U$884,14,FALSE)</f>
        <v>Villa Alemana</v>
      </c>
      <c r="O999" s="18" t="str">
        <f>VLOOKUP(A999,'BASE REGISTRO MAYO'!$A$1:$U$884,15,FALSE)</f>
        <v xml:space="preserve">Fono: 966910337
</v>
      </c>
      <c r="P999" s="18" t="str">
        <f>VLOOKUP(A999,'BASE REGISTRO MAYO'!$A$1:$U$884,16,FALSE)</f>
        <v xml:space="preserve">Correo electrónico: f.pares2019@gmail.com
</v>
      </c>
      <c r="Q999" s="18">
        <f>VLOOKUP(A999,'BASE REGISTRO MAYO'!$A$1:$U$884,17,FALSE)</f>
        <v>0</v>
      </c>
      <c r="R999" s="18">
        <f>VLOOKUP(A999,'BASE REGISTRO MAYO'!$A$1:$U$884,18,FALSE)</f>
        <v>93401</v>
      </c>
      <c r="S999" s="18" t="str">
        <f>VLOOKUP(A999,'BASE REGISTRO MAYO'!$A$1:$U$884,19,FALSE)</f>
        <v>Certificado Financiero 2019 aprobado por Subdepartamento de Supervisión financiera.</v>
      </c>
      <c r="T999" s="148">
        <f>VLOOKUP(A999,'BASE REGISTRO MAYO'!$A$1:$U$884,20,FALSE)</f>
        <v>43802</v>
      </c>
      <c r="U999" s="125">
        <v>7714</v>
      </c>
      <c r="V999" s="126">
        <v>14529872</v>
      </c>
      <c r="W999" s="126">
        <v>29356272</v>
      </c>
      <c r="X999" s="149">
        <v>44347</v>
      </c>
      <c r="Y999" s="133" t="s">
        <v>7732</v>
      </c>
      <c r="Z999" s="133" t="s">
        <v>7733</v>
      </c>
      <c r="AA999" s="125" t="s">
        <v>7794</v>
      </c>
    </row>
    <row r="1000" spans="1:27" s="90" customFormat="1" ht="15.75" customHeight="1" x14ac:dyDescent="0.2">
      <c r="A1000" s="125">
        <v>7692</v>
      </c>
      <c r="B1000" s="18" t="str">
        <f>VLOOKUP(A1000,'BASE REGISTRO MAYO'!$A$1:$U$884,2,FALSE)</f>
        <v>Fundación Pares</v>
      </c>
      <c r="C1000" s="18">
        <f>VLOOKUP(A1000,'BASE REGISTRO MAYO'!$A$1:$U$884,3,FALSE)</f>
        <v>651883474</v>
      </c>
      <c r="D1000" s="18">
        <f>VLOOKUP(A1000,'BASE REGISTRO MAYO'!$A$1:$U$884,4,FALSE)</f>
        <v>0</v>
      </c>
      <c r="E1000" s="18" t="str">
        <f>VLOOKUP(A1000,'BASE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0" s="18" t="str">
        <f>VLOOKUP(A1000,'BASE REGISTRO MAYO'!$A$1:$U$884,6,FALSE)</f>
        <v>Certificado de Vigencia de Persona Jurídica sin fines de lucro Folio N° 500252111385, de 03 de septiembre de 2019.Se acompaña certificado de directorio de Persona Jurídica sin fines de lucro Folio N° 5500375556810, de 09 de marzo de 2021.</v>
      </c>
      <c r="G1000" s="18" t="str">
        <f>VLOOKUP(A1000,'BASE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0" s="18" t="str">
        <f>VLOOKUP(A1000,'BASE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0" s="18" t="str">
        <f>VLOOKUP(A1000,'BASE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0" s="18" t="str">
        <f>VLOOKUP(A1000,'BASE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0" s="18" t="str">
        <f>VLOOKUP(A1000,'BASE REGISTRO MAYO'!$A$1:$U$884,11,FALSE)</f>
        <v>Jairo Lionel Seguel Muñoz</v>
      </c>
      <c r="L1000" s="18" t="str">
        <f>VLOOKUP(A1000,'BASE REGISTRO MAYO'!$A$1:$U$884,12,FALSE)</f>
        <v>Calle Santiago N° 710, oficina 200, Comuna de Villa Alemana. Región de Valparaíso</v>
      </c>
      <c r="M1000" s="18" t="str">
        <f>VLOOKUP(A1000,'BASE REGISTRO MAYO'!$A$1:$U$884,13,FALSE)</f>
        <v>V</v>
      </c>
      <c r="N1000" s="18" t="str">
        <f>VLOOKUP(A1000,'BASE REGISTRO MAYO'!$A$1:$U$884,14,FALSE)</f>
        <v>Villa Alemana</v>
      </c>
      <c r="O1000" s="18" t="str">
        <f>VLOOKUP(A1000,'BASE REGISTRO MAYO'!$A$1:$U$884,15,FALSE)</f>
        <v xml:space="preserve">Fono: 966910337
</v>
      </c>
      <c r="P1000" s="18" t="str">
        <f>VLOOKUP(A1000,'BASE REGISTRO MAYO'!$A$1:$U$884,16,FALSE)</f>
        <v xml:space="preserve">Correo electrónico: f.pares2019@gmail.com
</v>
      </c>
      <c r="Q1000" s="18">
        <f>VLOOKUP(A1000,'BASE REGISTRO MAYO'!$A$1:$U$884,17,FALSE)</f>
        <v>0</v>
      </c>
      <c r="R1000" s="18">
        <f>VLOOKUP(A1000,'BASE REGISTRO MAYO'!$A$1:$U$884,18,FALSE)</f>
        <v>93401</v>
      </c>
      <c r="S1000" s="18" t="str">
        <f>VLOOKUP(A1000,'BASE REGISTRO MAYO'!$A$1:$U$884,19,FALSE)</f>
        <v>Certificado Financiero 2019 aprobado por Subdepartamento de Supervisión financiera.</v>
      </c>
      <c r="T1000" s="148">
        <f>VLOOKUP(A1000,'BASE REGISTRO MAYO'!$A$1:$U$884,20,FALSE)</f>
        <v>43802</v>
      </c>
      <c r="U1000" s="125">
        <v>7714</v>
      </c>
      <c r="V1000" s="126">
        <v>0</v>
      </c>
      <c r="W1000" s="126">
        <v>25946200</v>
      </c>
      <c r="X1000" s="149">
        <v>44347</v>
      </c>
      <c r="Y1000" s="133" t="s">
        <v>7732</v>
      </c>
      <c r="Z1000" s="133" t="s">
        <v>7733</v>
      </c>
      <c r="AA1000" s="125" t="s">
        <v>7774</v>
      </c>
    </row>
    <row r="1001" spans="1:27" s="90" customFormat="1" ht="15.75" customHeight="1" x14ac:dyDescent="0.2">
      <c r="A1001" s="125">
        <v>7692</v>
      </c>
      <c r="B1001" s="18" t="str">
        <f>VLOOKUP(A1001,'BASE REGISTRO MAYO'!$A$1:$U$884,2,FALSE)</f>
        <v>Fundación Pares</v>
      </c>
      <c r="C1001" s="18">
        <f>VLOOKUP(A1001,'BASE REGISTRO MAYO'!$A$1:$U$884,3,FALSE)</f>
        <v>651883474</v>
      </c>
      <c r="D1001" s="18">
        <f>VLOOKUP(A1001,'BASE REGISTRO MAYO'!$A$1:$U$884,4,FALSE)</f>
        <v>0</v>
      </c>
      <c r="E1001" s="18" t="str">
        <f>VLOOKUP(A1001,'BASE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1" s="18" t="str">
        <f>VLOOKUP(A1001,'BASE REGISTRO MAYO'!$A$1:$U$884,6,FALSE)</f>
        <v>Certificado de Vigencia de Persona Jurídica sin fines de lucro Folio N° 500252111385, de 03 de septiembre de 2019.Se acompaña certificado de directorio de Persona Jurídica sin fines de lucro Folio N° 5500375556810, de 09 de marzo de 2021.</v>
      </c>
      <c r="G1001" s="18" t="str">
        <f>VLOOKUP(A1001,'BASE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1" s="18" t="str">
        <f>VLOOKUP(A1001,'BASE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1" s="18" t="str">
        <f>VLOOKUP(A1001,'BASE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1" s="18" t="str">
        <f>VLOOKUP(A1001,'BASE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1" s="18" t="str">
        <f>VLOOKUP(A1001,'BASE REGISTRO MAYO'!$A$1:$U$884,11,FALSE)</f>
        <v>Jairo Lionel Seguel Muñoz</v>
      </c>
      <c r="L1001" s="18" t="str">
        <f>VLOOKUP(A1001,'BASE REGISTRO MAYO'!$A$1:$U$884,12,FALSE)</f>
        <v>Calle Santiago N° 710, oficina 200, Comuna de Villa Alemana. Región de Valparaíso</v>
      </c>
      <c r="M1001" s="18" t="str">
        <f>VLOOKUP(A1001,'BASE REGISTRO MAYO'!$A$1:$U$884,13,FALSE)</f>
        <v>V</v>
      </c>
      <c r="N1001" s="18" t="str">
        <f>VLOOKUP(A1001,'BASE REGISTRO MAYO'!$A$1:$U$884,14,FALSE)</f>
        <v>Villa Alemana</v>
      </c>
      <c r="O1001" s="18" t="str">
        <f>VLOOKUP(A1001,'BASE REGISTRO MAYO'!$A$1:$U$884,15,FALSE)</f>
        <v xml:space="preserve">Fono: 966910337
</v>
      </c>
      <c r="P1001" s="18" t="str">
        <f>VLOOKUP(A1001,'BASE REGISTRO MAYO'!$A$1:$U$884,16,FALSE)</f>
        <v xml:space="preserve">Correo electrónico: f.pares2019@gmail.com
</v>
      </c>
      <c r="Q1001" s="18">
        <f>VLOOKUP(A1001,'BASE REGISTRO MAYO'!$A$1:$U$884,17,FALSE)</f>
        <v>0</v>
      </c>
      <c r="R1001" s="18">
        <f>VLOOKUP(A1001,'BASE REGISTRO MAYO'!$A$1:$U$884,18,FALSE)</f>
        <v>93401</v>
      </c>
      <c r="S1001" s="18" t="str">
        <f>VLOOKUP(A1001,'BASE REGISTRO MAYO'!$A$1:$U$884,19,FALSE)</f>
        <v>Certificado Financiero 2019 aprobado por Subdepartamento de Supervisión financiera.</v>
      </c>
      <c r="T1001" s="148">
        <f>VLOOKUP(A1001,'BASE REGISTRO MAYO'!$A$1:$U$884,20,FALSE)</f>
        <v>43802</v>
      </c>
      <c r="U1001" s="125">
        <v>7714</v>
      </c>
      <c r="V1001" s="126">
        <v>6227088</v>
      </c>
      <c r="W1001" s="126">
        <v>17346888</v>
      </c>
      <c r="X1001" s="149">
        <v>44347</v>
      </c>
      <c r="Y1001" s="133" t="s">
        <v>7732</v>
      </c>
      <c r="Z1001" s="133" t="s">
        <v>7733</v>
      </c>
      <c r="AA1001" s="125" t="s">
        <v>7775</v>
      </c>
    </row>
    <row r="1002" spans="1:27" s="90" customFormat="1" ht="15.75" customHeight="1" x14ac:dyDescent="0.2">
      <c r="A1002" s="125">
        <v>7692</v>
      </c>
      <c r="B1002" s="18" t="str">
        <f>VLOOKUP(A1002,'BASE REGISTRO MAYO'!$A$1:$U$884,2,FALSE)</f>
        <v>Fundación Pares</v>
      </c>
      <c r="C1002" s="18">
        <f>VLOOKUP(A1002,'BASE REGISTRO MAYO'!$A$1:$U$884,3,FALSE)</f>
        <v>651883474</v>
      </c>
      <c r="D1002" s="18">
        <f>VLOOKUP(A1002,'BASE REGISTRO MAYO'!$A$1:$U$884,4,FALSE)</f>
        <v>0</v>
      </c>
      <c r="E1002" s="18" t="str">
        <f>VLOOKUP(A1002,'BASE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2" s="18" t="str">
        <f>VLOOKUP(A1002,'BASE REGISTRO MAYO'!$A$1:$U$884,6,FALSE)</f>
        <v>Certificado de Vigencia de Persona Jurídica sin fines de lucro Folio N° 500252111385, de 03 de septiembre de 2019.Se acompaña certificado de directorio de Persona Jurídica sin fines de lucro Folio N° 5500375556810, de 09 de marzo de 2021.</v>
      </c>
      <c r="G1002" s="18" t="str">
        <f>VLOOKUP(A1002,'BASE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2" s="18" t="str">
        <f>VLOOKUP(A1002,'BASE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2" s="18" t="str">
        <f>VLOOKUP(A1002,'BASE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2" s="18" t="str">
        <f>VLOOKUP(A1002,'BASE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2" s="18" t="str">
        <f>VLOOKUP(A1002,'BASE REGISTRO MAYO'!$A$1:$U$884,11,FALSE)</f>
        <v>Jairo Lionel Seguel Muñoz</v>
      </c>
      <c r="L1002" s="18" t="str">
        <f>VLOOKUP(A1002,'BASE REGISTRO MAYO'!$A$1:$U$884,12,FALSE)</f>
        <v>Calle Santiago N° 710, oficina 200, Comuna de Villa Alemana. Región de Valparaíso</v>
      </c>
      <c r="M1002" s="18" t="str">
        <f>VLOOKUP(A1002,'BASE REGISTRO MAYO'!$A$1:$U$884,13,FALSE)</f>
        <v>V</v>
      </c>
      <c r="N1002" s="18" t="str">
        <f>VLOOKUP(A1002,'BASE REGISTRO MAYO'!$A$1:$U$884,14,FALSE)</f>
        <v>Villa Alemana</v>
      </c>
      <c r="O1002" s="18" t="str">
        <f>VLOOKUP(A1002,'BASE REGISTRO MAYO'!$A$1:$U$884,15,FALSE)</f>
        <v xml:space="preserve">Fono: 966910337
</v>
      </c>
      <c r="P1002" s="18" t="str">
        <f>VLOOKUP(A1002,'BASE REGISTRO MAYO'!$A$1:$U$884,16,FALSE)</f>
        <v xml:space="preserve">Correo electrónico: f.pares2019@gmail.com
</v>
      </c>
      <c r="Q1002" s="18">
        <f>VLOOKUP(A1002,'BASE REGISTRO MAYO'!$A$1:$U$884,17,FALSE)</f>
        <v>0</v>
      </c>
      <c r="R1002" s="18">
        <f>VLOOKUP(A1002,'BASE REGISTRO MAYO'!$A$1:$U$884,18,FALSE)</f>
        <v>93401</v>
      </c>
      <c r="S1002" s="18" t="str">
        <f>VLOOKUP(A1002,'BASE REGISTRO MAYO'!$A$1:$U$884,19,FALSE)</f>
        <v>Certificado Financiero 2019 aprobado por Subdepartamento de Supervisión financiera.</v>
      </c>
      <c r="T1002" s="148">
        <f>VLOOKUP(A1002,'BASE REGISTRO MAYO'!$A$1:$U$884,20,FALSE)</f>
        <v>43802</v>
      </c>
      <c r="U1002" s="125">
        <v>7714</v>
      </c>
      <c r="V1002" s="126">
        <v>0</v>
      </c>
      <c r="W1002" s="126">
        <v>14826400</v>
      </c>
      <c r="X1002" s="149">
        <v>44347</v>
      </c>
      <c r="Y1002" s="133" t="s">
        <v>7732</v>
      </c>
      <c r="Z1002" s="133" t="s">
        <v>7733</v>
      </c>
      <c r="AA1002" s="125" t="s">
        <v>7799</v>
      </c>
    </row>
    <row r="1003" spans="1:27" s="90" customFormat="1" ht="15.75" customHeight="1" x14ac:dyDescent="0.2">
      <c r="A1003" s="125">
        <v>7692</v>
      </c>
      <c r="B1003" s="18" t="str">
        <f>VLOOKUP(A1003,'BASE REGISTRO MAYO'!$A$1:$U$884,2,FALSE)</f>
        <v>Fundación Pares</v>
      </c>
      <c r="C1003" s="18">
        <f>VLOOKUP(A1003,'BASE REGISTRO MAYO'!$A$1:$U$884,3,FALSE)</f>
        <v>651883474</v>
      </c>
      <c r="D1003" s="18">
        <f>VLOOKUP(A1003,'BASE REGISTRO MAYO'!$A$1:$U$884,4,FALSE)</f>
        <v>0</v>
      </c>
      <c r="E1003" s="18" t="str">
        <f>VLOOKUP(A1003,'BASE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3" s="18" t="str">
        <f>VLOOKUP(A1003,'BASE REGISTRO MAYO'!$A$1:$U$884,6,FALSE)</f>
        <v>Certificado de Vigencia de Persona Jurídica sin fines de lucro Folio N° 500252111385, de 03 de septiembre de 2019.Se acompaña certificado de directorio de Persona Jurídica sin fines de lucro Folio N° 5500375556810, de 09 de marzo de 2021.</v>
      </c>
      <c r="G1003" s="18" t="str">
        <f>VLOOKUP(A1003,'BASE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3" s="18" t="str">
        <f>VLOOKUP(A1003,'BASE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3" s="18" t="str">
        <f>VLOOKUP(A1003,'BASE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3" s="18" t="str">
        <f>VLOOKUP(A1003,'BASE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3" s="18" t="str">
        <f>VLOOKUP(A1003,'BASE REGISTRO MAYO'!$A$1:$U$884,11,FALSE)</f>
        <v>Jairo Lionel Seguel Muñoz</v>
      </c>
      <c r="L1003" s="18" t="str">
        <f>VLOOKUP(A1003,'BASE REGISTRO MAYO'!$A$1:$U$884,12,FALSE)</f>
        <v>Calle Santiago N° 710, oficina 200, Comuna de Villa Alemana. Región de Valparaíso</v>
      </c>
      <c r="M1003" s="18" t="str">
        <f>VLOOKUP(A1003,'BASE REGISTRO MAYO'!$A$1:$U$884,13,FALSE)</f>
        <v>V</v>
      </c>
      <c r="N1003" s="18" t="str">
        <f>VLOOKUP(A1003,'BASE REGISTRO MAYO'!$A$1:$U$884,14,FALSE)</f>
        <v>Villa Alemana</v>
      </c>
      <c r="O1003" s="18" t="str">
        <f>VLOOKUP(A1003,'BASE REGISTRO MAYO'!$A$1:$U$884,15,FALSE)</f>
        <v xml:space="preserve">Fono: 966910337
</v>
      </c>
      <c r="P1003" s="18" t="str">
        <f>VLOOKUP(A1003,'BASE REGISTRO MAYO'!$A$1:$U$884,16,FALSE)</f>
        <v xml:space="preserve">Correo electrónico: f.pares2019@gmail.com
</v>
      </c>
      <c r="Q1003" s="18">
        <f>VLOOKUP(A1003,'BASE REGISTRO MAYO'!$A$1:$U$884,17,FALSE)</f>
        <v>0</v>
      </c>
      <c r="R1003" s="18">
        <f>VLOOKUP(A1003,'BASE REGISTRO MAYO'!$A$1:$U$884,18,FALSE)</f>
        <v>93401</v>
      </c>
      <c r="S1003" s="18" t="str">
        <f>VLOOKUP(A1003,'BASE REGISTRO MAYO'!$A$1:$U$884,19,FALSE)</f>
        <v>Certificado Financiero 2019 aprobado por Subdepartamento de Supervisión financiera.</v>
      </c>
      <c r="T1003" s="148">
        <f>VLOOKUP(A1003,'BASE REGISTRO MAYO'!$A$1:$U$884,20,FALSE)</f>
        <v>43802</v>
      </c>
      <c r="U1003" s="125">
        <v>7714</v>
      </c>
      <c r="V1003" s="126">
        <v>0</v>
      </c>
      <c r="W1003" s="126">
        <v>13521677</v>
      </c>
      <c r="X1003" s="149">
        <v>44347</v>
      </c>
      <c r="Y1003" s="133" t="s">
        <v>7732</v>
      </c>
      <c r="Z1003" s="133" t="s">
        <v>7733</v>
      </c>
      <c r="AA1003" s="125" t="s">
        <v>7734</v>
      </c>
    </row>
    <row r="1004" spans="1:27" s="90" customFormat="1" ht="15.75" customHeight="1" x14ac:dyDescent="0.2">
      <c r="A1004" s="125">
        <v>7692</v>
      </c>
      <c r="B1004" s="18" t="str">
        <f>VLOOKUP(A1004,'BASE REGISTRO MAYO'!$A$1:$U$884,2,FALSE)</f>
        <v>Fundación Pares</v>
      </c>
      <c r="C1004" s="18">
        <f>VLOOKUP(A1004,'BASE REGISTRO MAYO'!$A$1:$U$884,3,FALSE)</f>
        <v>651883474</v>
      </c>
      <c r="D1004" s="18">
        <f>VLOOKUP(A1004,'BASE REGISTRO MAYO'!$A$1:$U$884,4,FALSE)</f>
        <v>0</v>
      </c>
      <c r="E1004" s="18" t="str">
        <f>VLOOKUP(A1004,'BASE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4" s="18" t="str">
        <f>VLOOKUP(A1004,'BASE REGISTRO MAYO'!$A$1:$U$884,6,FALSE)</f>
        <v>Certificado de Vigencia de Persona Jurídica sin fines de lucro Folio N° 500252111385, de 03 de septiembre de 2019.Se acompaña certificado de directorio de Persona Jurídica sin fines de lucro Folio N° 5500375556810, de 09 de marzo de 2021.</v>
      </c>
      <c r="G1004" s="18" t="str">
        <f>VLOOKUP(A1004,'BASE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4" s="18" t="str">
        <f>VLOOKUP(A1004,'BASE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4" s="18" t="str">
        <f>VLOOKUP(A1004,'BASE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4" s="18" t="str">
        <f>VLOOKUP(A1004,'BASE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4" s="18" t="str">
        <f>VLOOKUP(A1004,'BASE REGISTRO MAYO'!$A$1:$U$884,11,FALSE)</f>
        <v>Jairo Lionel Seguel Muñoz</v>
      </c>
      <c r="L1004" s="18" t="str">
        <f>VLOOKUP(A1004,'BASE REGISTRO MAYO'!$A$1:$U$884,12,FALSE)</f>
        <v>Calle Santiago N° 710, oficina 200, Comuna de Villa Alemana. Región de Valparaíso</v>
      </c>
      <c r="M1004" s="18" t="str">
        <f>VLOOKUP(A1004,'BASE REGISTRO MAYO'!$A$1:$U$884,13,FALSE)</f>
        <v>V</v>
      </c>
      <c r="N1004" s="18" t="str">
        <f>VLOOKUP(A1004,'BASE REGISTRO MAYO'!$A$1:$U$884,14,FALSE)</f>
        <v>Villa Alemana</v>
      </c>
      <c r="O1004" s="18" t="str">
        <f>VLOOKUP(A1004,'BASE REGISTRO MAYO'!$A$1:$U$884,15,FALSE)</f>
        <v xml:space="preserve">Fono: 966910337
</v>
      </c>
      <c r="P1004" s="18" t="str">
        <f>VLOOKUP(A1004,'BASE REGISTRO MAYO'!$A$1:$U$884,16,FALSE)</f>
        <v xml:space="preserve">Correo electrónico: f.pares2019@gmail.com
</v>
      </c>
      <c r="Q1004" s="18">
        <f>VLOOKUP(A1004,'BASE REGISTRO MAYO'!$A$1:$U$884,17,FALSE)</f>
        <v>0</v>
      </c>
      <c r="R1004" s="18">
        <f>VLOOKUP(A1004,'BASE REGISTRO MAYO'!$A$1:$U$884,18,FALSE)</f>
        <v>93401</v>
      </c>
      <c r="S1004" s="18" t="str">
        <f>VLOOKUP(A1004,'BASE REGISTRO MAYO'!$A$1:$U$884,19,FALSE)</f>
        <v>Certificado Financiero 2019 aprobado por Subdepartamento de Supervisión financiera.</v>
      </c>
      <c r="T1004" s="148">
        <f>VLOOKUP(A1004,'BASE REGISTRO MAYO'!$A$1:$U$884,20,FALSE)</f>
        <v>43802</v>
      </c>
      <c r="U1004" s="125">
        <v>7714</v>
      </c>
      <c r="V1004" s="126">
        <v>14085080</v>
      </c>
      <c r="W1004" s="126">
        <v>28170160</v>
      </c>
      <c r="X1004" s="149">
        <v>44347</v>
      </c>
      <c r="Y1004" s="133" t="s">
        <v>7732</v>
      </c>
      <c r="Z1004" s="133" t="s">
        <v>7733</v>
      </c>
      <c r="AA1004" s="125" t="s">
        <v>7780</v>
      </c>
    </row>
    <row r="1005" spans="1:27" s="90" customFormat="1" ht="15.75" customHeight="1" x14ac:dyDescent="0.2">
      <c r="A1005" s="125">
        <v>7692</v>
      </c>
      <c r="B1005" s="18" t="str">
        <f>VLOOKUP(A1005,'BASE REGISTRO MAYO'!$A$1:$U$884,2,FALSE)</f>
        <v>Fundación Pares</v>
      </c>
      <c r="C1005" s="18">
        <f>VLOOKUP(A1005,'BASE REGISTRO MAYO'!$A$1:$U$884,3,FALSE)</f>
        <v>651883474</v>
      </c>
      <c r="D1005" s="18">
        <f>VLOOKUP(A1005,'BASE REGISTRO MAYO'!$A$1:$U$884,4,FALSE)</f>
        <v>0</v>
      </c>
      <c r="E1005" s="18" t="str">
        <f>VLOOKUP(A1005,'BASE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5" s="18" t="str">
        <f>VLOOKUP(A1005,'BASE REGISTRO MAYO'!$A$1:$U$884,6,FALSE)</f>
        <v>Certificado de Vigencia de Persona Jurídica sin fines de lucro Folio N° 500252111385, de 03 de septiembre de 2019.Se acompaña certificado de directorio de Persona Jurídica sin fines de lucro Folio N° 5500375556810, de 09 de marzo de 2021.</v>
      </c>
      <c r="G1005" s="18" t="str">
        <f>VLOOKUP(A1005,'BASE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5" s="18" t="str">
        <f>VLOOKUP(A1005,'BASE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5" s="18" t="str">
        <f>VLOOKUP(A1005,'BASE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5" s="18" t="str">
        <f>VLOOKUP(A1005,'BASE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5" s="18" t="str">
        <f>VLOOKUP(A1005,'BASE REGISTRO MAYO'!$A$1:$U$884,11,FALSE)</f>
        <v>Jairo Lionel Seguel Muñoz</v>
      </c>
      <c r="L1005" s="18" t="str">
        <f>VLOOKUP(A1005,'BASE REGISTRO MAYO'!$A$1:$U$884,12,FALSE)</f>
        <v>Calle Santiago N° 710, oficina 200, Comuna de Villa Alemana. Región de Valparaíso</v>
      </c>
      <c r="M1005" s="18" t="str">
        <f>VLOOKUP(A1005,'BASE REGISTRO MAYO'!$A$1:$U$884,13,FALSE)</f>
        <v>V</v>
      </c>
      <c r="N1005" s="18" t="str">
        <f>VLOOKUP(A1005,'BASE REGISTRO MAYO'!$A$1:$U$884,14,FALSE)</f>
        <v>Villa Alemana</v>
      </c>
      <c r="O1005" s="18" t="str">
        <f>VLOOKUP(A1005,'BASE REGISTRO MAYO'!$A$1:$U$884,15,FALSE)</f>
        <v xml:space="preserve">Fono: 966910337
</v>
      </c>
      <c r="P1005" s="18" t="str">
        <f>VLOOKUP(A1005,'BASE REGISTRO MAYO'!$A$1:$U$884,16,FALSE)</f>
        <v xml:space="preserve">Correo electrónico: f.pares2019@gmail.com
</v>
      </c>
      <c r="Q1005" s="18">
        <f>VLOOKUP(A1005,'BASE REGISTRO MAYO'!$A$1:$U$884,17,FALSE)</f>
        <v>0</v>
      </c>
      <c r="R1005" s="18">
        <f>VLOOKUP(A1005,'BASE REGISTRO MAYO'!$A$1:$U$884,18,FALSE)</f>
        <v>93401</v>
      </c>
      <c r="S1005" s="18" t="str">
        <f>VLOOKUP(A1005,'BASE REGISTRO MAYO'!$A$1:$U$884,19,FALSE)</f>
        <v>Certificado Financiero 2019 aprobado por Subdepartamento de Supervisión financiera.</v>
      </c>
      <c r="T1005" s="148">
        <f>VLOOKUP(A1005,'BASE REGISTRO MAYO'!$A$1:$U$884,20,FALSE)</f>
        <v>43802</v>
      </c>
      <c r="U1005" s="125">
        <v>7714</v>
      </c>
      <c r="V1005" s="126">
        <v>0</v>
      </c>
      <c r="W1005" s="126">
        <v>10986362</v>
      </c>
      <c r="X1005" s="149">
        <v>44347</v>
      </c>
      <c r="Y1005" s="133" t="s">
        <v>7732</v>
      </c>
      <c r="Z1005" s="133" t="s">
        <v>7733</v>
      </c>
      <c r="AA1005" s="125" t="s">
        <v>7781</v>
      </c>
    </row>
    <row r="1006" spans="1:27" s="90" customFormat="1" ht="15.75" customHeight="1" x14ac:dyDescent="0.2">
      <c r="A1006" s="125">
        <v>7692</v>
      </c>
      <c r="B1006" s="18" t="str">
        <f>VLOOKUP(A1006,'BASE REGISTRO MAYO'!$A$1:$U$884,2,FALSE)</f>
        <v>Fundación Pares</v>
      </c>
      <c r="C1006" s="18">
        <f>VLOOKUP(A1006,'BASE REGISTRO MAYO'!$A$1:$U$884,3,FALSE)</f>
        <v>651883474</v>
      </c>
      <c r="D1006" s="18">
        <f>VLOOKUP(A1006,'BASE REGISTRO MAYO'!$A$1:$U$884,4,FALSE)</f>
        <v>0</v>
      </c>
      <c r="E1006" s="18" t="str">
        <f>VLOOKUP(A1006,'BASE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6" s="18" t="str">
        <f>VLOOKUP(A1006,'BASE REGISTRO MAYO'!$A$1:$U$884,6,FALSE)</f>
        <v>Certificado de Vigencia de Persona Jurídica sin fines de lucro Folio N° 500252111385, de 03 de septiembre de 2019.Se acompaña certificado de directorio de Persona Jurídica sin fines de lucro Folio N° 5500375556810, de 09 de marzo de 2021.</v>
      </c>
      <c r="G1006" s="18" t="str">
        <f>VLOOKUP(A1006,'BASE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6" s="18" t="str">
        <f>VLOOKUP(A1006,'BASE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6" s="18" t="str">
        <f>VLOOKUP(A1006,'BASE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6" s="18" t="str">
        <f>VLOOKUP(A1006,'BASE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6" s="18" t="str">
        <f>VLOOKUP(A1006,'BASE REGISTRO MAYO'!$A$1:$U$884,11,FALSE)</f>
        <v>Jairo Lionel Seguel Muñoz</v>
      </c>
      <c r="L1006" s="18" t="str">
        <f>VLOOKUP(A1006,'BASE REGISTRO MAYO'!$A$1:$U$884,12,FALSE)</f>
        <v>Calle Santiago N° 710, oficina 200, Comuna de Villa Alemana. Región de Valparaíso</v>
      </c>
      <c r="M1006" s="18" t="str">
        <f>VLOOKUP(A1006,'BASE REGISTRO MAYO'!$A$1:$U$884,13,FALSE)</f>
        <v>V</v>
      </c>
      <c r="N1006" s="18" t="str">
        <f>VLOOKUP(A1006,'BASE REGISTRO MAYO'!$A$1:$U$884,14,FALSE)</f>
        <v>Villa Alemana</v>
      </c>
      <c r="O1006" s="18" t="str">
        <f>VLOOKUP(A1006,'BASE REGISTRO MAYO'!$A$1:$U$884,15,FALSE)</f>
        <v xml:space="preserve">Fono: 966910337
</v>
      </c>
      <c r="P1006" s="18" t="str">
        <f>VLOOKUP(A1006,'BASE REGISTRO MAYO'!$A$1:$U$884,16,FALSE)</f>
        <v xml:space="preserve">Correo electrónico: f.pares2019@gmail.com
</v>
      </c>
      <c r="Q1006" s="18">
        <f>VLOOKUP(A1006,'BASE REGISTRO MAYO'!$A$1:$U$884,17,FALSE)</f>
        <v>0</v>
      </c>
      <c r="R1006" s="18">
        <f>VLOOKUP(A1006,'BASE REGISTRO MAYO'!$A$1:$U$884,18,FALSE)</f>
        <v>93401</v>
      </c>
      <c r="S1006" s="18" t="str">
        <f>VLOOKUP(A1006,'BASE REGISTRO MAYO'!$A$1:$U$884,19,FALSE)</f>
        <v>Certificado Financiero 2019 aprobado por Subdepartamento de Supervisión financiera.</v>
      </c>
      <c r="T1006" s="148">
        <f>VLOOKUP(A1006,'BASE REGISTRO MAYO'!$A$1:$U$884,20,FALSE)</f>
        <v>43802</v>
      </c>
      <c r="U1006" s="125">
        <v>7714</v>
      </c>
      <c r="V1006" s="126">
        <v>14826400</v>
      </c>
      <c r="W1006" s="126">
        <v>29652800</v>
      </c>
      <c r="X1006" s="149">
        <v>44347</v>
      </c>
      <c r="Y1006" s="133" t="s">
        <v>7732</v>
      </c>
      <c r="Z1006" s="133" t="s">
        <v>7733</v>
      </c>
      <c r="AA1006" s="125" t="s">
        <v>7869</v>
      </c>
    </row>
    <row r="1007" spans="1:27" s="90" customFormat="1" ht="15.75" customHeight="1" x14ac:dyDescent="0.2">
      <c r="A1007" s="125">
        <v>7692</v>
      </c>
      <c r="B1007" s="18" t="str">
        <f>VLOOKUP(A1007,'BASE REGISTRO MAYO'!$A$1:$U$884,2,FALSE)</f>
        <v>Fundación Pares</v>
      </c>
      <c r="C1007" s="18">
        <f>VLOOKUP(A1007,'BASE REGISTRO MAYO'!$A$1:$U$884,3,FALSE)</f>
        <v>651883474</v>
      </c>
      <c r="D1007" s="18">
        <f>VLOOKUP(A1007,'BASE REGISTRO MAYO'!$A$1:$U$884,4,FALSE)</f>
        <v>0</v>
      </c>
      <c r="E1007" s="18" t="str">
        <f>VLOOKUP(A1007,'BASE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7" s="18" t="str">
        <f>VLOOKUP(A1007,'BASE REGISTRO MAYO'!$A$1:$U$884,6,FALSE)</f>
        <v>Certificado de Vigencia de Persona Jurídica sin fines de lucro Folio N° 500252111385, de 03 de septiembre de 2019.Se acompaña certificado de directorio de Persona Jurídica sin fines de lucro Folio N° 5500375556810, de 09 de marzo de 2021.</v>
      </c>
      <c r="G1007" s="18" t="str">
        <f>VLOOKUP(A1007,'BASE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7" s="18" t="str">
        <f>VLOOKUP(A1007,'BASE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7" s="18" t="str">
        <f>VLOOKUP(A1007,'BASE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7" s="18" t="str">
        <f>VLOOKUP(A1007,'BASE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7" s="18" t="str">
        <f>VLOOKUP(A1007,'BASE REGISTRO MAYO'!$A$1:$U$884,11,FALSE)</f>
        <v>Jairo Lionel Seguel Muñoz</v>
      </c>
      <c r="L1007" s="18" t="str">
        <f>VLOOKUP(A1007,'BASE REGISTRO MAYO'!$A$1:$U$884,12,FALSE)</f>
        <v>Calle Santiago N° 710, oficina 200, Comuna de Villa Alemana. Región de Valparaíso</v>
      </c>
      <c r="M1007" s="18" t="str">
        <f>VLOOKUP(A1007,'BASE REGISTRO MAYO'!$A$1:$U$884,13,FALSE)</f>
        <v>V</v>
      </c>
      <c r="N1007" s="18" t="str">
        <f>VLOOKUP(A1007,'BASE REGISTRO MAYO'!$A$1:$U$884,14,FALSE)</f>
        <v>Villa Alemana</v>
      </c>
      <c r="O1007" s="18" t="str">
        <f>VLOOKUP(A1007,'BASE REGISTRO MAYO'!$A$1:$U$884,15,FALSE)</f>
        <v xml:space="preserve">Fono: 966910337
</v>
      </c>
      <c r="P1007" s="18" t="str">
        <f>VLOOKUP(A1007,'BASE REGISTRO MAYO'!$A$1:$U$884,16,FALSE)</f>
        <v xml:space="preserve">Correo electrónico: f.pares2019@gmail.com
</v>
      </c>
      <c r="Q1007" s="18">
        <f>VLOOKUP(A1007,'BASE REGISTRO MAYO'!$A$1:$U$884,17,FALSE)</f>
        <v>0</v>
      </c>
      <c r="R1007" s="18">
        <f>VLOOKUP(A1007,'BASE REGISTRO MAYO'!$A$1:$U$884,18,FALSE)</f>
        <v>93401</v>
      </c>
      <c r="S1007" s="18" t="str">
        <f>VLOOKUP(A1007,'BASE REGISTRO MAYO'!$A$1:$U$884,19,FALSE)</f>
        <v>Certificado Financiero 2019 aprobado por Subdepartamento de Supervisión financiera.</v>
      </c>
      <c r="T1007" s="148">
        <f>VLOOKUP(A1007,'BASE REGISTRO MAYO'!$A$1:$U$884,20,FALSE)</f>
        <v>43802</v>
      </c>
      <c r="U1007" s="125">
        <v>7714</v>
      </c>
      <c r="V1007" s="126">
        <v>14826400</v>
      </c>
      <c r="W1007" s="126">
        <v>29652800</v>
      </c>
      <c r="X1007" s="149">
        <v>44347</v>
      </c>
      <c r="Y1007" s="133" t="s">
        <v>7732</v>
      </c>
      <c r="Z1007" s="133" t="s">
        <v>7733</v>
      </c>
      <c r="AA1007" s="125" t="s">
        <v>7822</v>
      </c>
    </row>
    <row r="1008" spans="1:27" s="90" customFormat="1" ht="15.75" customHeight="1" x14ac:dyDescent="0.2">
      <c r="A1008" s="125">
        <v>7692</v>
      </c>
      <c r="B1008" s="18" t="str">
        <f>VLOOKUP(A1008,'BASE REGISTRO MAYO'!$A$1:$U$884,2,FALSE)</f>
        <v>Fundación Pares</v>
      </c>
      <c r="C1008" s="18">
        <f>VLOOKUP(A1008,'BASE REGISTRO MAYO'!$A$1:$U$884,3,FALSE)</f>
        <v>651883474</v>
      </c>
      <c r="D1008" s="18">
        <f>VLOOKUP(A1008,'BASE REGISTRO MAYO'!$A$1:$U$884,4,FALSE)</f>
        <v>0</v>
      </c>
      <c r="E1008" s="18" t="str">
        <f>VLOOKUP(A1008,'BASE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8" s="18" t="str">
        <f>VLOOKUP(A1008,'BASE REGISTRO MAYO'!$A$1:$U$884,6,FALSE)</f>
        <v>Certificado de Vigencia de Persona Jurídica sin fines de lucro Folio N° 500252111385, de 03 de septiembre de 2019.Se acompaña certificado de directorio de Persona Jurídica sin fines de lucro Folio N° 5500375556810, de 09 de marzo de 2021.</v>
      </c>
      <c r="G1008" s="18" t="str">
        <f>VLOOKUP(A1008,'BASE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8" s="18" t="str">
        <f>VLOOKUP(A1008,'BASE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8" s="18" t="str">
        <f>VLOOKUP(A1008,'BASE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8" s="18" t="str">
        <f>VLOOKUP(A1008,'BASE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8" s="18" t="str">
        <f>VLOOKUP(A1008,'BASE REGISTRO MAYO'!$A$1:$U$884,11,FALSE)</f>
        <v>Jairo Lionel Seguel Muñoz</v>
      </c>
      <c r="L1008" s="18" t="str">
        <f>VLOOKUP(A1008,'BASE REGISTRO MAYO'!$A$1:$U$884,12,FALSE)</f>
        <v>Calle Santiago N° 710, oficina 200, Comuna de Villa Alemana. Región de Valparaíso</v>
      </c>
      <c r="M1008" s="18" t="str">
        <f>VLOOKUP(A1008,'BASE REGISTRO MAYO'!$A$1:$U$884,13,FALSE)</f>
        <v>V</v>
      </c>
      <c r="N1008" s="18" t="str">
        <f>VLOOKUP(A1008,'BASE REGISTRO MAYO'!$A$1:$U$884,14,FALSE)</f>
        <v>Villa Alemana</v>
      </c>
      <c r="O1008" s="18" t="str">
        <f>VLOOKUP(A1008,'BASE REGISTRO MAYO'!$A$1:$U$884,15,FALSE)</f>
        <v xml:space="preserve">Fono: 966910337
</v>
      </c>
      <c r="P1008" s="18" t="str">
        <f>VLOOKUP(A1008,'BASE REGISTRO MAYO'!$A$1:$U$884,16,FALSE)</f>
        <v xml:space="preserve">Correo electrónico: f.pares2019@gmail.com
</v>
      </c>
      <c r="Q1008" s="18">
        <f>VLOOKUP(A1008,'BASE REGISTRO MAYO'!$A$1:$U$884,17,FALSE)</f>
        <v>0</v>
      </c>
      <c r="R1008" s="18">
        <f>VLOOKUP(A1008,'BASE REGISTRO MAYO'!$A$1:$U$884,18,FALSE)</f>
        <v>93401</v>
      </c>
      <c r="S1008" s="18" t="str">
        <f>VLOOKUP(A1008,'BASE REGISTRO MAYO'!$A$1:$U$884,19,FALSE)</f>
        <v>Certificado Financiero 2019 aprobado por Subdepartamento de Supervisión financiera.</v>
      </c>
      <c r="T1008" s="148">
        <f>VLOOKUP(A1008,'BASE REGISTRO MAYO'!$A$1:$U$884,20,FALSE)</f>
        <v>43802</v>
      </c>
      <c r="U1008" s="125">
        <v>7714</v>
      </c>
      <c r="V1008" s="126">
        <v>13640288</v>
      </c>
      <c r="W1008" s="126">
        <v>28466688</v>
      </c>
      <c r="X1008" s="149">
        <v>44347</v>
      </c>
      <c r="Y1008" s="133" t="s">
        <v>7732</v>
      </c>
      <c r="Z1008" s="133" t="s">
        <v>7733</v>
      </c>
      <c r="AA1008" s="125" t="s">
        <v>6414</v>
      </c>
    </row>
    <row r="1009" spans="1:27" s="90" customFormat="1" ht="15.75" customHeight="1" x14ac:dyDescent="0.2">
      <c r="A1009" s="125">
        <v>7692</v>
      </c>
      <c r="B1009" s="18" t="str">
        <f>VLOOKUP(A1009,'BASE REGISTRO MAYO'!$A$1:$U$884,2,FALSE)</f>
        <v>Fundación Pares</v>
      </c>
      <c r="C1009" s="18">
        <f>VLOOKUP(A1009,'BASE REGISTRO MAYO'!$A$1:$U$884,3,FALSE)</f>
        <v>651883474</v>
      </c>
      <c r="D1009" s="18">
        <f>VLOOKUP(A1009,'BASE REGISTRO MAYO'!$A$1:$U$884,4,FALSE)</f>
        <v>0</v>
      </c>
      <c r="E1009" s="18" t="str">
        <f>VLOOKUP(A1009,'BASE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9" s="18" t="str">
        <f>VLOOKUP(A1009,'BASE REGISTRO MAYO'!$A$1:$U$884,6,FALSE)</f>
        <v>Certificado de Vigencia de Persona Jurídica sin fines de lucro Folio N° 500252111385, de 03 de septiembre de 2019.Se acompaña certificado de directorio de Persona Jurídica sin fines de lucro Folio N° 5500375556810, de 09 de marzo de 2021.</v>
      </c>
      <c r="G1009" s="18" t="str">
        <f>VLOOKUP(A1009,'BASE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9" s="18" t="str">
        <f>VLOOKUP(A1009,'BASE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9" s="18" t="str">
        <f>VLOOKUP(A1009,'BASE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9" s="18" t="str">
        <f>VLOOKUP(A1009,'BASE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9" s="18" t="str">
        <f>VLOOKUP(A1009,'BASE REGISTRO MAYO'!$A$1:$U$884,11,FALSE)</f>
        <v>Jairo Lionel Seguel Muñoz</v>
      </c>
      <c r="L1009" s="18" t="str">
        <f>VLOOKUP(A1009,'BASE REGISTRO MAYO'!$A$1:$U$884,12,FALSE)</f>
        <v>Calle Santiago N° 710, oficina 200, Comuna de Villa Alemana. Región de Valparaíso</v>
      </c>
      <c r="M1009" s="18" t="str">
        <f>VLOOKUP(A1009,'BASE REGISTRO MAYO'!$A$1:$U$884,13,FALSE)</f>
        <v>V</v>
      </c>
      <c r="N1009" s="18" t="str">
        <f>VLOOKUP(A1009,'BASE REGISTRO MAYO'!$A$1:$U$884,14,FALSE)</f>
        <v>Villa Alemana</v>
      </c>
      <c r="O1009" s="18" t="str">
        <f>VLOOKUP(A1009,'BASE REGISTRO MAYO'!$A$1:$U$884,15,FALSE)</f>
        <v xml:space="preserve">Fono: 966910337
</v>
      </c>
      <c r="P1009" s="18" t="str">
        <f>VLOOKUP(A1009,'BASE REGISTRO MAYO'!$A$1:$U$884,16,FALSE)</f>
        <v xml:space="preserve">Correo electrónico: f.pares2019@gmail.com
</v>
      </c>
      <c r="Q1009" s="18">
        <f>VLOOKUP(A1009,'BASE REGISTRO MAYO'!$A$1:$U$884,17,FALSE)</f>
        <v>0</v>
      </c>
      <c r="R1009" s="18">
        <f>VLOOKUP(A1009,'BASE REGISTRO MAYO'!$A$1:$U$884,18,FALSE)</f>
        <v>93401</v>
      </c>
      <c r="S1009" s="18" t="str">
        <f>VLOOKUP(A1009,'BASE REGISTRO MAYO'!$A$1:$U$884,19,FALSE)</f>
        <v>Certificado Financiero 2019 aprobado por Subdepartamento de Supervisión financiera.</v>
      </c>
      <c r="T1009" s="148">
        <f>VLOOKUP(A1009,'BASE REGISTRO MAYO'!$A$1:$U$884,20,FALSE)</f>
        <v>43802</v>
      </c>
      <c r="U1009" s="125">
        <v>7714</v>
      </c>
      <c r="V1009" s="126">
        <v>0</v>
      </c>
      <c r="W1009" s="126">
        <v>14826400</v>
      </c>
      <c r="X1009" s="149">
        <v>44347</v>
      </c>
      <c r="Y1009" s="133" t="s">
        <v>7732</v>
      </c>
      <c r="Z1009" s="133" t="s">
        <v>7733</v>
      </c>
      <c r="AA1009" s="125" t="s">
        <v>7790</v>
      </c>
    </row>
    <row r="1010" spans="1:27" s="90" customFormat="1" ht="15.75" customHeight="1" x14ac:dyDescent="0.2">
      <c r="A1010" s="125">
        <v>7692</v>
      </c>
      <c r="B1010" s="18" t="str">
        <f>VLOOKUP(A1010,'BASE REGISTRO MAYO'!$A$1:$U$884,2,FALSE)</f>
        <v>Fundación Pares</v>
      </c>
      <c r="C1010" s="18">
        <f>VLOOKUP(A1010,'BASE REGISTRO MAYO'!$A$1:$U$884,3,FALSE)</f>
        <v>651883474</v>
      </c>
      <c r="D1010" s="18">
        <f>VLOOKUP(A1010,'BASE REGISTRO MAYO'!$A$1:$U$884,4,FALSE)</f>
        <v>0</v>
      </c>
      <c r="E1010" s="18" t="str">
        <f>VLOOKUP(A1010,'BASE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0" s="18" t="str">
        <f>VLOOKUP(A1010,'BASE REGISTRO MAYO'!$A$1:$U$884,6,FALSE)</f>
        <v>Certificado de Vigencia de Persona Jurídica sin fines de lucro Folio N° 500252111385, de 03 de septiembre de 2019.Se acompaña certificado de directorio de Persona Jurídica sin fines de lucro Folio N° 5500375556810, de 09 de marzo de 2021.</v>
      </c>
      <c r="G1010" s="18" t="str">
        <f>VLOOKUP(A1010,'BASE REGISTRO MAYO'!$A$1:$U$884,7,FALSE)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0" s="18" t="str">
        <f>VLOOKUP(A1010,'BASE REGISTRO MAYO'!$A$1:$U$884,8,FALSE)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0" s="18" t="str">
        <f>VLOOKUP(A1010,'BASE REGISTRO MAYO'!$A$1:$U$884,9,FALSE)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0" s="18" t="str">
        <f>VLOOKUP(A1010,'BASE REGISTRO MAYO'!$A$1:$U$884,10,FALSE)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0" s="18" t="str">
        <f>VLOOKUP(A1010,'BASE REGISTRO MAYO'!$A$1:$U$884,11,FALSE)</f>
        <v>Jairo Lionel Seguel Muñoz</v>
      </c>
      <c r="L1010" s="18" t="str">
        <f>VLOOKUP(A1010,'BASE REGISTRO MAYO'!$A$1:$U$884,12,FALSE)</f>
        <v>Calle Santiago N° 710, oficina 200, Comuna de Villa Alemana. Región de Valparaíso</v>
      </c>
      <c r="M1010" s="18" t="str">
        <f>VLOOKUP(A1010,'BASE REGISTRO MAYO'!$A$1:$U$884,13,FALSE)</f>
        <v>V</v>
      </c>
      <c r="N1010" s="18" t="str">
        <f>VLOOKUP(A1010,'BASE REGISTRO MAYO'!$A$1:$U$884,14,FALSE)</f>
        <v>Villa Alemana</v>
      </c>
      <c r="O1010" s="18" t="str">
        <f>VLOOKUP(A1010,'BASE REGISTRO MAYO'!$A$1:$U$884,15,FALSE)</f>
        <v xml:space="preserve">Fono: 966910337
</v>
      </c>
      <c r="P1010" s="18" t="str">
        <f>VLOOKUP(A1010,'BASE REGISTRO MAYO'!$A$1:$U$884,16,FALSE)</f>
        <v xml:space="preserve">Correo electrónico: f.pares2019@gmail.com
</v>
      </c>
      <c r="Q1010" s="18">
        <f>VLOOKUP(A1010,'BASE REGISTRO MAYO'!$A$1:$U$884,17,FALSE)</f>
        <v>0</v>
      </c>
      <c r="R1010" s="18">
        <f>VLOOKUP(A1010,'BASE REGISTRO MAYO'!$A$1:$U$884,18,FALSE)</f>
        <v>93401</v>
      </c>
      <c r="S1010" s="18" t="str">
        <f>VLOOKUP(A1010,'BASE REGISTRO MAYO'!$A$1:$U$884,19,FALSE)</f>
        <v>Certificado Financiero 2019 aprobado por Subdepartamento de Supervisión financiera.</v>
      </c>
      <c r="T1010" s="148">
        <f>VLOOKUP(A1010,'BASE REGISTRO MAYO'!$A$1:$U$884,20,FALSE)</f>
        <v>43802</v>
      </c>
      <c r="U1010" s="125">
        <v>7714</v>
      </c>
      <c r="V1010" s="126">
        <v>8958111</v>
      </c>
      <c r="W1010" s="126">
        <v>21634683</v>
      </c>
      <c r="X1010" s="149">
        <v>44347</v>
      </c>
      <c r="Y1010" s="133" t="s">
        <v>7732</v>
      </c>
      <c r="Z1010" s="133" t="s">
        <v>7733</v>
      </c>
      <c r="AA1010" s="125" t="s">
        <v>7791</v>
      </c>
    </row>
    <row r="1011" spans="1:27" s="90" customFormat="1" ht="15.75" customHeight="1" x14ac:dyDescent="0.2">
      <c r="A1011" s="125">
        <v>7691</v>
      </c>
      <c r="B1011" s="18" t="str">
        <f>VLOOKUP(A1011,'BASE REGISTRO MAYO'!$A$1:$U$884,2,FALSE)</f>
        <v>Fundación Profesionales Asociados para el Desarrollo Regional o Fundación PRODERE</v>
      </c>
      <c r="C1011" s="18">
        <f>VLOOKUP(A1011,'BASE REGISTRO MAYO'!$A$1:$U$884,3,FALSE)</f>
        <v>651539544</v>
      </c>
      <c r="D1011" s="18">
        <f>VLOOKUP(A1011,'BASE REGISTRO MAYO'!$A$1:$U$884,4,FALSE)</f>
        <v>0</v>
      </c>
      <c r="E1011" s="18" t="str">
        <f>VLOOKUP(A1011,'BASE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1" s="18" t="str">
        <f>VLOOKUP(A1011,'BASE REGISTRO MAYO'!$A$1:$U$884,6,FALSE)</f>
        <v>Certificado de Vigencia de Persona Jurídica sin Fines de Lucro, Folio Nº 50037888006, de fecha 01 de marzo de 2021, del Servicio de Registro Civil e Identificación.</v>
      </c>
      <c r="G1011" s="18" t="str">
        <f>VLOOKUP(A1011,'BASE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1" s="18" t="str">
        <f>VLOOKUP(A1011,'BASE REGISTRO MAYO'!$A$1:$U$884,8,FALSE)</f>
        <v xml:space="preserve">Presidente: 
Marina Inés Bustos Pino, 
Vicepresidente:
Evelyn Paola Garrote Jirón, 
Tesorero: 
Rodrigo Alberto Díaz Bustos,
Secretaria: 
Carlos Eduardo Valdivia Espergue, 
</v>
      </c>
      <c r="I1011" s="18" t="str">
        <f>VLOOKUP(A1011,'BASE REGISTRO MAYO'!$A$1:$U$884,9,FALSE)</f>
        <v>3 AÑOS</v>
      </c>
      <c r="J1011" s="18" t="str">
        <f>VLOOKUP(A1011,'BASE REGISTRO MAYO'!$A$1:$U$884,10,FALSE)</f>
        <v>01-12-2020 hasta el 01-12-2023.</v>
      </c>
      <c r="K1011" s="18" t="str">
        <f>VLOOKUP(A1011,'BASE REGISTRO MAYO'!$A$1:$U$884,11,FALSE)</f>
        <v>Marina Inés Bustos Pino</v>
      </c>
      <c r="L1011" s="18" t="str">
        <f>VLOOKUP(A1011,'BASE REGISTRO MAYO'!$A$1:$U$884,12,FALSE)</f>
        <v xml:space="preserve">4 Oriente N° 143, Viña del Mar
</v>
      </c>
      <c r="M1011" s="18" t="str">
        <f>VLOOKUP(A1011,'BASE REGISTRO MAYO'!$A$1:$U$884,13,FALSE)</f>
        <v>v</v>
      </c>
      <c r="N1011" s="18" t="str">
        <f>VLOOKUP(A1011,'BASE REGISTRO MAYO'!$A$1:$U$884,14,FALSE)</f>
        <v>Viña del Mar</v>
      </c>
      <c r="O1011" s="18">
        <f>VLOOKUP(A1011,'BASE REGISTRO MAYO'!$A$1:$U$884,15,FALSE)</f>
        <v>582262569</v>
      </c>
      <c r="P1011" s="18" t="str">
        <f>VLOOKUP(A1011,'BASE REGISTRO MAYO'!$A$1:$U$884,16,FALSE)</f>
        <v>fundacion.prodere@gmail.com</v>
      </c>
      <c r="Q1011" s="18">
        <f>VLOOKUP(A1011,'BASE REGISTRO MAYO'!$A$1:$U$884,17,FALSE)</f>
        <v>0</v>
      </c>
      <c r="R1011" s="18">
        <f>VLOOKUP(A1011,'BASE REGISTRO MAYO'!$A$1:$U$884,18,FALSE)</f>
        <v>93401</v>
      </c>
      <c r="S1011" s="18" t="str">
        <f>VLOOKUP(A1011,'BASE REGISTRO MAYO'!$A$1:$U$884,19,FALSE)</f>
        <v xml:space="preserve">Antecedentes financieros correspondientes al año 2018, aprobados por el Sub Departamento de Supervisión Financiera Nacional. </v>
      </c>
      <c r="T1011" s="148">
        <f>VLOOKUP(A1011,'BASE REGISTRO MAYO'!$A$1:$U$884,20,FALSE)</f>
        <v>43798</v>
      </c>
      <c r="U1011" s="125">
        <v>7726</v>
      </c>
      <c r="V1011" s="126">
        <v>5503560</v>
      </c>
      <c r="W1011" s="126">
        <v>20306238</v>
      </c>
      <c r="X1011" s="149">
        <v>44347</v>
      </c>
      <c r="Y1011" s="133" t="s">
        <v>7732</v>
      </c>
      <c r="Z1011" s="133" t="s">
        <v>7733</v>
      </c>
      <c r="AA1011" s="125" t="s">
        <v>7865</v>
      </c>
    </row>
    <row r="1012" spans="1:27" s="90" customFormat="1" ht="15.75" customHeight="1" x14ac:dyDescent="0.2">
      <c r="A1012" s="125">
        <v>7691</v>
      </c>
      <c r="B1012" s="18" t="str">
        <f>VLOOKUP(A1012,'BASE REGISTRO MAYO'!$A$1:$U$884,2,FALSE)</f>
        <v>Fundación Profesionales Asociados para el Desarrollo Regional o Fundación PRODERE</v>
      </c>
      <c r="C1012" s="18">
        <f>VLOOKUP(A1012,'BASE REGISTRO MAYO'!$A$1:$U$884,3,FALSE)</f>
        <v>651539544</v>
      </c>
      <c r="D1012" s="18">
        <f>VLOOKUP(A1012,'BASE REGISTRO MAYO'!$A$1:$U$884,4,FALSE)</f>
        <v>0</v>
      </c>
      <c r="E1012" s="18" t="str">
        <f>VLOOKUP(A1012,'BASE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2" s="18" t="str">
        <f>VLOOKUP(A1012,'BASE REGISTRO MAYO'!$A$1:$U$884,6,FALSE)</f>
        <v>Certificado de Vigencia de Persona Jurídica sin Fines de Lucro, Folio Nº 50037888006, de fecha 01 de marzo de 2021, del Servicio de Registro Civil e Identificación.</v>
      </c>
      <c r="G1012" s="18" t="str">
        <f>VLOOKUP(A1012,'BASE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2" s="18" t="str">
        <f>VLOOKUP(A1012,'BASE REGISTRO MAYO'!$A$1:$U$884,8,FALSE)</f>
        <v xml:space="preserve">Presidente: 
Marina Inés Bustos Pino, 
Vicepresidente:
Evelyn Paola Garrote Jirón, 
Tesorero: 
Rodrigo Alberto Díaz Bustos,
Secretaria: 
Carlos Eduardo Valdivia Espergue, 
</v>
      </c>
      <c r="I1012" s="18" t="str">
        <f>VLOOKUP(A1012,'BASE REGISTRO MAYO'!$A$1:$U$884,9,FALSE)</f>
        <v>3 AÑOS</v>
      </c>
      <c r="J1012" s="18" t="str">
        <f>VLOOKUP(A1012,'BASE REGISTRO MAYO'!$A$1:$U$884,10,FALSE)</f>
        <v>01-12-2020 hasta el 01-12-2023.</v>
      </c>
      <c r="K1012" s="18" t="str">
        <f>VLOOKUP(A1012,'BASE REGISTRO MAYO'!$A$1:$U$884,11,FALSE)</f>
        <v>Marina Inés Bustos Pino</v>
      </c>
      <c r="L1012" s="18" t="str">
        <f>VLOOKUP(A1012,'BASE REGISTRO MAYO'!$A$1:$U$884,12,FALSE)</f>
        <v xml:space="preserve">4 Oriente N° 143, Viña del Mar
</v>
      </c>
      <c r="M1012" s="18" t="str">
        <f>VLOOKUP(A1012,'BASE REGISTRO MAYO'!$A$1:$U$884,13,FALSE)</f>
        <v>v</v>
      </c>
      <c r="N1012" s="18" t="str">
        <f>VLOOKUP(A1012,'BASE REGISTRO MAYO'!$A$1:$U$884,14,FALSE)</f>
        <v>Viña del Mar</v>
      </c>
      <c r="O1012" s="18">
        <f>VLOOKUP(A1012,'BASE REGISTRO MAYO'!$A$1:$U$884,15,FALSE)</f>
        <v>582262569</v>
      </c>
      <c r="P1012" s="18" t="str">
        <f>VLOOKUP(A1012,'BASE REGISTRO MAYO'!$A$1:$U$884,16,FALSE)</f>
        <v>fundacion.prodere@gmail.com</v>
      </c>
      <c r="Q1012" s="18">
        <f>VLOOKUP(A1012,'BASE REGISTRO MAYO'!$A$1:$U$884,17,FALSE)</f>
        <v>0</v>
      </c>
      <c r="R1012" s="18">
        <f>VLOOKUP(A1012,'BASE REGISTRO MAYO'!$A$1:$U$884,18,FALSE)</f>
        <v>93401</v>
      </c>
      <c r="S1012" s="18" t="str">
        <f>VLOOKUP(A1012,'BASE REGISTRO MAYO'!$A$1:$U$884,19,FALSE)</f>
        <v xml:space="preserve">Antecedentes financieros correspondientes al año 2018, aprobados por el Sub Departamento de Supervisión Financiera Nacional. </v>
      </c>
      <c r="T1012" s="148">
        <f>VLOOKUP(A1012,'BASE REGISTRO MAYO'!$A$1:$U$884,20,FALSE)</f>
        <v>43798</v>
      </c>
      <c r="U1012" s="125">
        <v>7726</v>
      </c>
      <c r="V1012" s="126">
        <v>6262671</v>
      </c>
      <c r="W1012" s="126">
        <v>27138243</v>
      </c>
      <c r="X1012" s="149">
        <v>44347</v>
      </c>
      <c r="Y1012" s="133" t="s">
        <v>7732</v>
      </c>
      <c r="Z1012" s="133" t="s">
        <v>7733</v>
      </c>
      <c r="AA1012" s="125" t="s">
        <v>7761</v>
      </c>
    </row>
    <row r="1013" spans="1:27" s="90" customFormat="1" ht="15.75" customHeight="1" x14ac:dyDescent="0.2">
      <c r="A1013" s="125">
        <v>7691</v>
      </c>
      <c r="B1013" s="18" t="str">
        <f>VLOOKUP(A1013,'BASE REGISTRO MAYO'!$A$1:$U$884,2,FALSE)</f>
        <v>Fundación Profesionales Asociados para el Desarrollo Regional o Fundación PRODERE</v>
      </c>
      <c r="C1013" s="18">
        <f>VLOOKUP(A1013,'BASE REGISTRO MAYO'!$A$1:$U$884,3,FALSE)</f>
        <v>651539544</v>
      </c>
      <c r="D1013" s="18">
        <f>VLOOKUP(A1013,'BASE REGISTRO MAYO'!$A$1:$U$884,4,FALSE)</f>
        <v>0</v>
      </c>
      <c r="E1013" s="18" t="str">
        <f>VLOOKUP(A1013,'BASE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3" s="18" t="str">
        <f>VLOOKUP(A1013,'BASE REGISTRO MAYO'!$A$1:$U$884,6,FALSE)</f>
        <v>Certificado de Vigencia de Persona Jurídica sin Fines de Lucro, Folio Nº 50037888006, de fecha 01 de marzo de 2021, del Servicio de Registro Civil e Identificación.</v>
      </c>
      <c r="G1013" s="18" t="str">
        <f>VLOOKUP(A1013,'BASE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3" s="18" t="str">
        <f>VLOOKUP(A1013,'BASE REGISTRO MAYO'!$A$1:$U$884,8,FALSE)</f>
        <v xml:space="preserve">Presidente: 
Marina Inés Bustos Pino, 
Vicepresidente:
Evelyn Paola Garrote Jirón, 
Tesorero: 
Rodrigo Alberto Díaz Bustos,
Secretaria: 
Carlos Eduardo Valdivia Espergue, 
</v>
      </c>
      <c r="I1013" s="18" t="str">
        <f>VLOOKUP(A1013,'BASE REGISTRO MAYO'!$A$1:$U$884,9,FALSE)</f>
        <v>3 AÑOS</v>
      </c>
      <c r="J1013" s="18" t="str">
        <f>VLOOKUP(A1013,'BASE REGISTRO MAYO'!$A$1:$U$884,10,FALSE)</f>
        <v>01-12-2020 hasta el 01-12-2023.</v>
      </c>
      <c r="K1013" s="18" t="str">
        <f>VLOOKUP(A1013,'BASE REGISTRO MAYO'!$A$1:$U$884,11,FALSE)</f>
        <v>Marina Inés Bustos Pino</v>
      </c>
      <c r="L1013" s="18" t="str">
        <f>VLOOKUP(A1013,'BASE REGISTRO MAYO'!$A$1:$U$884,12,FALSE)</f>
        <v xml:space="preserve">4 Oriente N° 143, Viña del Mar
</v>
      </c>
      <c r="M1013" s="18" t="str">
        <f>VLOOKUP(A1013,'BASE REGISTRO MAYO'!$A$1:$U$884,13,FALSE)</f>
        <v>v</v>
      </c>
      <c r="N1013" s="18" t="str">
        <f>VLOOKUP(A1013,'BASE REGISTRO MAYO'!$A$1:$U$884,14,FALSE)</f>
        <v>Viña del Mar</v>
      </c>
      <c r="O1013" s="18">
        <f>VLOOKUP(A1013,'BASE REGISTRO MAYO'!$A$1:$U$884,15,FALSE)</f>
        <v>582262569</v>
      </c>
      <c r="P1013" s="18" t="str">
        <f>VLOOKUP(A1013,'BASE REGISTRO MAYO'!$A$1:$U$884,16,FALSE)</f>
        <v>fundacion.prodere@gmail.com</v>
      </c>
      <c r="Q1013" s="18">
        <f>VLOOKUP(A1013,'BASE REGISTRO MAYO'!$A$1:$U$884,17,FALSE)</f>
        <v>0</v>
      </c>
      <c r="R1013" s="18">
        <f>VLOOKUP(A1013,'BASE REGISTRO MAYO'!$A$1:$U$884,18,FALSE)</f>
        <v>93401</v>
      </c>
      <c r="S1013" s="18" t="str">
        <f>VLOOKUP(A1013,'BASE REGISTRO MAYO'!$A$1:$U$884,19,FALSE)</f>
        <v xml:space="preserve">Antecedentes financieros correspondientes al año 2018, aprobados por el Sub Departamento de Supervisión Financiera Nacional. </v>
      </c>
      <c r="T1013" s="148">
        <f>VLOOKUP(A1013,'BASE REGISTRO MAYO'!$A$1:$U$884,20,FALSE)</f>
        <v>43798</v>
      </c>
      <c r="U1013" s="125">
        <v>7726</v>
      </c>
      <c r="V1013" s="126">
        <v>0</v>
      </c>
      <c r="W1013" s="126">
        <v>10817341</v>
      </c>
      <c r="X1013" s="149">
        <v>44347</v>
      </c>
      <c r="Y1013" s="133" t="s">
        <v>7732</v>
      </c>
      <c r="Z1013" s="133" t="s">
        <v>7733</v>
      </c>
      <c r="AA1013" s="125" t="s">
        <v>7762</v>
      </c>
    </row>
    <row r="1014" spans="1:27" s="90" customFormat="1" ht="15.75" customHeight="1" x14ac:dyDescent="0.2">
      <c r="A1014" s="125">
        <v>7691</v>
      </c>
      <c r="B1014" s="18" t="str">
        <f>VLOOKUP(A1014,'BASE REGISTRO MAYO'!$A$1:$U$884,2,FALSE)</f>
        <v>Fundación Profesionales Asociados para el Desarrollo Regional o Fundación PRODERE</v>
      </c>
      <c r="C1014" s="18">
        <f>VLOOKUP(A1014,'BASE REGISTRO MAYO'!$A$1:$U$884,3,FALSE)</f>
        <v>651539544</v>
      </c>
      <c r="D1014" s="18">
        <f>VLOOKUP(A1014,'BASE REGISTRO MAYO'!$A$1:$U$884,4,FALSE)</f>
        <v>0</v>
      </c>
      <c r="E1014" s="18" t="str">
        <f>VLOOKUP(A1014,'BASE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4" s="18" t="str">
        <f>VLOOKUP(A1014,'BASE REGISTRO MAYO'!$A$1:$U$884,6,FALSE)</f>
        <v>Certificado de Vigencia de Persona Jurídica sin Fines de Lucro, Folio Nº 50037888006, de fecha 01 de marzo de 2021, del Servicio de Registro Civil e Identificación.</v>
      </c>
      <c r="G1014" s="18" t="str">
        <f>VLOOKUP(A1014,'BASE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4" s="18" t="str">
        <f>VLOOKUP(A1014,'BASE REGISTRO MAYO'!$A$1:$U$884,8,FALSE)</f>
        <v xml:space="preserve">Presidente: 
Marina Inés Bustos Pino, 
Vicepresidente:
Evelyn Paola Garrote Jirón, 
Tesorero: 
Rodrigo Alberto Díaz Bustos,
Secretaria: 
Carlos Eduardo Valdivia Espergue, 
</v>
      </c>
      <c r="I1014" s="18" t="str">
        <f>VLOOKUP(A1014,'BASE REGISTRO MAYO'!$A$1:$U$884,9,FALSE)</f>
        <v>3 AÑOS</v>
      </c>
      <c r="J1014" s="18" t="str">
        <f>VLOOKUP(A1014,'BASE REGISTRO MAYO'!$A$1:$U$884,10,FALSE)</f>
        <v>01-12-2020 hasta el 01-12-2023.</v>
      </c>
      <c r="K1014" s="18" t="str">
        <f>VLOOKUP(A1014,'BASE REGISTRO MAYO'!$A$1:$U$884,11,FALSE)</f>
        <v>Marina Inés Bustos Pino</v>
      </c>
      <c r="L1014" s="18" t="str">
        <f>VLOOKUP(A1014,'BASE REGISTRO MAYO'!$A$1:$U$884,12,FALSE)</f>
        <v xml:space="preserve">4 Oriente N° 143, Viña del Mar
</v>
      </c>
      <c r="M1014" s="18" t="str">
        <f>VLOOKUP(A1014,'BASE REGISTRO MAYO'!$A$1:$U$884,13,FALSE)</f>
        <v>v</v>
      </c>
      <c r="N1014" s="18" t="str">
        <f>VLOOKUP(A1014,'BASE REGISTRO MAYO'!$A$1:$U$884,14,FALSE)</f>
        <v>Viña del Mar</v>
      </c>
      <c r="O1014" s="18">
        <f>VLOOKUP(A1014,'BASE REGISTRO MAYO'!$A$1:$U$884,15,FALSE)</f>
        <v>582262569</v>
      </c>
      <c r="P1014" s="18" t="str">
        <f>VLOOKUP(A1014,'BASE REGISTRO MAYO'!$A$1:$U$884,16,FALSE)</f>
        <v>fundacion.prodere@gmail.com</v>
      </c>
      <c r="Q1014" s="18">
        <f>VLOOKUP(A1014,'BASE REGISTRO MAYO'!$A$1:$U$884,17,FALSE)</f>
        <v>0</v>
      </c>
      <c r="R1014" s="18">
        <f>VLOOKUP(A1014,'BASE REGISTRO MAYO'!$A$1:$U$884,18,FALSE)</f>
        <v>93401</v>
      </c>
      <c r="S1014" s="18" t="str">
        <f>VLOOKUP(A1014,'BASE REGISTRO MAYO'!$A$1:$U$884,19,FALSE)</f>
        <v xml:space="preserve">Antecedentes financieros correspondientes al año 2018, aprobados por el Sub Departamento de Supervisión Financiera Nacional. </v>
      </c>
      <c r="T1014" s="148">
        <f>VLOOKUP(A1014,'BASE REGISTRO MAYO'!$A$1:$U$884,20,FALSE)</f>
        <v>43798</v>
      </c>
      <c r="U1014" s="125">
        <v>7726</v>
      </c>
      <c r="V1014" s="126">
        <v>8789090</v>
      </c>
      <c r="W1014" s="126">
        <v>8789090</v>
      </c>
      <c r="X1014" s="149">
        <v>44347</v>
      </c>
      <c r="Y1014" s="133" t="s">
        <v>7732</v>
      </c>
      <c r="Z1014" s="133" t="s">
        <v>7733</v>
      </c>
      <c r="AA1014" s="125" t="s">
        <v>7890</v>
      </c>
    </row>
    <row r="1015" spans="1:27" s="90" customFormat="1" ht="15.75" customHeight="1" x14ac:dyDescent="0.2">
      <c r="A1015" s="125">
        <v>7691</v>
      </c>
      <c r="B1015" s="18" t="str">
        <f>VLOOKUP(A1015,'BASE REGISTRO MAYO'!$A$1:$U$884,2,FALSE)</f>
        <v>Fundación Profesionales Asociados para el Desarrollo Regional o Fundación PRODERE</v>
      </c>
      <c r="C1015" s="18">
        <f>VLOOKUP(A1015,'BASE REGISTRO MAYO'!$A$1:$U$884,3,FALSE)</f>
        <v>651539544</v>
      </c>
      <c r="D1015" s="18">
        <f>VLOOKUP(A1015,'BASE REGISTRO MAYO'!$A$1:$U$884,4,FALSE)</f>
        <v>0</v>
      </c>
      <c r="E1015" s="18" t="str">
        <f>VLOOKUP(A1015,'BASE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5" s="18" t="str">
        <f>VLOOKUP(A1015,'BASE REGISTRO MAYO'!$A$1:$U$884,6,FALSE)</f>
        <v>Certificado de Vigencia de Persona Jurídica sin Fines de Lucro, Folio Nº 50037888006, de fecha 01 de marzo de 2021, del Servicio de Registro Civil e Identificación.</v>
      </c>
      <c r="G1015" s="18" t="str">
        <f>VLOOKUP(A1015,'BASE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5" s="18" t="str">
        <f>VLOOKUP(A1015,'BASE REGISTRO MAYO'!$A$1:$U$884,8,FALSE)</f>
        <v xml:space="preserve">Presidente: 
Marina Inés Bustos Pino, 
Vicepresidente:
Evelyn Paola Garrote Jirón, 
Tesorero: 
Rodrigo Alberto Díaz Bustos,
Secretaria: 
Carlos Eduardo Valdivia Espergue, 
</v>
      </c>
      <c r="I1015" s="18" t="str">
        <f>VLOOKUP(A1015,'BASE REGISTRO MAYO'!$A$1:$U$884,9,FALSE)</f>
        <v>3 AÑOS</v>
      </c>
      <c r="J1015" s="18" t="str">
        <f>VLOOKUP(A1015,'BASE REGISTRO MAYO'!$A$1:$U$884,10,FALSE)</f>
        <v>01-12-2020 hasta el 01-12-2023.</v>
      </c>
      <c r="K1015" s="18" t="str">
        <f>VLOOKUP(A1015,'BASE REGISTRO MAYO'!$A$1:$U$884,11,FALSE)</f>
        <v>Marina Inés Bustos Pino</v>
      </c>
      <c r="L1015" s="18" t="str">
        <f>VLOOKUP(A1015,'BASE REGISTRO MAYO'!$A$1:$U$884,12,FALSE)</f>
        <v xml:space="preserve">4 Oriente N° 143, Viña del Mar
</v>
      </c>
      <c r="M1015" s="18" t="str">
        <f>VLOOKUP(A1015,'BASE REGISTRO MAYO'!$A$1:$U$884,13,FALSE)</f>
        <v>v</v>
      </c>
      <c r="N1015" s="18" t="str">
        <f>VLOOKUP(A1015,'BASE REGISTRO MAYO'!$A$1:$U$884,14,FALSE)</f>
        <v>Viña del Mar</v>
      </c>
      <c r="O1015" s="18">
        <f>VLOOKUP(A1015,'BASE REGISTRO MAYO'!$A$1:$U$884,15,FALSE)</f>
        <v>582262569</v>
      </c>
      <c r="P1015" s="18" t="str">
        <f>VLOOKUP(A1015,'BASE REGISTRO MAYO'!$A$1:$U$884,16,FALSE)</f>
        <v>fundacion.prodere@gmail.com</v>
      </c>
      <c r="Q1015" s="18">
        <f>VLOOKUP(A1015,'BASE REGISTRO MAYO'!$A$1:$U$884,17,FALSE)</f>
        <v>0</v>
      </c>
      <c r="R1015" s="18">
        <f>VLOOKUP(A1015,'BASE REGISTRO MAYO'!$A$1:$U$884,18,FALSE)</f>
        <v>93401</v>
      </c>
      <c r="S1015" s="18" t="str">
        <f>VLOOKUP(A1015,'BASE REGISTRO MAYO'!$A$1:$U$884,19,FALSE)</f>
        <v xml:space="preserve">Antecedentes financieros correspondientes al año 2018, aprobados por el Sub Departamento de Supervisión Financiera Nacional. </v>
      </c>
      <c r="T1015" s="148">
        <f>VLOOKUP(A1015,'BASE REGISTRO MAYO'!$A$1:$U$884,20,FALSE)</f>
        <v>43798</v>
      </c>
      <c r="U1015" s="125">
        <v>7726</v>
      </c>
      <c r="V1015" s="126">
        <v>25184124</v>
      </c>
      <c r="W1015" s="126">
        <v>25184124</v>
      </c>
      <c r="X1015" s="149">
        <v>44347</v>
      </c>
      <c r="Y1015" s="133" t="s">
        <v>7732</v>
      </c>
      <c r="Z1015" s="133" t="s">
        <v>7733</v>
      </c>
      <c r="AA1015" s="125" t="s">
        <v>7807</v>
      </c>
    </row>
    <row r="1016" spans="1:27" s="90" customFormat="1" ht="15.75" customHeight="1" x14ac:dyDescent="0.2">
      <c r="A1016" s="125">
        <v>7691</v>
      </c>
      <c r="B1016" s="18" t="str">
        <f>VLOOKUP(A1016,'BASE REGISTRO MAYO'!$A$1:$U$884,2,FALSE)</f>
        <v>Fundación Profesionales Asociados para el Desarrollo Regional o Fundación PRODERE</v>
      </c>
      <c r="C1016" s="18">
        <f>VLOOKUP(A1016,'BASE REGISTRO MAYO'!$A$1:$U$884,3,FALSE)</f>
        <v>651539544</v>
      </c>
      <c r="D1016" s="18">
        <f>VLOOKUP(A1016,'BASE REGISTRO MAYO'!$A$1:$U$884,4,FALSE)</f>
        <v>0</v>
      </c>
      <c r="E1016" s="18" t="str">
        <f>VLOOKUP(A1016,'BASE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6" s="18" t="str">
        <f>VLOOKUP(A1016,'BASE REGISTRO MAYO'!$A$1:$U$884,6,FALSE)</f>
        <v>Certificado de Vigencia de Persona Jurídica sin Fines de Lucro, Folio Nº 50037888006, de fecha 01 de marzo de 2021, del Servicio de Registro Civil e Identificación.</v>
      </c>
      <c r="G1016" s="18" t="str">
        <f>VLOOKUP(A1016,'BASE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6" s="18" t="str">
        <f>VLOOKUP(A1016,'BASE REGISTRO MAYO'!$A$1:$U$884,8,FALSE)</f>
        <v xml:space="preserve">Presidente: 
Marina Inés Bustos Pino, 
Vicepresidente:
Evelyn Paola Garrote Jirón, 
Tesorero: 
Rodrigo Alberto Díaz Bustos,
Secretaria: 
Carlos Eduardo Valdivia Espergue, 
</v>
      </c>
      <c r="I1016" s="18" t="str">
        <f>VLOOKUP(A1016,'BASE REGISTRO MAYO'!$A$1:$U$884,9,FALSE)</f>
        <v>3 AÑOS</v>
      </c>
      <c r="J1016" s="18" t="str">
        <f>VLOOKUP(A1016,'BASE REGISTRO MAYO'!$A$1:$U$884,10,FALSE)</f>
        <v>01-12-2020 hasta el 01-12-2023.</v>
      </c>
      <c r="K1016" s="18" t="str">
        <f>VLOOKUP(A1016,'BASE REGISTRO MAYO'!$A$1:$U$884,11,FALSE)</f>
        <v>Marina Inés Bustos Pino</v>
      </c>
      <c r="L1016" s="18" t="str">
        <f>VLOOKUP(A1016,'BASE REGISTRO MAYO'!$A$1:$U$884,12,FALSE)</f>
        <v xml:space="preserve">4 Oriente N° 143, Viña del Mar
</v>
      </c>
      <c r="M1016" s="18" t="str">
        <f>VLOOKUP(A1016,'BASE REGISTRO MAYO'!$A$1:$U$884,13,FALSE)</f>
        <v>v</v>
      </c>
      <c r="N1016" s="18" t="str">
        <f>VLOOKUP(A1016,'BASE REGISTRO MAYO'!$A$1:$U$884,14,FALSE)</f>
        <v>Viña del Mar</v>
      </c>
      <c r="O1016" s="18">
        <f>VLOOKUP(A1016,'BASE REGISTRO MAYO'!$A$1:$U$884,15,FALSE)</f>
        <v>582262569</v>
      </c>
      <c r="P1016" s="18" t="str">
        <f>VLOOKUP(A1016,'BASE REGISTRO MAYO'!$A$1:$U$884,16,FALSE)</f>
        <v>fundacion.prodere@gmail.com</v>
      </c>
      <c r="Q1016" s="18">
        <f>VLOOKUP(A1016,'BASE REGISTRO MAYO'!$A$1:$U$884,17,FALSE)</f>
        <v>0</v>
      </c>
      <c r="R1016" s="18">
        <f>VLOOKUP(A1016,'BASE REGISTRO MAYO'!$A$1:$U$884,18,FALSE)</f>
        <v>93401</v>
      </c>
      <c r="S1016" s="18" t="str">
        <f>VLOOKUP(A1016,'BASE REGISTRO MAYO'!$A$1:$U$884,19,FALSE)</f>
        <v xml:space="preserve">Antecedentes financieros correspondientes al año 2018, aprobados por el Sub Departamento de Supervisión Financiera Nacional. </v>
      </c>
      <c r="T1016" s="148">
        <f>VLOOKUP(A1016,'BASE REGISTRO MAYO'!$A$1:$U$884,20,FALSE)</f>
        <v>43798</v>
      </c>
      <c r="U1016" s="125">
        <v>7726</v>
      </c>
      <c r="V1016" s="126">
        <v>16320901</v>
      </c>
      <c r="W1016" s="126">
        <v>33211137</v>
      </c>
      <c r="X1016" s="149">
        <v>44347</v>
      </c>
      <c r="Y1016" s="133" t="s">
        <v>7732</v>
      </c>
      <c r="Z1016" s="133" t="s">
        <v>7733</v>
      </c>
      <c r="AA1016" s="125" t="s">
        <v>184</v>
      </c>
    </row>
    <row r="1017" spans="1:27" s="90" customFormat="1" ht="15.75" customHeight="1" x14ac:dyDescent="0.2">
      <c r="A1017" s="125">
        <v>7691</v>
      </c>
      <c r="B1017" s="18" t="str">
        <f>VLOOKUP(A1017,'BASE REGISTRO MAYO'!$A$1:$U$884,2,FALSE)</f>
        <v>Fundación Profesionales Asociados para el Desarrollo Regional o Fundación PRODERE</v>
      </c>
      <c r="C1017" s="18">
        <f>VLOOKUP(A1017,'BASE REGISTRO MAYO'!$A$1:$U$884,3,FALSE)</f>
        <v>651539544</v>
      </c>
      <c r="D1017" s="18">
        <f>VLOOKUP(A1017,'BASE REGISTRO MAYO'!$A$1:$U$884,4,FALSE)</f>
        <v>0</v>
      </c>
      <c r="E1017" s="18" t="str">
        <f>VLOOKUP(A1017,'BASE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7" s="18" t="str">
        <f>VLOOKUP(A1017,'BASE REGISTRO MAYO'!$A$1:$U$884,6,FALSE)</f>
        <v>Certificado de Vigencia de Persona Jurídica sin Fines de Lucro, Folio Nº 50037888006, de fecha 01 de marzo de 2021, del Servicio de Registro Civil e Identificación.</v>
      </c>
      <c r="G1017" s="18" t="str">
        <f>VLOOKUP(A1017,'BASE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7" s="18" t="str">
        <f>VLOOKUP(A1017,'BASE REGISTRO MAYO'!$A$1:$U$884,8,FALSE)</f>
        <v xml:space="preserve">Presidente: 
Marina Inés Bustos Pino, 
Vicepresidente:
Evelyn Paola Garrote Jirón, 
Tesorero: 
Rodrigo Alberto Díaz Bustos,
Secretaria: 
Carlos Eduardo Valdivia Espergue, 
</v>
      </c>
      <c r="I1017" s="18" t="str">
        <f>VLOOKUP(A1017,'BASE REGISTRO MAYO'!$A$1:$U$884,9,FALSE)</f>
        <v>3 AÑOS</v>
      </c>
      <c r="J1017" s="18" t="str">
        <f>VLOOKUP(A1017,'BASE REGISTRO MAYO'!$A$1:$U$884,10,FALSE)</f>
        <v>01-12-2020 hasta el 01-12-2023.</v>
      </c>
      <c r="K1017" s="18" t="str">
        <f>VLOOKUP(A1017,'BASE REGISTRO MAYO'!$A$1:$U$884,11,FALSE)</f>
        <v>Marina Inés Bustos Pino</v>
      </c>
      <c r="L1017" s="18" t="str">
        <f>VLOOKUP(A1017,'BASE REGISTRO MAYO'!$A$1:$U$884,12,FALSE)</f>
        <v xml:space="preserve">4 Oriente N° 143, Viña del Mar
</v>
      </c>
      <c r="M1017" s="18" t="str">
        <f>VLOOKUP(A1017,'BASE REGISTRO MAYO'!$A$1:$U$884,13,FALSE)</f>
        <v>v</v>
      </c>
      <c r="N1017" s="18" t="str">
        <f>VLOOKUP(A1017,'BASE REGISTRO MAYO'!$A$1:$U$884,14,FALSE)</f>
        <v>Viña del Mar</v>
      </c>
      <c r="O1017" s="18">
        <f>VLOOKUP(A1017,'BASE REGISTRO MAYO'!$A$1:$U$884,15,FALSE)</f>
        <v>582262569</v>
      </c>
      <c r="P1017" s="18" t="str">
        <f>VLOOKUP(A1017,'BASE REGISTRO MAYO'!$A$1:$U$884,16,FALSE)</f>
        <v>fundacion.prodere@gmail.com</v>
      </c>
      <c r="Q1017" s="18">
        <f>VLOOKUP(A1017,'BASE REGISTRO MAYO'!$A$1:$U$884,17,FALSE)</f>
        <v>0</v>
      </c>
      <c r="R1017" s="18">
        <f>VLOOKUP(A1017,'BASE REGISTRO MAYO'!$A$1:$U$884,18,FALSE)</f>
        <v>93401</v>
      </c>
      <c r="S1017" s="18" t="str">
        <f>VLOOKUP(A1017,'BASE REGISTRO MAYO'!$A$1:$U$884,19,FALSE)</f>
        <v xml:space="preserve">Antecedentes financieros correspondientes al año 2018, aprobados por el Sub Departamento de Supervisión Financiera Nacional. </v>
      </c>
      <c r="T1017" s="148">
        <f>VLOOKUP(A1017,'BASE REGISTRO MAYO'!$A$1:$U$884,20,FALSE)</f>
        <v>43798</v>
      </c>
      <c r="U1017" s="125">
        <v>7726</v>
      </c>
      <c r="V1017" s="126">
        <v>6227088</v>
      </c>
      <c r="W1017" s="126">
        <v>14233344</v>
      </c>
      <c r="X1017" s="149">
        <v>44347</v>
      </c>
      <c r="Y1017" s="133" t="s">
        <v>7732</v>
      </c>
      <c r="Z1017" s="133" t="s">
        <v>7733</v>
      </c>
      <c r="AA1017" s="125" t="s">
        <v>7821</v>
      </c>
    </row>
    <row r="1018" spans="1:27" s="90" customFormat="1" ht="15.75" customHeight="1" x14ac:dyDescent="0.2">
      <c r="A1018" s="125">
        <v>7691</v>
      </c>
      <c r="B1018" s="18" t="str">
        <f>VLOOKUP(A1018,'BASE REGISTRO MAYO'!$A$1:$U$884,2,FALSE)</f>
        <v>Fundación Profesionales Asociados para el Desarrollo Regional o Fundación PRODERE</v>
      </c>
      <c r="C1018" s="18">
        <f>VLOOKUP(A1018,'BASE REGISTRO MAYO'!$A$1:$U$884,3,FALSE)</f>
        <v>651539544</v>
      </c>
      <c r="D1018" s="18">
        <f>VLOOKUP(A1018,'BASE REGISTRO MAYO'!$A$1:$U$884,4,FALSE)</f>
        <v>0</v>
      </c>
      <c r="E1018" s="18" t="str">
        <f>VLOOKUP(A1018,'BASE REGISTRO MAYO'!$A$1:$U$884,5,FALSE)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8" s="18" t="str">
        <f>VLOOKUP(A1018,'BASE REGISTRO MAYO'!$A$1:$U$884,6,FALSE)</f>
        <v>Certificado de Vigencia de Persona Jurídica sin Fines de Lucro, Folio Nº 50037888006, de fecha 01 de marzo de 2021, del Servicio de Registro Civil e Identificación.</v>
      </c>
      <c r="G1018" s="18" t="str">
        <f>VLOOKUP(A1018,'BASE REGISTRO MAYO'!$A$1:$U$884,7,FALSE)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8" s="18" t="str">
        <f>VLOOKUP(A1018,'BASE REGISTRO MAYO'!$A$1:$U$884,8,FALSE)</f>
        <v xml:space="preserve">Presidente: 
Marina Inés Bustos Pino, 
Vicepresidente:
Evelyn Paola Garrote Jirón, 
Tesorero: 
Rodrigo Alberto Díaz Bustos,
Secretaria: 
Carlos Eduardo Valdivia Espergue, 
</v>
      </c>
      <c r="I1018" s="18" t="str">
        <f>VLOOKUP(A1018,'BASE REGISTRO MAYO'!$A$1:$U$884,9,FALSE)</f>
        <v>3 AÑOS</v>
      </c>
      <c r="J1018" s="18" t="str">
        <f>VLOOKUP(A1018,'BASE REGISTRO MAYO'!$A$1:$U$884,10,FALSE)</f>
        <v>01-12-2020 hasta el 01-12-2023.</v>
      </c>
      <c r="K1018" s="18" t="str">
        <f>VLOOKUP(A1018,'BASE REGISTRO MAYO'!$A$1:$U$884,11,FALSE)</f>
        <v>Marina Inés Bustos Pino</v>
      </c>
      <c r="L1018" s="18" t="str">
        <f>VLOOKUP(A1018,'BASE REGISTRO MAYO'!$A$1:$U$884,12,FALSE)</f>
        <v xml:space="preserve">4 Oriente N° 143, Viña del Mar
</v>
      </c>
      <c r="M1018" s="18" t="str">
        <f>VLOOKUP(A1018,'BASE REGISTRO MAYO'!$A$1:$U$884,13,FALSE)</f>
        <v>v</v>
      </c>
      <c r="N1018" s="18" t="str">
        <f>VLOOKUP(A1018,'BASE REGISTRO MAYO'!$A$1:$U$884,14,FALSE)</f>
        <v>Viña del Mar</v>
      </c>
      <c r="O1018" s="18">
        <f>VLOOKUP(A1018,'BASE REGISTRO MAYO'!$A$1:$U$884,15,FALSE)</f>
        <v>582262569</v>
      </c>
      <c r="P1018" s="18" t="str">
        <f>VLOOKUP(A1018,'BASE REGISTRO MAYO'!$A$1:$U$884,16,FALSE)</f>
        <v>fundacion.prodere@gmail.com</v>
      </c>
      <c r="Q1018" s="18">
        <f>VLOOKUP(A1018,'BASE REGISTRO MAYO'!$A$1:$U$884,17,FALSE)</f>
        <v>0</v>
      </c>
      <c r="R1018" s="18">
        <f>VLOOKUP(A1018,'BASE REGISTRO MAYO'!$A$1:$U$884,18,FALSE)</f>
        <v>93401</v>
      </c>
      <c r="S1018" s="18" t="str">
        <f>VLOOKUP(A1018,'BASE REGISTRO MAYO'!$A$1:$U$884,19,FALSE)</f>
        <v xml:space="preserve">Antecedentes financieros correspondientes al año 2018, aprobados por el Sub Departamento de Supervisión Financiera Nacional. </v>
      </c>
      <c r="T1018" s="148">
        <f>VLOOKUP(A1018,'BASE REGISTRO MAYO'!$A$1:$U$884,20,FALSE)</f>
        <v>43798</v>
      </c>
      <c r="U1018" s="125">
        <v>7726</v>
      </c>
      <c r="V1018" s="126">
        <v>15887970</v>
      </c>
      <c r="W1018" s="126">
        <v>15887970</v>
      </c>
      <c r="X1018" s="149">
        <v>44347</v>
      </c>
      <c r="Y1018" s="133" t="s">
        <v>7732</v>
      </c>
      <c r="Z1018" s="133" t="s">
        <v>7733</v>
      </c>
      <c r="AA1018" s="125" t="s">
        <v>7759</v>
      </c>
    </row>
    <row r="1019" spans="1:27" s="90" customFormat="1" ht="15.75" customHeight="1" x14ac:dyDescent="0.2">
      <c r="A1019" s="125">
        <v>7696</v>
      </c>
      <c r="B1019" s="18" t="str">
        <f>VLOOKUP(A1019,'BASE REGISTRO MAYO'!$A$1:$U$884,2,FALSE)</f>
        <v xml:space="preserve">Organización No Gubernamental de Desarrollo Paihuén </v>
      </c>
      <c r="C1019" s="18">
        <f>VLOOKUP(A1019,'BASE REGISTRO MAYO'!$A$1:$U$884,3,FALSE)</f>
        <v>651902215</v>
      </c>
      <c r="D1019" s="18">
        <f>VLOOKUP(A1019,'BASE REGISTRO MAYO'!$A$1:$U$884,4,FALSE)</f>
        <v>0</v>
      </c>
      <c r="E1019" s="18" t="str">
        <f>VLOOKUP(A1019,'BASE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19" s="18" t="str">
        <f>VLOOKUP(A1019,'BASE REGISTRO MAYO'!$A$1:$U$884,6,FALSE)</f>
        <v>Certificado de Vigencia Folio Nº 500377123734, otorgado el 16 de marzo de 2021, del Servicio de Registro Civil e Identificación.</v>
      </c>
      <c r="G1019" s="18" t="str">
        <f>VLOOKUP(A1019,'BASE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19" s="18" t="str">
        <f>VLOOKUP(A1019,'BASE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19" s="18" t="str">
        <f>VLOOKUP(A1019,'BASE REGISTRO MAYO'!$A$1:$U$884,9,FALSE)</f>
        <v>1 año</v>
      </c>
      <c r="J1019" s="18" t="str">
        <f>VLOOKUP(A1019,'BASE REGISTRO MAYO'!$A$1:$U$884,10,FALSE)</f>
        <v>Del 15 de junio de 2020 al15 de junio de 2021.</v>
      </c>
      <c r="K1019" s="18" t="str">
        <f>VLOOKUP(A1019,'BASE REGISTRO MAYO'!$A$1:$U$884,11,FALSE)</f>
        <v xml:space="preserve">Patricia Mabel de la Fuente Riveros
</v>
      </c>
      <c r="L1019" s="18" t="str">
        <f>VLOOKUP(A1019,'BASE REGISTRO MAYO'!$A$1:$U$884,12,FALSE)</f>
        <v xml:space="preserve">Calle El Roble N° 214, comuna de Chillan, región del Ñuble.
</v>
      </c>
      <c r="M1019" s="18" t="str">
        <f>VLOOKUP(A1019,'BASE REGISTRO MAYO'!$A$1:$U$884,13,FALSE)</f>
        <v>XVI</v>
      </c>
      <c r="N1019" s="18" t="str">
        <f>VLOOKUP(A1019,'BASE REGISTRO MAYO'!$A$1:$U$884,14,FALSE)</f>
        <v>Chillán</v>
      </c>
      <c r="O1019" s="18" t="str">
        <f>VLOOKUP(A1019,'BASE REGISTRO MAYO'!$A$1:$U$884,15,FALSE)</f>
        <v>Teléfono: 
988892887</v>
      </c>
      <c r="P1019" s="18" t="str">
        <f>VLOOKUP(A1019,'BASE REGISTRO MAYO'!$A$1:$U$884,16,FALSE)</f>
        <v>ongpaihuen@gmail.com</v>
      </c>
      <c r="Q1019" s="18">
        <f>VLOOKUP(A1019,'BASE REGISTRO MAYO'!$A$1:$U$884,17,FALSE)</f>
        <v>0</v>
      </c>
      <c r="R1019" s="18">
        <f>VLOOKUP(A1019,'BASE REGISTRO MAYO'!$A$1:$U$884,18,FALSE)</f>
        <v>93401</v>
      </c>
      <c r="S1019" s="18" t="str">
        <f>VLOOKUP(A1019,'BASE REGISTRO MAYO'!$A$1:$U$884,19,FALSE)</f>
        <v>Antecedentes financieros correspondientes al año 2020, aprobados por el Sub Departamento de Supervisión Financiera Nacional.</v>
      </c>
      <c r="T1019" s="148">
        <f>VLOOKUP(A1019,'BASE REGISTRO MAYO'!$A$1:$U$884,20,FALSE)</f>
        <v>43858</v>
      </c>
      <c r="U1019" s="125">
        <v>7727</v>
      </c>
      <c r="V1019" s="126">
        <v>9296153</v>
      </c>
      <c r="W1019" s="126">
        <v>18592306</v>
      </c>
      <c r="X1019" s="149">
        <v>44347</v>
      </c>
      <c r="Y1019" s="133" t="s">
        <v>7732</v>
      </c>
      <c r="Z1019" s="133" t="s">
        <v>7733</v>
      </c>
      <c r="AA1019" s="125" t="s">
        <v>7754</v>
      </c>
    </row>
    <row r="1020" spans="1:27" s="90" customFormat="1" ht="15.75" customHeight="1" x14ac:dyDescent="0.2">
      <c r="A1020" s="125">
        <v>7696</v>
      </c>
      <c r="B1020" s="18" t="str">
        <f>VLOOKUP(A1020,'BASE REGISTRO MAYO'!$A$1:$U$884,2,FALSE)</f>
        <v xml:space="preserve">Organización No Gubernamental de Desarrollo Paihuén </v>
      </c>
      <c r="C1020" s="18">
        <f>VLOOKUP(A1020,'BASE REGISTRO MAYO'!$A$1:$U$884,3,FALSE)</f>
        <v>651902215</v>
      </c>
      <c r="D1020" s="18">
        <f>VLOOKUP(A1020,'BASE REGISTRO MAYO'!$A$1:$U$884,4,FALSE)</f>
        <v>0</v>
      </c>
      <c r="E1020" s="18" t="str">
        <f>VLOOKUP(A1020,'BASE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0" s="18" t="str">
        <f>VLOOKUP(A1020,'BASE REGISTRO MAYO'!$A$1:$U$884,6,FALSE)</f>
        <v>Certificado de Vigencia Folio Nº 500377123734, otorgado el 16 de marzo de 2021, del Servicio de Registro Civil e Identificación.</v>
      </c>
      <c r="G1020" s="18" t="str">
        <f>VLOOKUP(A1020,'BASE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0" s="18" t="str">
        <f>VLOOKUP(A1020,'BASE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0" s="18" t="str">
        <f>VLOOKUP(A1020,'BASE REGISTRO MAYO'!$A$1:$U$884,9,FALSE)</f>
        <v>1 año</v>
      </c>
      <c r="J1020" s="18" t="str">
        <f>VLOOKUP(A1020,'BASE REGISTRO MAYO'!$A$1:$U$884,10,FALSE)</f>
        <v>Del 15 de junio de 2020 al15 de junio de 2021.</v>
      </c>
      <c r="K1020" s="18" t="str">
        <f>VLOOKUP(A1020,'BASE REGISTRO MAYO'!$A$1:$U$884,11,FALSE)</f>
        <v xml:space="preserve">Patricia Mabel de la Fuente Riveros
</v>
      </c>
      <c r="L1020" s="18" t="str">
        <f>VLOOKUP(A1020,'BASE REGISTRO MAYO'!$A$1:$U$884,12,FALSE)</f>
        <v xml:space="preserve">Calle El Roble N° 214, comuna de Chillan, región del Ñuble.
</v>
      </c>
      <c r="M1020" s="18" t="str">
        <f>VLOOKUP(A1020,'BASE REGISTRO MAYO'!$A$1:$U$884,13,FALSE)</f>
        <v>XVI</v>
      </c>
      <c r="N1020" s="18" t="str">
        <f>VLOOKUP(A1020,'BASE REGISTRO MAYO'!$A$1:$U$884,14,FALSE)</f>
        <v>Chillán</v>
      </c>
      <c r="O1020" s="18" t="str">
        <f>VLOOKUP(A1020,'BASE REGISTRO MAYO'!$A$1:$U$884,15,FALSE)</f>
        <v>Teléfono: 
988892887</v>
      </c>
      <c r="P1020" s="18" t="str">
        <f>VLOOKUP(A1020,'BASE REGISTRO MAYO'!$A$1:$U$884,16,FALSE)</f>
        <v>ongpaihuen@gmail.com</v>
      </c>
      <c r="Q1020" s="18">
        <f>VLOOKUP(A1020,'BASE REGISTRO MAYO'!$A$1:$U$884,17,FALSE)</f>
        <v>0</v>
      </c>
      <c r="R1020" s="18">
        <f>VLOOKUP(A1020,'BASE REGISTRO MAYO'!$A$1:$U$884,18,FALSE)</f>
        <v>93401</v>
      </c>
      <c r="S1020" s="18" t="str">
        <f>VLOOKUP(A1020,'BASE REGISTRO MAYO'!$A$1:$U$884,19,FALSE)</f>
        <v>Antecedentes financieros correspondientes al año 2020, aprobados por el Sub Departamento de Supervisión Financiera Nacional.</v>
      </c>
      <c r="T1020" s="148">
        <f>VLOOKUP(A1020,'BASE REGISTRO MAYO'!$A$1:$U$884,20,FALSE)</f>
        <v>43858</v>
      </c>
      <c r="U1020" s="125">
        <v>7727</v>
      </c>
      <c r="V1020" s="126">
        <v>16902096</v>
      </c>
      <c r="W1020" s="126">
        <v>33804192</v>
      </c>
      <c r="X1020" s="149">
        <v>44347</v>
      </c>
      <c r="Y1020" s="133" t="s">
        <v>7732</v>
      </c>
      <c r="Z1020" s="133" t="s">
        <v>7733</v>
      </c>
      <c r="AA1020" s="125" t="s">
        <v>7764</v>
      </c>
    </row>
    <row r="1021" spans="1:27" s="90" customFormat="1" ht="15.75" customHeight="1" x14ac:dyDescent="0.2">
      <c r="A1021" s="125">
        <v>7696</v>
      </c>
      <c r="B1021" s="18" t="str">
        <f>VLOOKUP(A1021,'BASE REGISTRO MAYO'!$A$1:$U$884,2,FALSE)</f>
        <v xml:space="preserve">Organización No Gubernamental de Desarrollo Paihuén </v>
      </c>
      <c r="C1021" s="18">
        <f>VLOOKUP(A1021,'BASE REGISTRO MAYO'!$A$1:$U$884,3,FALSE)</f>
        <v>651902215</v>
      </c>
      <c r="D1021" s="18">
        <f>VLOOKUP(A1021,'BASE REGISTRO MAYO'!$A$1:$U$884,4,FALSE)</f>
        <v>0</v>
      </c>
      <c r="E1021" s="18" t="str">
        <f>VLOOKUP(A1021,'BASE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1" s="18" t="str">
        <f>VLOOKUP(A1021,'BASE REGISTRO MAYO'!$A$1:$U$884,6,FALSE)</f>
        <v>Certificado de Vigencia Folio Nº 500377123734, otorgado el 16 de marzo de 2021, del Servicio de Registro Civil e Identificación.</v>
      </c>
      <c r="G1021" s="18" t="str">
        <f>VLOOKUP(A1021,'BASE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1" s="18" t="str">
        <f>VLOOKUP(A1021,'BASE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1" s="18" t="str">
        <f>VLOOKUP(A1021,'BASE REGISTRO MAYO'!$A$1:$U$884,9,FALSE)</f>
        <v>1 año</v>
      </c>
      <c r="J1021" s="18" t="str">
        <f>VLOOKUP(A1021,'BASE REGISTRO MAYO'!$A$1:$U$884,10,FALSE)</f>
        <v>Del 15 de junio de 2020 al15 de junio de 2021.</v>
      </c>
      <c r="K1021" s="18" t="str">
        <f>VLOOKUP(A1021,'BASE REGISTRO MAYO'!$A$1:$U$884,11,FALSE)</f>
        <v xml:space="preserve">Patricia Mabel de la Fuente Riveros
</v>
      </c>
      <c r="L1021" s="18" t="str">
        <f>VLOOKUP(A1021,'BASE REGISTRO MAYO'!$A$1:$U$884,12,FALSE)</f>
        <v xml:space="preserve">Calle El Roble N° 214, comuna de Chillan, región del Ñuble.
</v>
      </c>
      <c r="M1021" s="18" t="str">
        <f>VLOOKUP(A1021,'BASE REGISTRO MAYO'!$A$1:$U$884,13,FALSE)</f>
        <v>XVI</v>
      </c>
      <c r="N1021" s="18" t="str">
        <f>VLOOKUP(A1021,'BASE REGISTRO MAYO'!$A$1:$U$884,14,FALSE)</f>
        <v>Chillán</v>
      </c>
      <c r="O1021" s="18" t="str">
        <f>VLOOKUP(A1021,'BASE REGISTRO MAYO'!$A$1:$U$884,15,FALSE)</f>
        <v>Teléfono: 
988892887</v>
      </c>
      <c r="P1021" s="18" t="str">
        <f>VLOOKUP(A1021,'BASE REGISTRO MAYO'!$A$1:$U$884,16,FALSE)</f>
        <v>ongpaihuen@gmail.com</v>
      </c>
      <c r="Q1021" s="18">
        <f>VLOOKUP(A1021,'BASE REGISTRO MAYO'!$A$1:$U$884,17,FALSE)</f>
        <v>0</v>
      </c>
      <c r="R1021" s="18">
        <f>VLOOKUP(A1021,'BASE REGISTRO MAYO'!$A$1:$U$884,18,FALSE)</f>
        <v>93401</v>
      </c>
      <c r="S1021" s="18" t="str">
        <f>VLOOKUP(A1021,'BASE REGISTRO MAYO'!$A$1:$U$884,19,FALSE)</f>
        <v>Antecedentes financieros correspondientes al año 2020, aprobados por el Sub Departamento de Supervisión Financiera Nacional.</v>
      </c>
      <c r="T1021" s="148">
        <f>VLOOKUP(A1021,'BASE REGISTRO MAYO'!$A$1:$U$884,20,FALSE)</f>
        <v>43858</v>
      </c>
      <c r="U1021" s="125">
        <v>7727</v>
      </c>
      <c r="V1021" s="126">
        <v>14873844</v>
      </c>
      <c r="W1021" s="126">
        <v>32621045</v>
      </c>
      <c r="X1021" s="149">
        <v>44347</v>
      </c>
      <c r="Y1021" s="133" t="s">
        <v>7732</v>
      </c>
      <c r="Z1021" s="133" t="s">
        <v>7733</v>
      </c>
      <c r="AA1021" s="125" t="s">
        <v>159</v>
      </c>
    </row>
    <row r="1022" spans="1:27" s="90" customFormat="1" ht="15.75" customHeight="1" x14ac:dyDescent="0.2">
      <c r="A1022" s="125">
        <v>7696</v>
      </c>
      <c r="B1022" s="18" t="str">
        <f>VLOOKUP(A1022,'BASE REGISTRO MAYO'!$A$1:$U$884,2,FALSE)</f>
        <v xml:space="preserve">Organización No Gubernamental de Desarrollo Paihuén </v>
      </c>
      <c r="C1022" s="18">
        <f>VLOOKUP(A1022,'BASE REGISTRO MAYO'!$A$1:$U$884,3,FALSE)</f>
        <v>651902215</v>
      </c>
      <c r="D1022" s="18">
        <f>VLOOKUP(A1022,'BASE REGISTRO MAYO'!$A$1:$U$884,4,FALSE)</f>
        <v>0</v>
      </c>
      <c r="E1022" s="18" t="str">
        <f>VLOOKUP(A1022,'BASE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2" s="18" t="str">
        <f>VLOOKUP(A1022,'BASE REGISTRO MAYO'!$A$1:$U$884,6,FALSE)</f>
        <v>Certificado de Vigencia Folio Nº 500377123734, otorgado el 16 de marzo de 2021, del Servicio de Registro Civil e Identificación.</v>
      </c>
      <c r="G1022" s="18" t="str">
        <f>VLOOKUP(A1022,'BASE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2" s="18" t="str">
        <f>VLOOKUP(A1022,'BASE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2" s="18" t="str">
        <f>VLOOKUP(A1022,'BASE REGISTRO MAYO'!$A$1:$U$884,9,FALSE)</f>
        <v>1 año</v>
      </c>
      <c r="J1022" s="18" t="str">
        <f>VLOOKUP(A1022,'BASE REGISTRO MAYO'!$A$1:$U$884,10,FALSE)</f>
        <v>Del 15 de junio de 2020 al15 de junio de 2021.</v>
      </c>
      <c r="K1022" s="18" t="str">
        <f>VLOOKUP(A1022,'BASE REGISTRO MAYO'!$A$1:$U$884,11,FALSE)</f>
        <v xml:space="preserve">Patricia Mabel de la Fuente Riveros
</v>
      </c>
      <c r="L1022" s="18" t="str">
        <f>VLOOKUP(A1022,'BASE REGISTRO MAYO'!$A$1:$U$884,12,FALSE)</f>
        <v xml:space="preserve">Calle El Roble N° 214, comuna de Chillan, región del Ñuble.
</v>
      </c>
      <c r="M1022" s="18" t="str">
        <f>VLOOKUP(A1022,'BASE REGISTRO MAYO'!$A$1:$U$884,13,FALSE)</f>
        <v>XVI</v>
      </c>
      <c r="N1022" s="18" t="str">
        <f>VLOOKUP(A1022,'BASE REGISTRO MAYO'!$A$1:$U$884,14,FALSE)</f>
        <v>Chillán</v>
      </c>
      <c r="O1022" s="18" t="str">
        <f>VLOOKUP(A1022,'BASE REGISTRO MAYO'!$A$1:$U$884,15,FALSE)</f>
        <v>Teléfono: 
988892887</v>
      </c>
      <c r="P1022" s="18" t="str">
        <f>VLOOKUP(A1022,'BASE REGISTRO MAYO'!$A$1:$U$884,16,FALSE)</f>
        <v>ongpaihuen@gmail.com</v>
      </c>
      <c r="Q1022" s="18">
        <f>VLOOKUP(A1022,'BASE REGISTRO MAYO'!$A$1:$U$884,17,FALSE)</f>
        <v>0</v>
      </c>
      <c r="R1022" s="18">
        <f>VLOOKUP(A1022,'BASE REGISTRO MAYO'!$A$1:$U$884,18,FALSE)</f>
        <v>93401</v>
      </c>
      <c r="S1022" s="18" t="str">
        <f>VLOOKUP(A1022,'BASE REGISTRO MAYO'!$A$1:$U$884,19,FALSE)</f>
        <v>Antecedentes financieros correspondientes al año 2020, aprobados por el Sub Departamento de Supervisión Financiera Nacional.</v>
      </c>
      <c r="T1022" s="148">
        <f>VLOOKUP(A1022,'BASE REGISTRO MAYO'!$A$1:$U$884,20,FALSE)</f>
        <v>43858</v>
      </c>
      <c r="U1022" s="125">
        <v>7727</v>
      </c>
      <c r="V1022" s="126">
        <v>9340632</v>
      </c>
      <c r="W1022" s="126">
        <v>19719112</v>
      </c>
      <c r="X1022" s="149">
        <v>44347</v>
      </c>
      <c r="Y1022" s="133" t="s">
        <v>7732</v>
      </c>
      <c r="Z1022" s="133" t="s">
        <v>7733</v>
      </c>
      <c r="AA1022" s="125" t="s">
        <v>7823</v>
      </c>
    </row>
    <row r="1023" spans="1:27" s="90" customFormat="1" ht="15.75" customHeight="1" x14ac:dyDescent="0.2">
      <c r="A1023" s="125">
        <v>7696</v>
      </c>
      <c r="B1023" s="18" t="str">
        <f>VLOOKUP(A1023,'BASE REGISTRO MAYO'!$A$1:$U$884,2,FALSE)</f>
        <v xml:space="preserve">Organización No Gubernamental de Desarrollo Paihuén </v>
      </c>
      <c r="C1023" s="18">
        <f>VLOOKUP(A1023,'BASE REGISTRO MAYO'!$A$1:$U$884,3,FALSE)</f>
        <v>651902215</v>
      </c>
      <c r="D1023" s="18">
        <f>VLOOKUP(A1023,'BASE REGISTRO MAYO'!$A$1:$U$884,4,FALSE)</f>
        <v>0</v>
      </c>
      <c r="E1023" s="18" t="str">
        <f>VLOOKUP(A1023,'BASE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3" s="18" t="str">
        <f>VLOOKUP(A1023,'BASE REGISTRO MAYO'!$A$1:$U$884,6,FALSE)</f>
        <v>Certificado de Vigencia Folio Nº 500377123734, otorgado el 16 de marzo de 2021, del Servicio de Registro Civil e Identificación.</v>
      </c>
      <c r="G1023" s="18" t="str">
        <f>VLOOKUP(A1023,'BASE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3" s="18" t="str">
        <f>VLOOKUP(A1023,'BASE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3" s="18" t="str">
        <f>VLOOKUP(A1023,'BASE REGISTRO MAYO'!$A$1:$U$884,9,FALSE)</f>
        <v>1 año</v>
      </c>
      <c r="J1023" s="18" t="str">
        <f>VLOOKUP(A1023,'BASE REGISTRO MAYO'!$A$1:$U$884,10,FALSE)</f>
        <v>Del 15 de junio de 2020 al15 de junio de 2021.</v>
      </c>
      <c r="K1023" s="18" t="str">
        <f>VLOOKUP(A1023,'BASE REGISTRO MAYO'!$A$1:$U$884,11,FALSE)</f>
        <v xml:space="preserve">Patricia Mabel de la Fuente Riveros
</v>
      </c>
      <c r="L1023" s="18" t="str">
        <f>VLOOKUP(A1023,'BASE REGISTRO MAYO'!$A$1:$U$884,12,FALSE)</f>
        <v xml:space="preserve">Calle El Roble N° 214, comuna de Chillan, región del Ñuble.
</v>
      </c>
      <c r="M1023" s="18" t="str">
        <f>VLOOKUP(A1023,'BASE REGISTRO MAYO'!$A$1:$U$884,13,FALSE)</f>
        <v>XVI</v>
      </c>
      <c r="N1023" s="18" t="str">
        <f>VLOOKUP(A1023,'BASE REGISTRO MAYO'!$A$1:$U$884,14,FALSE)</f>
        <v>Chillán</v>
      </c>
      <c r="O1023" s="18" t="str">
        <f>VLOOKUP(A1023,'BASE REGISTRO MAYO'!$A$1:$U$884,15,FALSE)</f>
        <v>Teléfono: 
988892887</v>
      </c>
      <c r="P1023" s="18" t="str">
        <f>VLOOKUP(A1023,'BASE REGISTRO MAYO'!$A$1:$U$884,16,FALSE)</f>
        <v>ongpaihuen@gmail.com</v>
      </c>
      <c r="Q1023" s="18">
        <f>VLOOKUP(A1023,'BASE REGISTRO MAYO'!$A$1:$U$884,17,FALSE)</f>
        <v>0</v>
      </c>
      <c r="R1023" s="18">
        <f>VLOOKUP(A1023,'BASE REGISTRO MAYO'!$A$1:$U$884,18,FALSE)</f>
        <v>93401</v>
      </c>
      <c r="S1023" s="18" t="str">
        <f>VLOOKUP(A1023,'BASE REGISTRO MAYO'!$A$1:$U$884,19,FALSE)</f>
        <v>Antecedentes financieros correspondientes al año 2020, aprobados por el Sub Departamento de Supervisión Financiera Nacional.</v>
      </c>
      <c r="T1023" s="148">
        <f>VLOOKUP(A1023,'BASE REGISTRO MAYO'!$A$1:$U$884,20,FALSE)</f>
        <v>43858</v>
      </c>
      <c r="U1023" s="125">
        <v>7727</v>
      </c>
      <c r="V1023" s="126">
        <v>13521677</v>
      </c>
      <c r="W1023" s="126">
        <v>28564542</v>
      </c>
      <c r="X1023" s="149">
        <v>44347</v>
      </c>
      <c r="Y1023" s="133" t="s">
        <v>7732</v>
      </c>
      <c r="Z1023" s="133" t="s">
        <v>7733</v>
      </c>
      <c r="AA1023" s="125" t="s">
        <v>7746</v>
      </c>
    </row>
    <row r="1024" spans="1:27" s="90" customFormat="1" ht="15.75" customHeight="1" x14ac:dyDescent="0.2">
      <c r="A1024" s="125">
        <v>7696</v>
      </c>
      <c r="B1024" s="18" t="str">
        <f>VLOOKUP(A1024,'BASE REGISTRO MAYO'!$A$1:$U$884,2,FALSE)</f>
        <v xml:space="preserve">Organización No Gubernamental de Desarrollo Paihuén </v>
      </c>
      <c r="C1024" s="18">
        <f>VLOOKUP(A1024,'BASE REGISTRO MAYO'!$A$1:$U$884,3,FALSE)</f>
        <v>651902215</v>
      </c>
      <c r="D1024" s="18">
        <f>VLOOKUP(A1024,'BASE REGISTRO MAYO'!$A$1:$U$884,4,FALSE)</f>
        <v>0</v>
      </c>
      <c r="E1024" s="18" t="str">
        <f>VLOOKUP(A1024,'BASE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4" s="18" t="str">
        <f>VLOOKUP(A1024,'BASE REGISTRO MAYO'!$A$1:$U$884,6,FALSE)</f>
        <v>Certificado de Vigencia Folio Nº 500377123734, otorgado el 16 de marzo de 2021, del Servicio de Registro Civil e Identificación.</v>
      </c>
      <c r="G1024" s="18" t="str">
        <f>VLOOKUP(A1024,'BASE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4" s="18" t="str">
        <f>VLOOKUP(A1024,'BASE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4" s="18" t="str">
        <f>VLOOKUP(A1024,'BASE REGISTRO MAYO'!$A$1:$U$884,9,FALSE)</f>
        <v>1 año</v>
      </c>
      <c r="J1024" s="18" t="str">
        <f>VLOOKUP(A1024,'BASE REGISTRO MAYO'!$A$1:$U$884,10,FALSE)</f>
        <v>Del 15 de junio de 2020 al15 de junio de 2021.</v>
      </c>
      <c r="K1024" s="18" t="str">
        <f>VLOOKUP(A1024,'BASE REGISTRO MAYO'!$A$1:$U$884,11,FALSE)</f>
        <v xml:space="preserve">Patricia Mabel de la Fuente Riveros
</v>
      </c>
      <c r="L1024" s="18" t="str">
        <f>VLOOKUP(A1024,'BASE REGISTRO MAYO'!$A$1:$U$884,12,FALSE)</f>
        <v xml:space="preserve">Calle El Roble N° 214, comuna de Chillan, región del Ñuble.
</v>
      </c>
      <c r="M1024" s="18" t="str">
        <f>VLOOKUP(A1024,'BASE REGISTRO MAYO'!$A$1:$U$884,13,FALSE)</f>
        <v>XVI</v>
      </c>
      <c r="N1024" s="18" t="str">
        <f>VLOOKUP(A1024,'BASE REGISTRO MAYO'!$A$1:$U$884,14,FALSE)</f>
        <v>Chillán</v>
      </c>
      <c r="O1024" s="18" t="str">
        <f>VLOOKUP(A1024,'BASE REGISTRO MAYO'!$A$1:$U$884,15,FALSE)</f>
        <v>Teléfono: 
988892887</v>
      </c>
      <c r="P1024" s="18" t="str">
        <f>VLOOKUP(A1024,'BASE REGISTRO MAYO'!$A$1:$U$884,16,FALSE)</f>
        <v>ongpaihuen@gmail.com</v>
      </c>
      <c r="Q1024" s="18">
        <f>VLOOKUP(A1024,'BASE REGISTRO MAYO'!$A$1:$U$884,17,FALSE)</f>
        <v>0</v>
      </c>
      <c r="R1024" s="18">
        <f>VLOOKUP(A1024,'BASE REGISTRO MAYO'!$A$1:$U$884,18,FALSE)</f>
        <v>93401</v>
      </c>
      <c r="S1024" s="18" t="str">
        <f>VLOOKUP(A1024,'BASE REGISTRO MAYO'!$A$1:$U$884,19,FALSE)</f>
        <v>Antecedentes financieros correspondientes al año 2020, aprobados por el Sub Departamento de Supervisión Financiera Nacional.</v>
      </c>
      <c r="T1024" s="148">
        <f>VLOOKUP(A1024,'BASE REGISTRO MAYO'!$A$1:$U$884,20,FALSE)</f>
        <v>43858</v>
      </c>
      <c r="U1024" s="125">
        <v>7727</v>
      </c>
      <c r="V1024" s="126">
        <v>11831467</v>
      </c>
      <c r="W1024" s="126">
        <v>23662934</v>
      </c>
      <c r="X1024" s="149">
        <v>44347</v>
      </c>
      <c r="Y1024" s="133" t="s">
        <v>7732</v>
      </c>
      <c r="Z1024" s="133" t="s">
        <v>7733</v>
      </c>
      <c r="AA1024" s="125" t="s">
        <v>7734</v>
      </c>
    </row>
    <row r="1025" spans="1:27" s="90" customFormat="1" ht="15.75" customHeight="1" x14ac:dyDescent="0.2">
      <c r="A1025" s="125">
        <v>7696</v>
      </c>
      <c r="B1025" s="18" t="str">
        <f>VLOOKUP(A1025,'BASE REGISTRO MAYO'!$A$1:$U$884,2,FALSE)</f>
        <v xml:space="preserve">Organización No Gubernamental de Desarrollo Paihuén </v>
      </c>
      <c r="C1025" s="18">
        <f>VLOOKUP(A1025,'BASE REGISTRO MAYO'!$A$1:$U$884,3,FALSE)</f>
        <v>651902215</v>
      </c>
      <c r="D1025" s="18">
        <f>VLOOKUP(A1025,'BASE REGISTRO MAYO'!$A$1:$U$884,4,FALSE)</f>
        <v>0</v>
      </c>
      <c r="E1025" s="18" t="str">
        <f>VLOOKUP(A1025,'BASE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5" s="18" t="str">
        <f>VLOOKUP(A1025,'BASE REGISTRO MAYO'!$A$1:$U$884,6,FALSE)</f>
        <v>Certificado de Vigencia Folio Nº 500377123734, otorgado el 16 de marzo de 2021, del Servicio de Registro Civil e Identificación.</v>
      </c>
      <c r="G1025" s="18" t="str">
        <f>VLOOKUP(A1025,'BASE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5" s="18" t="str">
        <f>VLOOKUP(A1025,'BASE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5" s="18" t="str">
        <f>VLOOKUP(A1025,'BASE REGISTRO MAYO'!$A$1:$U$884,9,FALSE)</f>
        <v>1 año</v>
      </c>
      <c r="J1025" s="18" t="str">
        <f>VLOOKUP(A1025,'BASE REGISTRO MAYO'!$A$1:$U$884,10,FALSE)</f>
        <v>Del 15 de junio de 2020 al15 de junio de 2021.</v>
      </c>
      <c r="K1025" s="18" t="str">
        <f>VLOOKUP(A1025,'BASE REGISTRO MAYO'!$A$1:$U$884,11,FALSE)</f>
        <v xml:space="preserve">Patricia Mabel de la Fuente Riveros
</v>
      </c>
      <c r="L1025" s="18" t="str">
        <f>VLOOKUP(A1025,'BASE REGISTRO MAYO'!$A$1:$U$884,12,FALSE)</f>
        <v xml:space="preserve">Calle El Roble N° 214, comuna de Chillan, región del Ñuble.
</v>
      </c>
      <c r="M1025" s="18" t="str">
        <f>VLOOKUP(A1025,'BASE REGISTRO MAYO'!$A$1:$U$884,13,FALSE)</f>
        <v>XVI</v>
      </c>
      <c r="N1025" s="18" t="str">
        <f>VLOOKUP(A1025,'BASE REGISTRO MAYO'!$A$1:$U$884,14,FALSE)</f>
        <v>Chillán</v>
      </c>
      <c r="O1025" s="18" t="str">
        <f>VLOOKUP(A1025,'BASE REGISTRO MAYO'!$A$1:$U$884,15,FALSE)</f>
        <v>Teléfono: 
988892887</v>
      </c>
      <c r="P1025" s="18" t="str">
        <f>VLOOKUP(A1025,'BASE REGISTRO MAYO'!$A$1:$U$884,16,FALSE)</f>
        <v>ongpaihuen@gmail.com</v>
      </c>
      <c r="Q1025" s="18">
        <f>VLOOKUP(A1025,'BASE REGISTRO MAYO'!$A$1:$U$884,17,FALSE)</f>
        <v>0</v>
      </c>
      <c r="R1025" s="18">
        <f>VLOOKUP(A1025,'BASE REGISTRO MAYO'!$A$1:$U$884,18,FALSE)</f>
        <v>93401</v>
      </c>
      <c r="S1025" s="18" t="str">
        <f>VLOOKUP(A1025,'BASE REGISTRO MAYO'!$A$1:$U$884,19,FALSE)</f>
        <v>Antecedentes financieros correspondientes al año 2020, aprobados por el Sub Departamento de Supervisión Financiera Nacional.</v>
      </c>
      <c r="T1025" s="148">
        <f>VLOOKUP(A1025,'BASE REGISTRO MAYO'!$A$1:$U$884,20,FALSE)</f>
        <v>43858</v>
      </c>
      <c r="U1025" s="125">
        <v>7727</v>
      </c>
      <c r="V1025" s="126">
        <v>2873356</v>
      </c>
      <c r="W1025" s="126">
        <v>12676572</v>
      </c>
      <c r="X1025" s="149">
        <v>44347</v>
      </c>
      <c r="Y1025" s="133" t="s">
        <v>7732</v>
      </c>
      <c r="Z1025" s="133" t="s">
        <v>7733</v>
      </c>
      <c r="AA1025" s="125" t="s">
        <v>7781</v>
      </c>
    </row>
    <row r="1026" spans="1:27" s="90" customFormat="1" ht="15.75" customHeight="1" x14ac:dyDescent="0.2">
      <c r="A1026" s="125">
        <v>7696</v>
      </c>
      <c r="B1026" s="18" t="str">
        <f>VLOOKUP(A1026,'BASE REGISTRO MAYO'!$A$1:$U$884,2,FALSE)</f>
        <v xml:space="preserve">Organización No Gubernamental de Desarrollo Paihuén </v>
      </c>
      <c r="C1026" s="18">
        <f>VLOOKUP(A1026,'BASE REGISTRO MAYO'!$A$1:$U$884,3,FALSE)</f>
        <v>651902215</v>
      </c>
      <c r="D1026" s="18">
        <f>VLOOKUP(A1026,'BASE REGISTRO MAYO'!$A$1:$U$884,4,FALSE)</f>
        <v>0</v>
      </c>
      <c r="E1026" s="18" t="str">
        <f>VLOOKUP(A1026,'BASE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6" s="18" t="str">
        <f>VLOOKUP(A1026,'BASE REGISTRO MAYO'!$A$1:$U$884,6,FALSE)</f>
        <v>Certificado de Vigencia Folio Nº 500377123734, otorgado el 16 de marzo de 2021, del Servicio de Registro Civil e Identificación.</v>
      </c>
      <c r="G1026" s="18" t="str">
        <f>VLOOKUP(A1026,'BASE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6" s="18" t="str">
        <f>VLOOKUP(A1026,'BASE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6" s="18" t="str">
        <f>VLOOKUP(A1026,'BASE REGISTRO MAYO'!$A$1:$U$884,9,FALSE)</f>
        <v>1 año</v>
      </c>
      <c r="J1026" s="18" t="str">
        <f>VLOOKUP(A1026,'BASE REGISTRO MAYO'!$A$1:$U$884,10,FALSE)</f>
        <v>Del 15 de junio de 2020 al15 de junio de 2021.</v>
      </c>
      <c r="K1026" s="18" t="str">
        <f>VLOOKUP(A1026,'BASE REGISTRO MAYO'!$A$1:$U$884,11,FALSE)</f>
        <v xml:space="preserve">Patricia Mabel de la Fuente Riveros
</v>
      </c>
      <c r="L1026" s="18" t="str">
        <f>VLOOKUP(A1026,'BASE REGISTRO MAYO'!$A$1:$U$884,12,FALSE)</f>
        <v xml:space="preserve">Calle El Roble N° 214, comuna de Chillan, región del Ñuble.
</v>
      </c>
      <c r="M1026" s="18" t="str">
        <f>VLOOKUP(A1026,'BASE REGISTRO MAYO'!$A$1:$U$884,13,FALSE)</f>
        <v>XVI</v>
      </c>
      <c r="N1026" s="18" t="str">
        <f>VLOOKUP(A1026,'BASE REGISTRO MAYO'!$A$1:$U$884,14,FALSE)</f>
        <v>Chillán</v>
      </c>
      <c r="O1026" s="18" t="str">
        <f>VLOOKUP(A1026,'BASE REGISTRO MAYO'!$A$1:$U$884,15,FALSE)</f>
        <v>Teléfono: 
988892887</v>
      </c>
      <c r="P1026" s="18" t="str">
        <f>VLOOKUP(A1026,'BASE REGISTRO MAYO'!$A$1:$U$884,16,FALSE)</f>
        <v>ongpaihuen@gmail.com</v>
      </c>
      <c r="Q1026" s="18">
        <f>VLOOKUP(A1026,'BASE REGISTRO MAYO'!$A$1:$U$884,17,FALSE)</f>
        <v>0</v>
      </c>
      <c r="R1026" s="18">
        <f>VLOOKUP(A1026,'BASE REGISTRO MAYO'!$A$1:$U$884,18,FALSE)</f>
        <v>93401</v>
      </c>
      <c r="S1026" s="18" t="str">
        <f>VLOOKUP(A1026,'BASE REGISTRO MAYO'!$A$1:$U$884,19,FALSE)</f>
        <v>Antecedentes financieros correspondientes al año 2020, aprobados por el Sub Departamento de Supervisión Financiera Nacional.</v>
      </c>
      <c r="T1026" s="148">
        <f>VLOOKUP(A1026,'BASE REGISTRO MAYO'!$A$1:$U$884,20,FALSE)</f>
        <v>43858</v>
      </c>
      <c r="U1026" s="125">
        <v>7727</v>
      </c>
      <c r="V1026" s="126">
        <v>13788552</v>
      </c>
      <c r="W1026" s="126">
        <v>32766344</v>
      </c>
      <c r="X1026" s="149">
        <v>44347</v>
      </c>
      <c r="Y1026" s="133" t="s">
        <v>7732</v>
      </c>
      <c r="Z1026" s="133" t="s">
        <v>7733</v>
      </c>
      <c r="AA1026" s="125" t="s">
        <v>7751</v>
      </c>
    </row>
    <row r="1027" spans="1:27" s="90" customFormat="1" ht="15.75" customHeight="1" x14ac:dyDescent="0.2">
      <c r="A1027" s="125">
        <v>7696</v>
      </c>
      <c r="B1027" s="18" t="str">
        <f>VLOOKUP(A1027,'BASE REGISTRO MAYO'!$A$1:$U$884,2,FALSE)</f>
        <v xml:space="preserve">Organización No Gubernamental de Desarrollo Paihuén </v>
      </c>
      <c r="C1027" s="18">
        <f>VLOOKUP(A1027,'BASE REGISTRO MAYO'!$A$1:$U$884,3,FALSE)</f>
        <v>651902215</v>
      </c>
      <c r="D1027" s="18">
        <f>VLOOKUP(A1027,'BASE REGISTRO MAYO'!$A$1:$U$884,4,FALSE)</f>
        <v>0</v>
      </c>
      <c r="E1027" s="18" t="str">
        <f>VLOOKUP(A1027,'BASE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7" s="18" t="str">
        <f>VLOOKUP(A1027,'BASE REGISTRO MAYO'!$A$1:$U$884,6,FALSE)</f>
        <v>Certificado de Vigencia Folio Nº 500377123734, otorgado el 16 de marzo de 2021, del Servicio de Registro Civil e Identificación.</v>
      </c>
      <c r="G1027" s="18" t="str">
        <f>VLOOKUP(A1027,'BASE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7" s="18" t="str">
        <f>VLOOKUP(A1027,'BASE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7" s="18" t="str">
        <f>VLOOKUP(A1027,'BASE REGISTRO MAYO'!$A$1:$U$884,9,FALSE)</f>
        <v>1 año</v>
      </c>
      <c r="J1027" s="18" t="str">
        <f>VLOOKUP(A1027,'BASE REGISTRO MAYO'!$A$1:$U$884,10,FALSE)</f>
        <v>Del 15 de junio de 2020 al15 de junio de 2021.</v>
      </c>
      <c r="K1027" s="18" t="str">
        <f>VLOOKUP(A1027,'BASE REGISTRO MAYO'!$A$1:$U$884,11,FALSE)</f>
        <v xml:space="preserve">Patricia Mabel de la Fuente Riveros
</v>
      </c>
      <c r="L1027" s="18" t="str">
        <f>VLOOKUP(A1027,'BASE REGISTRO MAYO'!$A$1:$U$884,12,FALSE)</f>
        <v xml:space="preserve">Calle El Roble N° 214, comuna de Chillan, región del Ñuble.
</v>
      </c>
      <c r="M1027" s="18" t="str">
        <f>VLOOKUP(A1027,'BASE REGISTRO MAYO'!$A$1:$U$884,13,FALSE)</f>
        <v>XVI</v>
      </c>
      <c r="N1027" s="18" t="str">
        <f>VLOOKUP(A1027,'BASE REGISTRO MAYO'!$A$1:$U$884,14,FALSE)</f>
        <v>Chillán</v>
      </c>
      <c r="O1027" s="18" t="str">
        <f>VLOOKUP(A1027,'BASE REGISTRO MAYO'!$A$1:$U$884,15,FALSE)</f>
        <v>Teléfono: 
988892887</v>
      </c>
      <c r="P1027" s="18" t="str">
        <f>VLOOKUP(A1027,'BASE REGISTRO MAYO'!$A$1:$U$884,16,FALSE)</f>
        <v>ongpaihuen@gmail.com</v>
      </c>
      <c r="Q1027" s="18">
        <f>VLOOKUP(A1027,'BASE REGISTRO MAYO'!$A$1:$U$884,17,FALSE)</f>
        <v>0</v>
      </c>
      <c r="R1027" s="18">
        <f>VLOOKUP(A1027,'BASE REGISTRO MAYO'!$A$1:$U$884,18,FALSE)</f>
        <v>93401</v>
      </c>
      <c r="S1027" s="18" t="str">
        <f>VLOOKUP(A1027,'BASE REGISTRO MAYO'!$A$1:$U$884,19,FALSE)</f>
        <v>Antecedentes financieros correspondientes al año 2020, aprobados por el Sub Departamento de Supervisión Financiera Nacional.</v>
      </c>
      <c r="T1027" s="148">
        <f>VLOOKUP(A1027,'BASE REGISTRO MAYO'!$A$1:$U$884,20,FALSE)</f>
        <v>43858</v>
      </c>
      <c r="U1027" s="125">
        <v>7727</v>
      </c>
      <c r="V1027" s="126">
        <v>10479300</v>
      </c>
      <c r="W1027" s="126">
        <v>22479788</v>
      </c>
      <c r="X1027" s="149">
        <v>44347</v>
      </c>
      <c r="Y1027" s="133" t="s">
        <v>7732</v>
      </c>
      <c r="Z1027" s="133" t="s">
        <v>7733</v>
      </c>
      <c r="AA1027" s="125" t="s">
        <v>7818</v>
      </c>
    </row>
    <row r="1028" spans="1:27" s="90" customFormat="1" ht="15.75" customHeight="1" x14ac:dyDescent="0.2">
      <c r="A1028" s="125">
        <v>7696</v>
      </c>
      <c r="B1028" s="18" t="str">
        <f>VLOOKUP(A1028,'BASE REGISTRO MAYO'!$A$1:$U$884,2,FALSE)</f>
        <v xml:space="preserve">Organización No Gubernamental de Desarrollo Paihuén </v>
      </c>
      <c r="C1028" s="18">
        <f>VLOOKUP(A1028,'BASE REGISTRO MAYO'!$A$1:$U$884,3,FALSE)</f>
        <v>651902215</v>
      </c>
      <c r="D1028" s="18">
        <f>VLOOKUP(A1028,'BASE REGISTRO MAYO'!$A$1:$U$884,4,FALSE)</f>
        <v>0</v>
      </c>
      <c r="E1028" s="18" t="str">
        <f>VLOOKUP(A1028,'BASE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8" s="18" t="str">
        <f>VLOOKUP(A1028,'BASE REGISTRO MAYO'!$A$1:$U$884,6,FALSE)</f>
        <v>Certificado de Vigencia Folio Nº 500377123734, otorgado el 16 de marzo de 2021, del Servicio de Registro Civil e Identificación.</v>
      </c>
      <c r="G1028" s="18" t="str">
        <f>VLOOKUP(A1028,'BASE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8" s="18" t="str">
        <f>VLOOKUP(A1028,'BASE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8" s="18" t="str">
        <f>VLOOKUP(A1028,'BASE REGISTRO MAYO'!$A$1:$U$884,9,FALSE)</f>
        <v>1 año</v>
      </c>
      <c r="J1028" s="18" t="str">
        <f>VLOOKUP(A1028,'BASE REGISTRO MAYO'!$A$1:$U$884,10,FALSE)</f>
        <v>Del 15 de junio de 2020 al15 de junio de 2021.</v>
      </c>
      <c r="K1028" s="18" t="str">
        <f>VLOOKUP(A1028,'BASE REGISTRO MAYO'!$A$1:$U$884,11,FALSE)</f>
        <v xml:space="preserve">Patricia Mabel de la Fuente Riveros
</v>
      </c>
      <c r="L1028" s="18" t="str">
        <f>VLOOKUP(A1028,'BASE REGISTRO MAYO'!$A$1:$U$884,12,FALSE)</f>
        <v xml:space="preserve">Calle El Roble N° 214, comuna de Chillan, región del Ñuble.
</v>
      </c>
      <c r="M1028" s="18" t="str">
        <f>VLOOKUP(A1028,'BASE REGISTRO MAYO'!$A$1:$U$884,13,FALSE)</f>
        <v>XVI</v>
      </c>
      <c r="N1028" s="18" t="str">
        <f>VLOOKUP(A1028,'BASE REGISTRO MAYO'!$A$1:$U$884,14,FALSE)</f>
        <v>Chillán</v>
      </c>
      <c r="O1028" s="18" t="str">
        <f>VLOOKUP(A1028,'BASE REGISTRO MAYO'!$A$1:$U$884,15,FALSE)</f>
        <v>Teléfono: 
988892887</v>
      </c>
      <c r="P1028" s="18" t="str">
        <f>VLOOKUP(A1028,'BASE REGISTRO MAYO'!$A$1:$U$884,16,FALSE)</f>
        <v>ongpaihuen@gmail.com</v>
      </c>
      <c r="Q1028" s="18">
        <f>VLOOKUP(A1028,'BASE REGISTRO MAYO'!$A$1:$U$884,17,FALSE)</f>
        <v>0</v>
      </c>
      <c r="R1028" s="18">
        <f>VLOOKUP(A1028,'BASE REGISTRO MAYO'!$A$1:$U$884,18,FALSE)</f>
        <v>93401</v>
      </c>
      <c r="S1028" s="18" t="str">
        <f>VLOOKUP(A1028,'BASE REGISTRO MAYO'!$A$1:$U$884,19,FALSE)</f>
        <v>Antecedentes financieros correspondientes al año 2020, aprobados por el Sub Departamento de Supervisión Financiera Nacional.</v>
      </c>
      <c r="T1028" s="148">
        <f>VLOOKUP(A1028,'BASE REGISTRO MAYO'!$A$1:$U$884,20,FALSE)</f>
        <v>43858</v>
      </c>
      <c r="U1028" s="125">
        <v>7727</v>
      </c>
      <c r="V1028" s="126">
        <v>8958111</v>
      </c>
      <c r="W1028" s="126">
        <v>24169997</v>
      </c>
      <c r="X1028" s="149">
        <v>44347</v>
      </c>
      <c r="Y1028" s="133" t="s">
        <v>7732</v>
      </c>
      <c r="Z1028" s="133" t="s">
        <v>7733</v>
      </c>
      <c r="AA1028" s="125" t="s">
        <v>195</v>
      </c>
    </row>
    <row r="1029" spans="1:27" s="90" customFormat="1" ht="15.75" customHeight="1" x14ac:dyDescent="0.2">
      <c r="A1029" s="125">
        <v>7696</v>
      </c>
      <c r="B1029" s="18" t="str">
        <f>VLOOKUP(A1029,'BASE REGISTRO MAYO'!$A$1:$U$884,2,FALSE)</f>
        <v xml:space="preserve">Organización No Gubernamental de Desarrollo Paihuén </v>
      </c>
      <c r="C1029" s="18">
        <f>VLOOKUP(A1029,'BASE REGISTRO MAYO'!$A$1:$U$884,3,FALSE)</f>
        <v>651902215</v>
      </c>
      <c r="D1029" s="18">
        <f>VLOOKUP(A1029,'BASE REGISTRO MAYO'!$A$1:$U$884,4,FALSE)</f>
        <v>0</v>
      </c>
      <c r="E1029" s="18" t="str">
        <f>VLOOKUP(A1029,'BASE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9" s="18" t="str">
        <f>VLOOKUP(A1029,'BASE REGISTRO MAYO'!$A$1:$U$884,6,FALSE)</f>
        <v>Certificado de Vigencia Folio Nº 500377123734, otorgado el 16 de marzo de 2021, del Servicio de Registro Civil e Identificación.</v>
      </c>
      <c r="G1029" s="18" t="str">
        <f>VLOOKUP(A1029,'BASE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9" s="18" t="str">
        <f>VLOOKUP(A1029,'BASE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9" s="18" t="str">
        <f>VLOOKUP(A1029,'BASE REGISTRO MAYO'!$A$1:$U$884,9,FALSE)</f>
        <v>1 año</v>
      </c>
      <c r="J1029" s="18" t="str">
        <f>VLOOKUP(A1029,'BASE REGISTRO MAYO'!$A$1:$U$884,10,FALSE)</f>
        <v>Del 15 de junio de 2020 al15 de junio de 2021.</v>
      </c>
      <c r="K1029" s="18" t="str">
        <f>VLOOKUP(A1029,'BASE REGISTRO MAYO'!$A$1:$U$884,11,FALSE)</f>
        <v xml:space="preserve">Patricia Mabel de la Fuente Riveros
</v>
      </c>
      <c r="L1029" s="18" t="str">
        <f>VLOOKUP(A1029,'BASE REGISTRO MAYO'!$A$1:$U$884,12,FALSE)</f>
        <v xml:space="preserve">Calle El Roble N° 214, comuna de Chillan, región del Ñuble.
</v>
      </c>
      <c r="M1029" s="18" t="str">
        <f>VLOOKUP(A1029,'BASE REGISTRO MAYO'!$A$1:$U$884,13,FALSE)</f>
        <v>XVI</v>
      </c>
      <c r="N1029" s="18" t="str">
        <f>VLOOKUP(A1029,'BASE REGISTRO MAYO'!$A$1:$U$884,14,FALSE)</f>
        <v>Chillán</v>
      </c>
      <c r="O1029" s="18" t="str">
        <f>VLOOKUP(A1029,'BASE REGISTRO MAYO'!$A$1:$U$884,15,FALSE)</f>
        <v>Teléfono: 
988892887</v>
      </c>
      <c r="P1029" s="18" t="str">
        <f>VLOOKUP(A1029,'BASE REGISTRO MAYO'!$A$1:$U$884,16,FALSE)</f>
        <v>ongpaihuen@gmail.com</v>
      </c>
      <c r="Q1029" s="18">
        <f>VLOOKUP(A1029,'BASE REGISTRO MAYO'!$A$1:$U$884,17,FALSE)</f>
        <v>0</v>
      </c>
      <c r="R1029" s="18">
        <f>VLOOKUP(A1029,'BASE REGISTRO MAYO'!$A$1:$U$884,18,FALSE)</f>
        <v>93401</v>
      </c>
      <c r="S1029" s="18" t="str">
        <f>VLOOKUP(A1029,'BASE REGISTRO MAYO'!$A$1:$U$884,19,FALSE)</f>
        <v>Antecedentes financieros correspondientes al año 2020, aprobados por el Sub Departamento de Supervisión Financiera Nacional.</v>
      </c>
      <c r="T1029" s="148">
        <f>VLOOKUP(A1029,'BASE REGISTRO MAYO'!$A$1:$U$884,20,FALSE)</f>
        <v>43858</v>
      </c>
      <c r="U1029" s="125">
        <v>7727</v>
      </c>
      <c r="V1029" s="126">
        <v>11119800</v>
      </c>
      <c r="W1029" s="126">
        <v>22239600</v>
      </c>
      <c r="X1029" s="149">
        <v>44347</v>
      </c>
      <c r="Y1029" s="133" t="s">
        <v>7732</v>
      </c>
      <c r="Z1029" s="133" t="s">
        <v>7733</v>
      </c>
      <c r="AA1029" s="125" t="s">
        <v>7741</v>
      </c>
    </row>
    <row r="1030" spans="1:27" s="90" customFormat="1" ht="15.75" customHeight="1" x14ac:dyDescent="0.2">
      <c r="A1030" s="125">
        <v>7696</v>
      </c>
      <c r="B1030" s="18" t="str">
        <f>VLOOKUP(A1030,'BASE REGISTRO MAYO'!$A$1:$U$884,2,FALSE)</f>
        <v xml:space="preserve">Organización No Gubernamental de Desarrollo Paihuén </v>
      </c>
      <c r="C1030" s="18">
        <f>VLOOKUP(A1030,'BASE REGISTRO MAYO'!$A$1:$U$884,3,FALSE)</f>
        <v>651902215</v>
      </c>
      <c r="D1030" s="18">
        <f>VLOOKUP(A1030,'BASE REGISTRO MAYO'!$A$1:$U$884,4,FALSE)</f>
        <v>0</v>
      </c>
      <c r="E1030" s="18" t="str">
        <f>VLOOKUP(A1030,'BASE REGISTRO MAYO'!$A$1:$U$884,5,FALSE)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30" s="18" t="str">
        <f>VLOOKUP(A1030,'BASE REGISTRO MAYO'!$A$1:$U$884,6,FALSE)</f>
        <v>Certificado de Vigencia Folio Nº 500377123734, otorgado el 16 de marzo de 2021, del Servicio de Registro Civil e Identificación.</v>
      </c>
      <c r="G1030" s="18" t="str">
        <f>VLOOKUP(A1030,'BASE REGISTRO MAYO'!$A$1:$U$884,7,FALSE)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30" s="18" t="str">
        <f>VLOOKUP(A1030,'BASE REGISTRO MAYO'!$A$1:$U$884,8,FALSE)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30" s="18" t="str">
        <f>VLOOKUP(A1030,'BASE REGISTRO MAYO'!$A$1:$U$884,9,FALSE)</f>
        <v>1 año</v>
      </c>
      <c r="J1030" s="18" t="str">
        <f>VLOOKUP(A1030,'BASE REGISTRO MAYO'!$A$1:$U$884,10,FALSE)</f>
        <v>Del 15 de junio de 2020 al15 de junio de 2021.</v>
      </c>
      <c r="K1030" s="18" t="str">
        <f>VLOOKUP(A1030,'BASE REGISTRO MAYO'!$A$1:$U$884,11,FALSE)</f>
        <v xml:space="preserve">Patricia Mabel de la Fuente Riveros
</v>
      </c>
      <c r="L1030" s="18" t="str">
        <f>VLOOKUP(A1030,'BASE REGISTRO MAYO'!$A$1:$U$884,12,FALSE)</f>
        <v xml:space="preserve">Calle El Roble N° 214, comuna de Chillan, región del Ñuble.
</v>
      </c>
      <c r="M1030" s="18" t="str">
        <f>VLOOKUP(A1030,'BASE REGISTRO MAYO'!$A$1:$U$884,13,FALSE)</f>
        <v>XVI</v>
      </c>
      <c r="N1030" s="18" t="str">
        <f>VLOOKUP(A1030,'BASE REGISTRO MAYO'!$A$1:$U$884,14,FALSE)</f>
        <v>Chillán</v>
      </c>
      <c r="O1030" s="18" t="str">
        <f>VLOOKUP(A1030,'BASE REGISTRO MAYO'!$A$1:$U$884,15,FALSE)</f>
        <v>Teléfono: 
988892887</v>
      </c>
      <c r="P1030" s="18" t="str">
        <f>VLOOKUP(A1030,'BASE REGISTRO MAYO'!$A$1:$U$884,16,FALSE)</f>
        <v>ongpaihuen@gmail.com</v>
      </c>
      <c r="Q1030" s="18">
        <f>VLOOKUP(A1030,'BASE REGISTRO MAYO'!$A$1:$U$884,17,FALSE)</f>
        <v>0</v>
      </c>
      <c r="R1030" s="18">
        <f>VLOOKUP(A1030,'BASE REGISTRO MAYO'!$A$1:$U$884,18,FALSE)</f>
        <v>93401</v>
      </c>
      <c r="S1030" s="18" t="str">
        <f>VLOOKUP(A1030,'BASE REGISTRO MAYO'!$A$1:$U$884,19,FALSE)</f>
        <v>Antecedentes financieros correspondientes al año 2020, aprobados por el Sub Departamento de Supervisión Financiera Nacional.</v>
      </c>
      <c r="T1030" s="148">
        <f>VLOOKUP(A1030,'BASE REGISTRO MAYO'!$A$1:$U$884,20,FALSE)</f>
        <v>43858</v>
      </c>
      <c r="U1030" s="125">
        <v>7727</v>
      </c>
      <c r="V1030" s="126">
        <v>8451048</v>
      </c>
      <c r="W1030" s="126">
        <v>16902096</v>
      </c>
      <c r="X1030" s="149">
        <v>44347</v>
      </c>
      <c r="Y1030" s="133" t="s">
        <v>7732</v>
      </c>
      <c r="Z1030" s="133" t="s">
        <v>7733</v>
      </c>
      <c r="AA1030" s="125" t="s">
        <v>7838</v>
      </c>
    </row>
    <row r="1031" spans="1:27" s="90" customFormat="1" ht="15.75" customHeight="1" x14ac:dyDescent="0.2">
      <c r="A1031" s="125">
        <v>7708</v>
      </c>
      <c r="B1031" s="18" t="str">
        <f>VLOOKUP(A1031,'BASE REGISTRO MAYO'!$A$1:$U$884,2,FALSE)</f>
        <v>Fundación Trabajo con Sentido</v>
      </c>
      <c r="C1031" s="18">
        <f>VLOOKUP(A1031,'BASE REGISTRO MAYO'!$A$1:$U$884,3,FALSE)</f>
        <v>651932017</v>
      </c>
      <c r="D1031" s="18">
        <f>VLOOKUP(A1031,'BASE REGISTRO MAYO'!$A$1:$U$884,4,FALSE)</f>
        <v>0</v>
      </c>
      <c r="E1031" s="18" t="str">
        <f>VLOOKUP(A1031,'BASE REGISTRO MAYO'!$A$1:$U$884,5,FALSE)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1" s="18" t="str">
        <f>VLOOKUP(A1031,'BASE REGISTRO MAYO'!$A$1:$U$884,6,FALSE)</f>
        <v>Certificado de Vigencia Folio Nº 500295784984, otorgado el 10 de febrero de 2020, del Servicio de Registro Civil e Identificación.</v>
      </c>
      <c r="G1031" s="18" t="str">
        <f>VLOOKUP(A1031,'BASE REGISTRO MAYO'!$A$1:$U$884,7,FALSE)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1" s="18" t="str">
        <f>VLOOKUP(A1031,'BASE REGISTRO MAYO'!$A$1:$U$884,8,FALSE)</f>
        <v xml:space="preserve">Presidente: 
Jorge Osvaldo Ormeño Fuenzalida
Secretaria:
Maria Luisa España L´Feubre 
Tesorero:
Mauricio Anibal Mateluna Rodríguez
</v>
      </c>
      <c r="I1031" s="18" t="str">
        <f>VLOOKUP(A1031,'BASE REGISTRO MAYO'!$A$1:$U$884,9,FALSE)</f>
        <v>5 años</v>
      </c>
      <c r="J1031" s="18" t="str">
        <f>VLOOKUP(A1031,'BASE REGISTRO MAYO'!$A$1:$U$884,10,FALSE)</f>
        <v>Del 17.09.2019 al 17.09.2024</v>
      </c>
      <c r="K1031" s="18" t="str">
        <f>VLOOKUP(A1031,'BASE REGISTRO MAYO'!$A$1:$U$884,11,FALSE)</f>
        <v xml:space="preserve">Jorge Osvaldo Ormeño Fuenzalida
 </v>
      </c>
      <c r="L1031" s="18" t="str">
        <f>VLOOKUP(A1031,'BASE REGISTRO MAYO'!$A$1:$U$884,12,FALSE)</f>
        <v>Avenida Bulnes N°317 oficina 511, comuna de Santiago, región Metropolitana.
T</v>
      </c>
      <c r="M1031" s="18" t="str">
        <f>VLOOKUP(A1031,'BASE REGISTRO MAYO'!$A$1:$U$884,13,FALSE)</f>
        <v>XIII</v>
      </c>
      <c r="N1031" s="18" t="str">
        <f>VLOOKUP(A1031,'BASE REGISTRO MAYO'!$A$1:$U$884,14,FALSE)</f>
        <v>Santiago</v>
      </c>
      <c r="O1031" s="18" t="str">
        <f>VLOOKUP(A1031,'BASE REGISTRO MAYO'!$A$1:$U$884,15,FALSE)</f>
        <v xml:space="preserve">teléfono: 224367000
</v>
      </c>
      <c r="P1031" s="18" t="str">
        <f>VLOOKUP(A1031,'BASE REGISTRO MAYO'!$A$1:$U$884,16,FALSE)</f>
        <v>Correo electrónico: ftrabajoconsentido@gmail.com</v>
      </c>
      <c r="Q1031" s="18">
        <f>VLOOKUP(A1031,'BASE REGISTRO MAYO'!$A$1:$U$884,17,FALSE)</f>
        <v>0</v>
      </c>
      <c r="R1031" s="18">
        <f>VLOOKUP(A1031,'BASE REGISTRO MAYO'!$A$1:$U$884,18,FALSE)</f>
        <v>93401</v>
      </c>
      <c r="S1031" s="18" t="str">
        <f>VLOOKUP(A1031,'BASE REGISTRO MAYO'!$A$1:$U$884,19,FALSE)</f>
        <v xml:space="preserve">Antecedentes financieros correspondientes al año 2019, aprobados por el Sub Depto de Supervisión Financiera Nacional. </v>
      </c>
      <c r="T1031" s="148">
        <f>VLOOKUP(A1031,'BASE REGISTRO MAYO'!$A$1:$U$884,20,FALSE)</f>
        <v>44034</v>
      </c>
      <c r="U1031" s="125">
        <v>7729</v>
      </c>
      <c r="V1031" s="126">
        <v>13690698</v>
      </c>
      <c r="W1031" s="126">
        <v>13690698</v>
      </c>
      <c r="X1031" s="149">
        <v>44347</v>
      </c>
      <c r="Y1031" s="133" t="s">
        <v>7732</v>
      </c>
      <c r="Z1031" s="133" t="s">
        <v>7733</v>
      </c>
      <c r="AA1031" s="125" t="s">
        <v>7807</v>
      </c>
    </row>
    <row r="1032" spans="1:27" s="90" customFormat="1" ht="15.75" customHeight="1" x14ac:dyDescent="0.2">
      <c r="A1032" s="125">
        <v>7708</v>
      </c>
      <c r="B1032" s="18" t="str">
        <f>VLOOKUP(A1032,'BASE REGISTRO MAYO'!$A$1:$U$884,2,FALSE)</f>
        <v>Fundación Trabajo con Sentido</v>
      </c>
      <c r="C1032" s="18">
        <f>VLOOKUP(A1032,'BASE REGISTRO MAYO'!$A$1:$U$884,3,FALSE)</f>
        <v>651932017</v>
      </c>
      <c r="D1032" s="18">
        <f>VLOOKUP(A1032,'BASE REGISTRO MAYO'!$A$1:$U$884,4,FALSE)</f>
        <v>0</v>
      </c>
      <c r="E1032" s="18" t="str">
        <f>VLOOKUP(A1032,'BASE REGISTRO MAYO'!$A$1:$U$884,5,FALSE)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2" s="18" t="str">
        <f>VLOOKUP(A1032,'BASE REGISTRO MAYO'!$A$1:$U$884,6,FALSE)</f>
        <v>Certificado de Vigencia Folio Nº 500295784984, otorgado el 10 de febrero de 2020, del Servicio de Registro Civil e Identificación.</v>
      </c>
      <c r="G1032" s="18" t="str">
        <f>VLOOKUP(A1032,'BASE REGISTRO MAYO'!$A$1:$U$884,7,FALSE)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2" s="18" t="str">
        <f>VLOOKUP(A1032,'BASE REGISTRO MAYO'!$A$1:$U$884,8,FALSE)</f>
        <v xml:space="preserve">Presidente: 
Jorge Osvaldo Ormeño Fuenzalida
Secretaria:
Maria Luisa España L´Feubre 
Tesorero:
Mauricio Anibal Mateluna Rodríguez
</v>
      </c>
      <c r="I1032" s="18" t="str">
        <f>VLOOKUP(A1032,'BASE REGISTRO MAYO'!$A$1:$U$884,9,FALSE)</f>
        <v>5 años</v>
      </c>
      <c r="J1032" s="18" t="str">
        <f>VLOOKUP(A1032,'BASE REGISTRO MAYO'!$A$1:$U$884,10,FALSE)</f>
        <v>Del 17.09.2019 al 17.09.2024</v>
      </c>
      <c r="K1032" s="18" t="str">
        <f>VLOOKUP(A1032,'BASE REGISTRO MAYO'!$A$1:$U$884,11,FALSE)</f>
        <v xml:space="preserve">Jorge Osvaldo Ormeño Fuenzalida
 </v>
      </c>
      <c r="L1032" s="18" t="str">
        <f>VLOOKUP(A1032,'BASE REGISTRO MAYO'!$A$1:$U$884,12,FALSE)</f>
        <v>Avenida Bulnes N°317 oficina 511, comuna de Santiago, región Metropolitana.
T</v>
      </c>
      <c r="M1032" s="18" t="str">
        <f>VLOOKUP(A1032,'BASE REGISTRO MAYO'!$A$1:$U$884,13,FALSE)</f>
        <v>XIII</v>
      </c>
      <c r="N1032" s="18" t="str">
        <f>VLOOKUP(A1032,'BASE REGISTRO MAYO'!$A$1:$U$884,14,FALSE)</f>
        <v>Santiago</v>
      </c>
      <c r="O1032" s="18" t="str">
        <f>VLOOKUP(A1032,'BASE REGISTRO MAYO'!$A$1:$U$884,15,FALSE)</f>
        <v xml:space="preserve">teléfono: 224367000
</v>
      </c>
      <c r="P1032" s="18" t="str">
        <f>VLOOKUP(A1032,'BASE REGISTRO MAYO'!$A$1:$U$884,16,FALSE)</f>
        <v>Correo electrónico: ftrabajoconsentido@gmail.com</v>
      </c>
      <c r="Q1032" s="18">
        <f>VLOOKUP(A1032,'BASE REGISTRO MAYO'!$A$1:$U$884,17,FALSE)</f>
        <v>0</v>
      </c>
      <c r="R1032" s="18">
        <f>VLOOKUP(A1032,'BASE REGISTRO MAYO'!$A$1:$U$884,18,FALSE)</f>
        <v>93401</v>
      </c>
      <c r="S1032" s="18" t="str">
        <f>VLOOKUP(A1032,'BASE REGISTRO MAYO'!$A$1:$U$884,19,FALSE)</f>
        <v xml:space="preserve">Antecedentes financieros correspondientes al año 2019, aprobados por el Sub Depto de Supervisión Financiera Nacional. </v>
      </c>
      <c r="T1032" s="148">
        <f>VLOOKUP(A1032,'BASE REGISTRO MAYO'!$A$1:$U$884,20,FALSE)</f>
        <v>44034</v>
      </c>
      <c r="U1032" s="125">
        <v>7729</v>
      </c>
      <c r="V1032" s="126">
        <v>18236472</v>
      </c>
      <c r="W1032" s="126">
        <v>18236472</v>
      </c>
      <c r="X1032" s="149">
        <v>44347</v>
      </c>
      <c r="Y1032" s="133" t="s">
        <v>7732</v>
      </c>
      <c r="Z1032" s="133" t="s">
        <v>7733</v>
      </c>
      <c r="AA1032" s="125" t="s">
        <v>7814</v>
      </c>
    </row>
    <row r="1033" spans="1:27" s="90" customFormat="1" ht="15.75" customHeight="1" x14ac:dyDescent="0.2">
      <c r="A1033" s="125">
        <v>7708</v>
      </c>
      <c r="B1033" s="18" t="str">
        <f>VLOOKUP(A1033,'BASE REGISTRO MAYO'!$A$1:$U$884,2,FALSE)</f>
        <v>Fundación Trabajo con Sentido</v>
      </c>
      <c r="C1033" s="18">
        <f>VLOOKUP(A1033,'BASE REGISTRO MAYO'!$A$1:$U$884,3,FALSE)</f>
        <v>651932017</v>
      </c>
      <c r="D1033" s="18">
        <f>VLOOKUP(A1033,'BASE REGISTRO MAYO'!$A$1:$U$884,4,FALSE)</f>
        <v>0</v>
      </c>
      <c r="E1033" s="18" t="str">
        <f>VLOOKUP(A1033,'BASE REGISTRO MAYO'!$A$1:$U$884,5,FALSE)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3" s="18" t="str">
        <f>VLOOKUP(A1033,'BASE REGISTRO MAYO'!$A$1:$U$884,6,FALSE)</f>
        <v>Certificado de Vigencia Folio Nº 500295784984, otorgado el 10 de febrero de 2020, del Servicio de Registro Civil e Identificación.</v>
      </c>
      <c r="G1033" s="18" t="str">
        <f>VLOOKUP(A1033,'BASE REGISTRO MAYO'!$A$1:$U$884,7,FALSE)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3" s="18" t="str">
        <f>VLOOKUP(A1033,'BASE REGISTRO MAYO'!$A$1:$U$884,8,FALSE)</f>
        <v xml:space="preserve">Presidente: 
Jorge Osvaldo Ormeño Fuenzalida
Secretaria:
Maria Luisa España L´Feubre 
Tesorero:
Mauricio Anibal Mateluna Rodríguez
</v>
      </c>
      <c r="I1033" s="18" t="str">
        <f>VLOOKUP(A1033,'BASE REGISTRO MAYO'!$A$1:$U$884,9,FALSE)</f>
        <v>5 años</v>
      </c>
      <c r="J1033" s="18" t="str">
        <f>VLOOKUP(A1033,'BASE REGISTRO MAYO'!$A$1:$U$884,10,FALSE)</f>
        <v>Del 17.09.2019 al 17.09.2024</v>
      </c>
      <c r="K1033" s="18" t="str">
        <f>VLOOKUP(A1033,'BASE REGISTRO MAYO'!$A$1:$U$884,11,FALSE)</f>
        <v xml:space="preserve">Jorge Osvaldo Ormeño Fuenzalida
 </v>
      </c>
      <c r="L1033" s="18" t="str">
        <f>VLOOKUP(A1033,'BASE REGISTRO MAYO'!$A$1:$U$884,12,FALSE)</f>
        <v>Avenida Bulnes N°317 oficina 511, comuna de Santiago, región Metropolitana.
T</v>
      </c>
      <c r="M1033" s="18" t="str">
        <f>VLOOKUP(A1033,'BASE REGISTRO MAYO'!$A$1:$U$884,13,FALSE)</f>
        <v>XIII</v>
      </c>
      <c r="N1033" s="18" t="str">
        <f>VLOOKUP(A1033,'BASE REGISTRO MAYO'!$A$1:$U$884,14,FALSE)</f>
        <v>Santiago</v>
      </c>
      <c r="O1033" s="18" t="str">
        <f>VLOOKUP(A1033,'BASE REGISTRO MAYO'!$A$1:$U$884,15,FALSE)</f>
        <v xml:space="preserve">teléfono: 224367000
</v>
      </c>
      <c r="P1033" s="18" t="str">
        <f>VLOOKUP(A1033,'BASE REGISTRO MAYO'!$A$1:$U$884,16,FALSE)</f>
        <v>Correo electrónico: ftrabajoconsentido@gmail.com</v>
      </c>
      <c r="Q1033" s="18">
        <f>VLOOKUP(A1033,'BASE REGISTRO MAYO'!$A$1:$U$884,17,FALSE)</f>
        <v>0</v>
      </c>
      <c r="R1033" s="18">
        <f>VLOOKUP(A1033,'BASE REGISTRO MAYO'!$A$1:$U$884,18,FALSE)</f>
        <v>93401</v>
      </c>
      <c r="S1033" s="18" t="str">
        <f>VLOOKUP(A1033,'BASE REGISTRO MAYO'!$A$1:$U$884,19,FALSE)</f>
        <v xml:space="preserve">Antecedentes financieros correspondientes al año 2019, aprobados por el Sub Depto de Supervisión Financiera Nacional. </v>
      </c>
      <c r="T1033" s="148">
        <f>VLOOKUP(A1033,'BASE REGISTRO MAYO'!$A$1:$U$884,20,FALSE)</f>
        <v>44034</v>
      </c>
      <c r="U1033" s="125">
        <v>7729</v>
      </c>
      <c r="V1033" s="126">
        <v>7561464</v>
      </c>
      <c r="W1033" s="126">
        <v>7561464</v>
      </c>
      <c r="X1033" s="149">
        <v>44347</v>
      </c>
      <c r="Y1033" s="133" t="s">
        <v>7732</v>
      </c>
      <c r="Z1033" s="133" t="s">
        <v>7733</v>
      </c>
      <c r="AA1033" s="125" t="s">
        <v>7936</v>
      </c>
    </row>
    <row r="1034" spans="1:27" s="90" customFormat="1" ht="15.75" customHeight="1" x14ac:dyDescent="0.2">
      <c r="A1034" s="125">
        <v>7708</v>
      </c>
      <c r="B1034" s="18" t="str">
        <f>VLOOKUP(A1034,'BASE REGISTRO MAYO'!$A$1:$U$884,2,FALSE)</f>
        <v>Fundación Trabajo con Sentido</v>
      </c>
      <c r="C1034" s="18">
        <f>VLOOKUP(A1034,'BASE REGISTRO MAYO'!$A$1:$U$884,3,FALSE)</f>
        <v>651932017</v>
      </c>
      <c r="D1034" s="18">
        <f>VLOOKUP(A1034,'BASE REGISTRO MAYO'!$A$1:$U$884,4,FALSE)</f>
        <v>0</v>
      </c>
      <c r="E1034" s="18" t="str">
        <f>VLOOKUP(A1034,'BASE REGISTRO MAYO'!$A$1:$U$884,5,FALSE)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4" s="18" t="str">
        <f>VLOOKUP(A1034,'BASE REGISTRO MAYO'!$A$1:$U$884,6,FALSE)</f>
        <v>Certificado de Vigencia Folio Nº 500295784984, otorgado el 10 de febrero de 2020, del Servicio de Registro Civil e Identificación.</v>
      </c>
      <c r="G1034" s="18" t="str">
        <f>VLOOKUP(A1034,'BASE REGISTRO MAYO'!$A$1:$U$884,7,FALSE)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4" s="18" t="str">
        <f>VLOOKUP(A1034,'BASE REGISTRO MAYO'!$A$1:$U$884,8,FALSE)</f>
        <v xml:space="preserve">Presidente: 
Jorge Osvaldo Ormeño Fuenzalida
Secretaria:
Maria Luisa España L´Feubre 
Tesorero:
Mauricio Anibal Mateluna Rodríguez
</v>
      </c>
      <c r="I1034" s="18" t="str">
        <f>VLOOKUP(A1034,'BASE REGISTRO MAYO'!$A$1:$U$884,9,FALSE)</f>
        <v>5 años</v>
      </c>
      <c r="J1034" s="18" t="str">
        <f>VLOOKUP(A1034,'BASE REGISTRO MAYO'!$A$1:$U$884,10,FALSE)</f>
        <v>Del 17.09.2019 al 17.09.2024</v>
      </c>
      <c r="K1034" s="18" t="str">
        <f>VLOOKUP(A1034,'BASE REGISTRO MAYO'!$A$1:$U$884,11,FALSE)</f>
        <v xml:space="preserve">Jorge Osvaldo Ormeño Fuenzalida
 </v>
      </c>
      <c r="L1034" s="18" t="str">
        <f>VLOOKUP(A1034,'BASE REGISTRO MAYO'!$A$1:$U$884,12,FALSE)</f>
        <v>Avenida Bulnes N°317 oficina 511, comuna de Santiago, región Metropolitana.
T</v>
      </c>
      <c r="M1034" s="18" t="str">
        <f>VLOOKUP(A1034,'BASE REGISTRO MAYO'!$A$1:$U$884,13,FALSE)</f>
        <v>XIII</v>
      </c>
      <c r="N1034" s="18" t="str">
        <f>VLOOKUP(A1034,'BASE REGISTRO MAYO'!$A$1:$U$884,14,FALSE)</f>
        <v>Santiago</v>
      </c>
      <c r="O1034" s="18" t="str">
        <f>VLOOKUP(A1034,'BASE REGISTRO MAYO'!$A$1:$U$884,15,FALSE)</f>
        <v xml:space="preserve">teléfono: 224367000
</v>
      </c>
      <c r="P1034" s="18" t="str">
        <f>VLOOKUP(A1034,'BASE REGISTRO MAYO'!$A$1:$U$884,16,FALSE)</f>
        <v>Correo electrónico: ftrabajoconsentido@gmail.com</v>
      </c>
      <c r="Q1034" s="18">
        <f>VLOOKUP(A1034,'BASE REGISTRO MAYO'!$A$1:$U$884,17,FALSE)</f>
        <v>0</v>
      </c>
      <c r="R1034" s="18">
        <f>VLOOKUP(A1034,'BASE REGISTRO MAYO'!$A$1:$U$884,18,FALSE)</f>
        <v>93401</v>
      </c>
      <c r="S1034" s="18" t="str">
        <f>VLOOKUP(A1034,'BASE REGISTRO MAYO'!$A$1:$U$884,19,FALSE)</f>
        <v xml:space="preserve">Antecedentes financieros correspondientes al año 2019, aprobados por el Sub Depto de Supervisión Financiera Nacional. </v>
      </c>
      <c r="T1034" s="148">
        <f>VLOOKUP(A1034,'BASE REGISTRO MAYO'!$A$1:$U$884,20,FALSE)</f>
        <v>44034</v>
      </c>
      <c r="U1034" s="125">
        <v>7729</v>
      </c>
      <c r="V1034" s="126">
        <v>20756960</v>
      </c>
      <c r="W1034" s="126">
        <v>20756960</v>
      </c>
      <c r="X1034" s="149">
        <v>44347</v>
      </c>
      <c r="Y1034" s="133" t="s">
        <v>7732</v>
      </c>
      <c r="Z1034" s="133" t="s">
        <v>7733</v>
      </c>
      <c r="AA1034" s="125" t="s">
        <v>7842</v>
      </c>
    </row>
    <row r="1035" spans="1:27" s="90" customFormat="1" ht="15.75" customHeight="1" x14ac:dyDescent="0.2">
      <c r="A1035" s="125">
        <v>7708</v>
      </c>
      <c r="B1035" s="18" t="str">
        <f>VLOOKUP(A1035,'BASE REGISTRO MAYO'!$A$1:$U$884,2,FALSE)</f>
        <v>Fundación Trabajo con Sentido</v>
      </c>
      <c r="C1035" s="18">
        <f>VLOOKUP(A1035,'BASE REGISTRO MAYO'!$A$1:$U$884,3,FALSE)</f>
        <v>651932017</v>
      </c>
      <c r="D1035" s="18">
        <f>VLOOKUP(A1035,'BASE REGISTRO MAYO'!$A$1:$U$884,4,FALSE)</f>
        <v>0</v>
      </c>
      <c r="E1035" s="18" t="str">
        <f>VLOOKUP(A1035,'BASE REGISTRO MAYO'!$A$1:$U$884,5,FALSE)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5" s="18" t="str">
        <f>VLOOKUP(A1035,'BASE REGISTRO MAYO'!$A$1:$U$884,6,FALSE)</f>
        <v>Certificado de Vigencia Folio Nº 500295784984, otorgado el 10 de febrero de 2020, del Servicio de Registro Civil e Identificación.</v>
      </c>
      <c r="G1035" s="18" t="str">
        <f>VLOOKUP(A1035,'BASE REGISTRO MAYO'!$A$1:$U$884,7,FALSE)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5" s="18" t="str">
        <f>VLOOKUP(A1035,'BASE REGISTRO MAYO'!$A$1:$U$884,8,FALSE)</f>
        <v xml:space="preserve">Presidente: 
Jorge Osvaldo Ormeño Fuenzalida
Secretaria:
Maria Luisa España L´Feubre 
Tesorero:
Mauricio Anibal Mateluna Rodríguez
</v>
      </c>
      <c r="I1035" s="18" t="str">
        <f>VLOOKUP(A1035,'BASE REGISTRO MAYO'!$A$1:$U$884,9,FALSE)</f>
        <v>5 años</v>
      </c>
      <c r="J1035" s="18" t="str">
        <f>VLOOKUP(A1035,'BASE REGISTRO MAYO'!$A$1:$U$884,10,FALSE)</f>
        <v>Del 17.09.2019 al 17.09.2024</v>
      </c>
      <c r="K1035" s="18" t="str">
        <f>VLOOKUP(A1035,'BASE REGISTRO MAYO'!$A$1:$U$884,11,FALSE)</f>
        <v xml:space="preserve">Jorge Osvaldo Ormeño Fuenzalida
 </v>
      </c>
      <c r="L1035" s="18" t="str">
        <f>VLOOKUP(A1035,'BASE REGISTRO MAYO'!$A$1:$U$884,12,FALSE)</f>
        <v>Avenida Bulnes N°317 oficina 511, comuna de Santiago, región Metropolitana.
T</v>
      </c>
      <c r="M1035" s="18" t="str">
        <f>VLOOKUP(A1035,'BASE REGISTRO MAYO'!$A$1:$U$884,13,FALSE)</f>
        <v>XIII</v>
      </c>
      <c r="N1035" s="18" t="str">
        <f>VLOOKUP(A1035,'BASE REGISTRO MAYO'!$A$1:$U$884,14,FALSE)</f>
        <v>Santiago</v>
      </c>
      <c r="O1035" s="18" t="str">
        <f>VLOOKUP(A1035,'BASE REGISTRO MAYO'!$A$1:$U$884,15,FALSE)</f>
        <v xml:space="preserve">teléfono: 224367000
</v>
      </c>
      <c r="P1035" s="18" t="str">
        <f>VLOOKUP(A1035,'BASE REGISTRO MAYO'!$A$1:$U$884,16,FALSE)</f>
        <v>Correo electrónico: ftrabajoconsentido@gmail.com</v>
      </c>
      <c r="Q1035" s="18">
        <f>VLOOKUP(A1035,'BASE REGISTRO MAYO'!$A$1:$U$884,17,FALSE)</f>
        <v>0</v>
      </c>
      <c r="R1035" s="18">
        <f>VLOOKUP(A1035,'BASE REGISTRO MAYO'!$A$1:$U$884,18,FALSE)</f>
        <v>93401</v>
      </c>
      <c r="S1035" s="18" t="str">
        <f>VLOOKUP(A1035,'BASE REGISTRO MAYO'!$A$1:$U$884,19,FALSE)</f>
        <v xml:space="preserve">Antecedentes financieros correspondientes al año 2019, aprobados por el Sub Depto de Supervisión Financiera Nacional. </v>
      </c>
      <c r="T1035" s="148">
        <f>VLOOKUP(A1035,'BASE REGISTRO MAYO'!$A$1:$U$884,20,FALSE)</f>
        <v>44034</v>
      </c>
      <c r="U1035" s="125">
        <v>7729</v>
      </c>
      <c r="V1035" s="126">
        <v>15122928</v>
      </c>
      <c r="W1035" s="126">
        <v>15122928</v>
      </c>
      <c r="X1035" s="149">
        <v>44347</v>
      </c>
      <c r="Y1035" s="133" t="s">
        <v>7732</v>
      </c>
      <c r="Z1035" s="133" t="s">
        <v>7733</v>
      </c>
      <c r="AA1035" s="125" t="s">
        <v>7789</v>
      </c>
    </row>
    <row r="1036" spans="1:27" s="90" customFormat="1" ht="15.75" customHeight="1" x14ac:dyDescent="0.2">
      <c r="A1036" s="125">
        <v>7704</v>
      </c>
      <c r="B1036" s="18" t="str">
        <f>VLOOKUP(A1036,'BASE REGISTRO MAYO'!$A$1:$U$884,2,FALSE)</f>
        <v>Organización No Gubernamental de Desarrollo Familiar- CORDEFAM</v>
      </c>
      <c r="C1036" s="18">
        <f>VLOOKUP(A1036,'BASE REGISTRO MAYO'!$A$1:$U$884,3,FALSE)</f>
        <v>651908876</v>
      </c>
      <c r="D1036" s="18">
        <f>VLOOKUP(A1036,'BASE REGISTRO MAYO'!$A$1:$U$884,4,FALSE)</f>
        <v>0</v>
      </c>
      <c r="E1036" s="18" t="str">
        <f>VLOOKUP(A1036,'BASE REGISTRO MAYO'!$A$1:$U$884,5,FALSE)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036" s="18" t="str">
        <f>VLOOKUP(A1036,'BASE REGISTRO MAYO'!$A$1:$U$884,6,FALSE)</f>
        <v>Certificado de Vigencia Folio Nº 500343573169, de  fecha 01 de septiembre de 2020, del Servicio de Registro Civil e Identificación.</v>
      </c>
      <c r="G1036" s="18" t="str">
        <f>VLOOKUP(A1036,'BASE REGISTRO MAYO'!$A$1:$U$884,7,FALSE)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036" s="18" t="str">
        <f>VLOOKUP(A1036,'BASE REGISTRO MAYO'!$A$1:$U$884,8,FALSE)</f>
        <v xml:space="preserve">Directorio inicial: 
Presidenta: 
Priscilla Andrea Sabando Zamora, 
Secretaria: 
Diana Carolina Alcon Henríquez, 
Tesorero:
Edwin Antonio Vera Marin, 
Primer Director:
Cecilia Verónica Fuentes Icarte, 
Segundo Director:
Elizabeth Eugenia Taylor Cofre, 
</v>
      </c>
      <c r="I1036" s="18" t="str">
        <f>VLOOKUP(A1036,'BASE REGISTRO MAYO'!$A$1:$U$884,9,FALSE)</f>
        <v>3 AÑOS (MÁXIMO 5 AÑOS)</v>
      </c>
      <c r="J1036" s="18" t="str">
        <f>VLOOKUP(A1036,'BASE REGISTRO MAYO'!$A$1:$U$884,10,FALSE)</f>
        <v>Directorio Inicial: hasta el 15.11.2022 o 2024</v>
      </c>
      <c r="K1036" s="18" t="str">
        <f>VLOOKUP(A1036,'BASE REGISTRO MAYO'!$A$1:$U$884,11,FALSE)</f>
        <v>Presidenta:
Priscilla Andrea Sabando Zamora,</v>
      </c>
      <c r="L1036" s="18" t="str">
        <f>VLOOKUP(A1036,'BASE REGISTRO MAYO'!$A$1:$U$884,12,FALSE)</f>
        <v>Pedro Aguirre Cerda N°1246, Población Maipú oriente</v>
      </c>
      <c r="M1036" s="18" t="str">
        <f>VLOOKUP(A1036,'BASE REGISTRO MAYO'!$A$1:$U$884,13,FALSE)</f>
        <v>XV</v>
      </c>
      <c r="N1036" s="18" t="str">
        <f>VLOOKUP(A1036,'BASE REGISTRO MAYO'!$A$1:$U$884,14,FALSE)</f>
        <v xml:space="preserve">Arica </v>
      </c>
      <c r="O1036" s="18">
        <f>VLOOKUP(A1036,'BASE REGISTRO MAYO'!$A$1:$U$884,15,FALSE)</f>
        <v>988397269</v>
      </c>
      <c r="P1036" s="18" t="str">
        <f>VLOOKUP(A1036,'BASE REGISTRO MAYO'!$A$1:$U$884,16,FALSE)</f>
        <v>Cordefam.arica@gmail.com</v>
      </c>
      <c r="Q1036" s="18">
        <f>VLOOKUP(A1036,'BASE REGISTRO MAYO'!$A$1:$U$884,17,FALSE)</f>
        <v>0</v>
      </c>
      <c r="R1036" s="18">
        <f>VLOOKUP(A1036,'BASE REGISTRO MAYO'!$A$1:$U$884,18,FALSE)</f>
        <v>93401</v>
      </c>
      <c r="S1036" s="18" t="str">
        <f>VLOOKUP(A1036,'BASE REGISTRO MAYO'!$A$1:$U$884,19,FALSE)</f>
        <v xml:space="preserve">Antecedentes financieros correspondientes al año 2019, aprobados por el Sub Departamento de Supervisión Financiera Nacional. </v>
      </c>
      <c r="T1036" s="148">
        <f>VLOOKUP(A1036,'BASE REGISTRO MAYO'!$A$1:$U$884,20,FALSE)</f>
        <v>43934</v>
      </c>
      <c r="U1036" s="125">
        <v>7730</v>
      </c>
      <c r="V1036" s="126">
        <v>15182234</v>
      </c>
      <c r="W1036" s="126">
        <v>32641802</v>
      </c>
      <c r="X1036" s="149">
        <v>44347</v>
      </c>
      <c r="Y1036" s="133" t="s">
        <v>7732</v>
      </c>
      <c r="Z1036" s="133" t="s">
        <v>7733</v>
      </c>
      <c r="AA1036" s="125" t="s">
        <v>7753</v>
      </c>
    </row>
    <row r="1037" spans="1:27" s="90" customFormat="1" ht="15.75" customHeight="1" x14ac:dyDescent="0.2">
      <c r="A1037" s="125">
        <v>7694</v>
      </c>
      <c r="B1037" s="18" t="str">
        <f>VLOOKUP(A1037,'BASE REGISTRO MAYO'!$A$1:$U$884,2,FALSE)</f>
        <v xml:space="preserve">ORGANIZACIÓN NO GUBERNAMENTAL PARA EL DESARROLLO DE LA EDUCACIÓN CRATEDUC – ONG CRATEDUC </v>
      </c>
      <c r="C1037" s="18">
        <f>VLOOKUP(A1037,'BASE REGISTRO MAYO'!$A$1:$U$884,3,FALSE)</f>
        <v>732489002</v>
      </c>
      <c r="D1037" s="18">
        <f>VLOOKUP(A1037,'BASE REGISTRO MAYO'!$A$1:$U$884,4,FALSE)</f>
        <v>0</v>
      </c>
      <c r="E1037" s="18" t="str">
        <f>VLOOKUP(A1037,'BASE REGISTRO MAYO'!$A$1:$U$884,5,FALSE)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37" s="18" t="str">
        <f>VLOOKUP(A1037,'BASE REGISTRO MAYO'!$A$1:$U$884,6,FALSE)</f>
        <v>Certificado de Vigencia Folio N.º 500355421332, otorgado el 10 de noviembre de 2020, del Servicio de Registro Civil e Identificación</v>
      </c>
      <c r="G1037" s="18" t="str">
        <f>VLOOKUP(A1037,'BASE REGISTRO MAYO'!$A$1:$U$884,7,FALSE)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37" s="18" t="str">
        <f>VLOOKUP(A1037,'BASE REGISTRO MAYO'!$A$1:$U$884,8,FALSE)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37" s="18" t="str">
        <f>VLOOKUP(A1037,'BASE REGISTRO MAYO'!$A$1:$U$884,9,FALSE)</f>
        <v>2 años</v>
      </c>
      <c r="J1037" s="18" t="str">
        <f>VLOOKUP(A1037,'BASE REGISTRO MAYO'!$A$1:$U$884,10,FALSE)</f>
        <v>Del 19.03.2019 al 19.03.2021</v>
      </c>
      <c r="K1037" s="18" t="str">
        <f>VLOOKUP(A1037,'BASE REGISTRO MAYO'!$A$1:$U$884,11,FALSE)</f>
        <v xml:space="preserve">Presidente: 
Francisco Javier Herrera Alcaino
</v>
      </c>
      <c r="L1037" s="18" t="str">
        <f>VLOOKUP(A1037,'BASE REGISTRO MAYO'!$A$1:$U$884,12,FALSE)</f>
        <v xml:space="preserve">Calle 1 Norte N°550, segundo piso, comuna de Talca, región del Maule.
</v>
      </c>
      <c r="M1037" s="18" t="str">
        <f>VLOOKUP(A1037,'BASE REGISTRO MAYO'!$A$1:$U$884,13,FALSE)</f>
        <v>VII</v>
      </c>
      <c r="N1037" s="18" t="str">
        <f>VLOOKUP(A1037,'BASE REGISTRO MAYO'!$A$1:$U$884,14,FALSE)</f>
        <v>Talca</v>
      </c>
      <c r="O1037" s="18">
        <f>VLOOKUP(A1037,'BASE REGISTRO MAYO'!$A$1:$U$884,15,FALSE)</f>
        <v>985665102</v>
      </c>
      <c r="P1037" s="18" t="str">
        <f>VLOOKUP(A1037,'BASE REGISTRO MAYO'!$A$1:$U$884,16,FALSE)</f>
        <v>corporacioncrateduc@gmail.com</v>
      </c>
      <c r="Q1037" s="18">
        <f>VLOOKUP(A1037,'BASE REGISTRO MAYO'!$A$1:$U$884,17,FALSE)</f>
        <v>0</v>
      </c>
      <c r="R1037" s="18">
        <f>VLOOKUP(A1037,'BASE REGISTRO MAYO'!$A$1:$U$884,18,FALSE)</f>
        <v>93401</v>
      </c>
      <c r="S1037" s="18" t="str">
        <f>VLOOKUP(A1037,'BASE REGISTRO MAYO'!$A$1:$U$884,19,FALSE)</f>
        <v>Antecedentes financieros correspondientes al año 2019 aprobador por el Sub Departamento de Supervisión Financiera Nacional.</v>
      </c>
      <c r="T1037" s="148">
        <f>VLOOKUP(A1037,'BASE REGISTRO MAYO'!$A$1:$U$884,20,FALSE)</f>
        <v>43812</v>
      </c>
      <c r="U1037" s="125">
        <v>7731</v>
      </c>
      <c r="V1037" s="126">
        <v>19274320</v>
      </c>
      <c r="W1037" s="126">
        <v>38548640</v>
      </c>
      <c r="X1037" s="149">
        <v>44347</v>
      </c>
      <c r="Y1037" s="133" t="s">
        <v>7732</v>
      </c>
      <c r="Z1037" s="133" t="s">
        <v>7733</v>
      </c>
      <c r="AA1037" s="125" t="s">
        <v>7767</v>
      </c>
    </row>
    <row r="1038" spans="1:27" s="90" customFormat="1" ht="15.75" customHeight="1" x14ac:dyDescent="0.2">
      <c r="A1038" s="125">
        <v>7694</v>
      </c>
      <c r="B1038" s="18" t="str">
        <f>VLOOKUP(A1038,'BASE REGISTRO MAYO'!$A$1:$U$884,2,FALSE)</f>
        <v xml:space="preserve">ORGANIZACIÓN NO GUBERNAMENTAL PARA EL DESARROLLO DE LA EDUCACIÓN CRATEDUC – ONG CRATEDUC </v>
      </c>
      <c r="C1038" s="18">
        <f>VLOOKUP(A1038,'BASE REGISTRO MAYO'!$A$1:$U$884,3,FALSE)</f>
        <v>732489002</v>
      </c>
      <c r="D1038" s="18">
        <f>VLOOKUP(A1038,'BASE REGISTRO MAYO'!$A$1:$U$884,4,FALSE)</f>
        <v>0</v>
      </c>
      <c r="E1038" s="18" t="str">
        <f>VLOOKUP(A1038,'BASE REGISTRO MAYO'!$A$1:$U$884,5,FALSE)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38" s="18" t="str">
        <f>VLOOKUP(A1038,'BASE REGISTRO MAYO'!$A$1:$U$884,6,FALSE)</f>
        <v>Certificado de Vigencia Folio N.º 500355421332, otorgado el 10 de noviembre de 2020, del Servicio de Registro Civil e Identificación</v>
      </c>
      <c r="G1038" s="18" t="str">
        <f>VLOOKUP(A1038,'BASE REGISTRO MAYO'!$A$1:$U$884,7,FALSE)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38" s="18" t="str">
        <f>VLOOKUP(A1038,'BASE REGISTRO MAYO'!$A$1:$U$884,8,FALSE)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38" s="18" t="str">
        <f>VLOOKUP(A1038,'BASE REGISTRO MAYO'!$A$1:$U$884,9,FALSE)</f>
        <v>2 años</v>
      </c>
      <c r="J1038" s="18" t="str">
        <f>VLOOKUP(A1038,'BASE REGISTRO MAYO'!$A$1:$U$884,10,FALSE)</f>
        <v>Del 19.03.2019 al 19.03.2021</v>
      </c>
      <c r="K1038" s="18" t="str">
        <f>VLOOKUP(A1038,'BASE REGISTRO MAYO'!$A$1:$U$884,11,FALSE)</f>
        <v xml:space="preserve">Presidente: 
Francisco Javier Herrera Alcaino
</v>
      </c>
      <c r="L1038" s="18" t="str">
        <f>VLOOKUP(A1038,'BASE REGISTRO MAYO'!$A$1:$U$884,12,FALSE)</f>
        <v xml:space="preserve">Calle 1 Norte N°550, segundo piso, comuna de Talca, región del Maule.
</v>
      </c>
      <c r="M1038" s="18" t="str">
        <f>VLOOKUP(A1038,'BASE REGISTRO MAYO'!$A$1:$U$884,13,FALSE)</f>
        <v>VII</v>
      </c>
      <c r="N1038" s="18" t="str">
        <f>VLOOKUP(A1038,'BASE REGISTRO MAYO'!$A$1:$U$884,14,FALSE)</f>
        <v>Talca</v>
      </c>
      <c r="O1038" s="18">
        <f>VLOOKUP(A1038,'BASE REGISTRO MAYO'!$A$1:$U$884,15,FALSE)</f>
        <v>985665102</v>
      </c>
      <c r="P1038" s="18" t="str">
        <f>VLOOKUP(A1038,'BASE REGISTRO MAYO'!$A$1:$U$884,16,FALSE)</f>
        <v>corporacioncrateduc@gmail.com</v>
      </c>
      <c r="Q1038" s="18">
        <f>VLOOKUP(A1038,'BASE REGISTRO MAYO'!$A$1:$U$884,17,FALSE)</f>
        <v>0</v>
      </c>
      <c r="R1038" s="18">
        <f>VLOOKUP(A1038,'BASE REGISTRO MAYO'!$A$1:$U$884,18,FALSE)</f>
        <v>93401</v>
      </c>
      <c r="S1038" s="18" t="str">
        <f>VLOOKUP(A1038,'BASE REGISTRO MAYO'!$A$1:$U$884,19,FALSE)</f>
        <v>Antecedentes financieros correspondientes al año 2019 aprobador por el Sub Departamento de Supervisión Financiera Nacional.</v>
      </c>
      <c r="T1038" s="148">
        <f>VLOOKUP(A1038,'BASE REGISTRO MAYO'!$A$1:$U$884,20,FALSE)</f>
        <v>43812</v>
      </c>
      <c r="U1038" s="125">
        <v>7731</v>
      </c>
      <c r="V1038" s="126">
        <v>14826400</v>
      </c>
      <c r="W1038" s="126">
        <v>29652800</v>
      </c>
      <c r="X1038" s="149">
        <v>44347</v>
      </c>
      <c r="Y1038" s="133" t="s">
        <v>7732</v>
      </c>
      <c r="Z1038" s="133" t="s">
        <v>7733</v>
      </c>
      <c r="AA1038" s="125" t="s">
        <v>7846</v>
      </c>
    </row>
    <row r="1039" spans="1:27" s="90" customFormat="1" ht="15.75" customHeight="1" x14ac:dyDescent="0.2">
      <c r="A1039" s="125">
        <v>7694</v>
      </c>
      <c r="B1039" s="18" t="str">
        <f>VLOOKUP(A1039,'BASE REGISTRO MAYO'!$A$1:$U$884,2,FALSE)</f>
        <v xml:space="preserve">ORGANIZACIÓN NO GUBERNAMENTAL PARA EL DESARROLLO DE LA EDUCACIÓN CRATEDUC – ONG CRATEDUC </v>
      </c>
      <c r="C1039" s="18">
        <f>VLOOKUP(A1039,'BASE REGISTRO MAYO'!$A$1:$U$884,3,FALSE)</f>
        <v>732489002</v>
      </c>
      <c r="D1039" s="18">
        <f>VLOOKUP(A1039,'BASE REGISTRO MAYO'!$A$1:$U$884,4,FALSE)</f>
        <v>0</v>
      </c>
      <c r="E1039" s="18" t="str">
        <f>VLOOKUP(A1039,'BASE REGISTRO MAYO'!$A$1:$U$884,5,FALSE)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39" s="18" t="str">
        <f>VLOOKUP(A1039,'BASE REGISTRO MAYO'!$A$1:$U$884,6,FALSE)</f>
        <v>Certificado de Vigencia Folio N.º 500355421332, otorgado el 10 de noviembre de 2020, del Servicio de Registro Civil e Identificación</v>
      </c>
      <c r="G1039" s="18" t="str">
        <f>VLOOKUP(A1039,'BASE REGISTRO MAYO'!$A$1:$U$884,7,FALSE)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39" s="18" t="str">
        <f>VLOOKUP(A1039,'BASE REGISTRO MAYO'!$A$1:$U$884,8,FALSE)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39" s="18" t="str">
        <f>VLOOKUP(A1039,'BASE REGISTRO MAYO'!$A$1:$U$884,9,FALSE)</f>
        <v>2 años</v>
      </c>
      <c r="J1039" s="18" t="str">
        <f>VLOOKUP(A1039,'BASE REGISTRO MAYO'!$A$1:$U$884,10,FALSE)</f>
        <v>Del 19.03.2019 al 19.03.2021</v>
      </c>
      <c r="K1039" s="18" t="str">
        <f>VLOOKUP(A1039,'BASE REGISTRO MAYO'!$A$1:$U$884,11,FALSE)</f>
        <v xml:space="preserve">Presidente: 
Francisco Javier Herrera Alcaino
</v>
      </c>
      <c r="L1039" s="18" t="str">
        <f>VLOOKUP(A1039,'BASE REGISTRO MAYO'!$A$1:$U$884,12,FALSE)</f>
        <v xml:space="preserve">Calle 1 Norte N°550, segundo piso, comuna de Talca, región del Maule.
</v>
      </c>
      <c r="M1039" s="18" t="str">
        <f>VLOOKUP(A1039,'BASE REGISTRO MAYO'!$A$1:$U$884,13,FALSE)</f>
        <v>VII</v>
      </c>
      <c r="N1039" s="18" t="str">
        <f>VLOOKUP(A1039,'BASE REGISTRO MAYO'!$A$1:$U$884,14,FALSE)</f>
        <v>Talca</v>
      </c>
      <c r="O1039" s="18">
        <f>VLOOKUP(A1039,'BASE REGISTRO MAYO'!$A$1:$U$884,15,FALSE)</f>
        <v>985665102</v>
      </c>
      <c r="P1039" s="18" t="str">
        <f>VLOOKUP(A1039,'BASE REGISTRO MAYO'!$A$1:$U$884,16,FALSE)</f>
        <v>corporacioncrateduc@gmail.com</v>
      </c>
      <c r="Q1039" s="18">
        <f>VLOOKUP(A1039,'BASE REGISTRO MAYO'!$A$1:$U$884,17,FALSE)</f>
        <v>0</v>
      </c>
      <c r="R1039" s="18">
        <f>VLOOKUP(A1039,'BASE REGISTRO MAYO'!$A$1:$U$884,18,FALSE)</f>
        <v>93401</v>
      </c>
      <c r="S1039" s="18" t="str">
        <f>VLOOKUP(A1039,'BASE REGISTRO MAYO'!$A$1:$U$884,19,FALSE)</f>
        <v>Antecedentes financieros correspondientes al año 2019 aprobador por el Sub Departamento de Supervisión Financiera Nacional.</v>
      </c>
      <c r="T1039" s="148">
        <f>VLOOKUP(A1039,'BASE REGISTRO MAYO'!$A$1:$U$884,20,FALSE)</f>
        <v>43812</v>
      </c>
      <c r="U1039" s="125">
        <v>7731</v>
      </c>
      <c r="V1039" s="126">
        <v>10675008</v>
      </c>
      <c r="W1039" s="126">
        <v>21350016</v>
      </c>
      <c r="X1039" s="149">
        <v>44347</v>
      </c>
      <c r="Y1039" s="133" t="s">
        <v>7732</v>
      </c>
      <c r="Z1039" s="133" t="s">
        <v>7733</v>
      </c>
      <c r="AA1039" s="125" t="s">
        <v>7752</v>
      </c>
    </row>
    <row r="1040" spans="1:27" s="90" customFormat="1" ht="15.75" customHeight="1" x14ac:dyDescent="0.2">
      <c r="A1040" s="125">
        <v>7723</v>
      </c>
      <c r="B1040" s="18" t="str">
        <f>VLOOKUP(A1040,'BASE REGISTRO MAYO'!$A$1:$U$884,2,FALSE)</f>
        <v>Corporación Ayuda y Protege al Niño, Niña y Adolescente</v>
      </c>
      <c r="C1040" s="18">
        <f>VLOOKUP(A1040,'BASE REGISTRO MAYO'!$A$1:$U$884,3,FALSE)</f>
        <v>651927862</v>
      </c>
      <c r="D1040" s="18">
        <f>VLOOKUP(A1040,'BASE REGISTRO MAYO'!$A$1:$U$884,4,FALSE)</f>
        <v>0</v>
      </c>
      <c r="E1040" s="18" t="str">
        <f>VLOOKUP(A1040,'BASE REGISTRO MAYO'!$A$1:$U$884,5,FALSE)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1040" s="18" t="str">
        <f>VLOOKUP(A1040,'BASE REGISTRO MAYO'!$A$1:$U$884,6,FALSE)</f>
        <v>Certificado de Vigencia extendido por el SRCeI, Folio Nº500351248414, otorgado el 19 de octubre de 2020</v>
      </c>
      <c r="G1040" s="18" t="str">
        <f>VLOOKUP(A1040,'BASE REGISTRO MAYO'!$A$1:$U$884,7,FALSE)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1040" s="18" t="str">
        <f>VLOOKUP(A1040,'BASE REGISTRO MAYO'!$A$1:$U$884,8,FALSE)</f>
        <v xml:space="preserve">Presidente: 
GIONANNI FRANCESCO PASTORINI RIQUELME                                                  
Secretaria:
VERÓNICA CECILIA ORTÍZ RODRIGUEZ
Tesorera:
VALENTINA PAZSANDOVAL DÍAZ
Directora:
DANIA INÉS PINCHEIRA PASCAL
</v>
      </c>
      <c r="I1040" s="18" t="str">
        <f>VLOOKUP(A1040,'BASE REGISTRO MAYO'!$A$1:$U$884,9,FALSE)</f>
        <v>4 años</v>
      </c>
      <c r="J1040" s="18" t="str">
        <f>VLOOKUP(A1040,'BASE REGISTRO MAYO'!$A$1:$U$884,10,FALSE)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1040" s="18" t="str">
        <f>VLOOKUP(A1040,'BASE REGISTRO MAYO'!$A$1:$U$884,11,FALSE)</f>
        <v xml:space="preserve">GIONANNI FRANCESCO PASTORINI RIQUELME                                                 </v>
      </c>
      <c r="L1040" s="18" t="str">
        <f>VLOOKUP(A1040,'BASE REGISTRO MAYO'!$A$1:$U$884,12,FALSE)</f>
        <v xml:space="preserve">Enrique Soro Nº1998, comuna de San Pedro de La Paz, región del Biobío.  </v>
      </c>
      <c r="M1040" s="18" t="str">
        <f>VLOOKUP(A1040,'BASE REGISTRO MAYO'!$A$1:$U$884,13,FALSE)</f>
        <v>VIII</v>
      </c>
      <c r="N1040" s="18" t="str">
        <f>VLOOKUP(A1040,'BASE REGISTRO MAYO'!$A$1:$U$884,14,FALSE)</f>
        <v>San Pedro de la Paz</v>
      </c>
      <c r="O1040" s="18" t="str">
        <f>VLOOKUP(A1040,'BASE REGISTRO MAYO'!$A$1:$U$884,15,FALSE)</f>
        <v>41-2947165</v>
      </c>
      <c r="P1040" s="18" t="str">
        <f>VLOOKUP(A1040,'BASE REGISTRO MAYO'!$A$1:$U$884,16,FALSE)</f>
        <v>hogarbernarditaserrano@gmail.com</v>
      </c>
      <c r="Q1040" s="18">
        <f>VLOOKUP(A1040,'BASE REGISTRO MAYO'!$A$1:$U$884,17,FALSE)</f>
        <v>0</v>
      </c>
      <c r="R1040" s="18">
        <f>VLOOKUP(A1040,'BASE REGISTRO MAYO'!$A$1:$U$884,18,FALSE)</f>
        <v>93401</v>
      </c>
      <c r="S1040" s="18" t="str">
        <f>VLOOKUP(A1040,'BASE REGISTRO MAYO'!$A$1:$U$884,19,FALSE)</f>
        <v>Certificado de Antecedentes Financieros del año 2020, aprobados por Subdepartamento de Supervisión Nacional.</v>
      </c>
      <c r="T1040" s="148">
        <f>VLOOKUP(A1040,'BASE REGISTRO MAYO'!$A$1:$U$884,20,FALSE)</f>
        <v>44187</v>
      </c>
      <c r="U1040" s="125">
        <v>7745</v>
      </c>
      <c r="V1040" s="126">
        <v>26214282</v>
      </c>
      <c r="W1040" s="126">
        <v>26214282</v>
      </c>
      <c r="X1040" s="149">
        <v>44347</v>
      </c>
      <c r="Y1040" s="133" t="s">
        <v>7732</v>
      </c>
      <c r="Z1040" s="133" t="s">
        <v>7733</v>
      </c>
      <c r="AA1040" s="125" t="s">
        <v>7788</v>
      </c>
    </row>
  </sheetData>
  <autoFilter ref="A7:AA1040"/>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5"/>
  <sheetViews>
    <sheetView workbookViewId="0">
      <selection activeCell="J1002" sqref="J1002"/>
    </sheetView>
  </sheetViews>
  <sheetFormatPr baseColWidth="10" defaultRowHeight="12.75" x14ac:dyDescent="0.2"/>
  <sheetData>
    <row r="1" spans="1:6" x14ac:dyDescent="0.2">
      <c r="A1" s="125" t="s">
        <v>8486</v>
      </c>
      <c r="B1" s="125" t="s">
        <v>8488</v>
      </c>
      <c r="C1" s="125" t="s">
        <v>8485</v>
      </c>
      <c r="D1" s="125" t="s">
        <v>13</v>
      </c>
      <c r="E1" s="126" t="s">
        <v>8780</v>
      </c>
      <c r="F1" s="126" t="s">
        <v>8781</v>
      </c>
    </row>
    <row r="2" spans="1:6" x14ac:dyDescent="0.2">
      <c r="A2" s="125">
        <v>150</v>
      </c>
      <c r="B2" s="125">
        <v>700700003</v>
      </c>
      <c r="C2" s="125" t="s">
        <v>8092</v>
      </c>
      <c r="D2" s="125" t="s">
        <v>7734</v>
      </c>
      <c r="E2" s="126">
        <v>2959453</v>
      </c>
      <c r="F2" s="126">
        <v>173770265</v>
      </c>
    </row>
    <row r="3" spans="1:6" x14ac:dyDescent="0.2">
      <c r="A3" s="125">
        <v>225</v>
      </c>
      <c r="B3" s="125">
        <v>704164009</v>
      </c>
      <c r="C3" s="125" t="s">
        <v>8093</v>
      </c>
      <c r="D3" s="125" t="s">
        <v>7735</v>
      </c>
      <c r="E3" s="126">
        <v>7291002</v>
      </c>
      <c r="F3" s="126">
        <v>39189140</v>
      </c>
    </row>
    <row r="4" spans="1:6" x14ac:dyDescent="0.2">
      <c r="A4" s="125">
        <v>225</v>
      </c>
      <c r="B4" s="125">
        <v>704164009</v>
      </c>
      <c r="C4" s="125" t="s">
        <v>8093</v>
      </c>
      <c r="D4" s="125" t="s">
        <v>7736</v>
      </c>
      <c r="E4" s="126">
        <v>3766429</v>
      </c>
      <c r="F4" s="126">
        <v>19466358</v>
      </c>
    </row>
    <row r="5" spans="1:6" x14ac:dyDescent="0.2">
      <c r="A5" s="125">
        <v>250</v>
      </c>
      <c r="B5" s="125">
        <v>818329008</v>
      </c>
      <c r="C5" s="125" t="s">
        <v>8094</v>
      </c>
      <c r="D5" s="125" t="s">
        <v>7737</v>
      </c>
      <c r="E5" s="126">
        <v>4878920</v>
      </c>
      <c r="F5" s="126">
        <v>25760698</v>
      </c>
    </row>
    <row r="6" spans="1:6" x14ac:dyDescent="0.2">
      <c r="A6" s="125">
        <v>250</v>
      </c>
      <c r="B6" s="125">
        <v>818329008</v>
      </c>
      <c r="C6" s="125" t="s">
        <v>8094</v>
      </c>
      <c r="D6" s="125" t="s">
        <v>7738</v>
      </c>
      <c r="E6" s="126">
        <v>16248682</v>
      </c>
      <c r="F6" s="126">
        <v>80942645</v>
      </c>
    </row>
    <row r="7" spans="1:6" x14ac:dyDescent="0.2">
      <c r="A7" s="125">
        <v>250</v>
      </c>
      <c r="B7" s="125">
        <v>818329008</v>
      </c>
      <c r="C7" s="125" t="s">
        <v>8094</v>
      </c>
      <c r="D7" s="125" t="s">
        <v>7739</v>
      </c>
      <c r="E7" s="126">
        <v>796488</v>
      </c>
      <c r="F7" s="126">
        <v>4380684</v>
      </c>
    </row>
    <row r="8" spans="1:6" x14ac:dyDescent="0.2">
      <c r="A8" s="125">
        <v>250</v>
      </c>
      <c r="B8" s="125">
        <v>818329008</v>
      </c>
      <c r="C8" s="125" t="s">
        <v>8094</v>
      </c>
      <c r="D8" s="125" t="s">
        <v>7740</v>
      </c>
      <c r="E8" s="126">
        <v>8314335</v>
      </c>
      <c r="F8" s="126">
        <v>45378956</v>
      </c>
    </row>
    <row r="9" spans="1:6" x14ac:dyDescent="0.2">
      <c r="A9" s="125">
        <v>250</v>
      </c>
      <c r="B9" s="125">
        <v>818329008</v>
      </c>
      <c r="C9" s="125" t="s">
        <v>8094</v>
      </c>
      <c r="D9" s="125" t="s">
        <v>7741</v>
      </c>
      <c r="E9" s="126">
        <v>69316351</v>
      </c>
      <c r="F9" s="126">
        <v>350094534</v>
      </c>
    </row>
    <row r="10" spans="1:6" x14ac:dyDescent="0.2">
      <c r="A10" s="125">
        <v>250</v>
      </c>
      <c r="B10" s="125">
        <v>818329008</v>
      </c>
      <c r="C10" s="125" t="s">
        <v>8094</v>
      </c>
      <c r="D10" s="125" t="s">
        <v>7742</v>
      </c>
      <c r="E10" s="126">
        <v>38808964</v>
      </c>
      <c r="F10" s="126">
        <v>181528925</v>
      </c>
    </row>
    <row r="11" spans="1:6" x14ac:dyDescent="0.2">
      <c r="A11" s="125">
        <v>400</v>
      </c>
      <c r="B11" s="125">
        <v>700134407</v>
      </c>
      <c r="C11" s="125" t="s">
        <v>8095</v>
      </c>
      <c r="D11" s="125" t="s">
        <v>7741</v>
      </c>
      <c r="E11" s="126">
        <v>29725553</v>
      </c>
      <c r="F11" s="126">
        <v>131214614</v>
      </c>
    </row>
    <row r="12" spans="1:6" x14ac:dyDescent="0.2">
      <c r="A12" s="125">
        <v>1050</v>
      </c>
      <c r="B12" s="125">
        <v>700006700</v>
      </c>
      <c r="C12" s="125" t="s">
        <v>8096</v>
      </c>
      <c r="D12" s="125" t="s">
        <v>159</v>
      </c>
      <c r="E12" s="126">
        <v>41529321</v>
      </c>
      <c r="F12" s="126">
        <v>206684920</v>
      </c>
    </row>
    <row r="13" spans="1:6" x14ac:dyDescent="0.2">
      <c r="A13" s="125">
        <v>1050</v>
      </c>
      <c r="B13" s="125">
        <v>700006700</v>
      </c>
      <c r="C13" s="125" t="s">
        <v>8096</v>
      </c>
      <c r="D13" s="125" t="s">
        <v>7744</v>
      </c>
      <c r="E13" s="126">
        <v>25011792</v>
      </c>
      <c r="F13" s="126">
        <v>98443848</v>
      </c>
    </row>
    <row r="14" spans="1:6" x14ac:dyDescent="0.2">
      <c r="A14" s="125">
        <v>1150</v>
      </c>
      <c r="B14" s="125">
        <v>706724001</v>
      </c>
      <c r="C14" s="125" t="s">
        <v>8097</v>
      </c>
      <c r="D14" s="125" t="s">
        <v>7745</v>
      </c>
      <c r="E14" s="126">
        <v>29059281</v>
      </c>
      <c r="F14" s="126">
        <v>142208447</v>
      </c>
    </row>
    <row r="15" spans="1:6" x14ac:dyDescent="0.2">
      <c r="A15" s="125">
        <v>1200</v>
      </c>
      <c r="B15" s="125">
        <v>702002001</v>
      </c>
      <c r="C15" s="125" t="s">
        <v>8098</v>
      </c>
      <c r="D15" s="125" t="s">
        <v>7746</v>
      </c>
      <c r="E15" s="126">
        <v>30435668</v>
      </c>
      <c r="F15" s="126">
        <v>133585826</v>
      </c>
    </row>
    <row r="16" spans="1:6" x14ac:dyDescent="0.2">
      <c r="A16" s="125">
        <v>1250</v>
      </c>
      <c r="B16" s="125">
        <v>826902000</v>
      </c>
      <c r="C16" s="125" t="s">
        <v>8099</v>
      </c>
      <c r="D16" s="125" t="s">
        <v>7747</v>
      </c>
      <c r="E16" s="126">
        <v>39006707</v>
      </c>
      <c r="F16" s="126">
        <v>183818883</v>
      </c>
    </row>
    <row r="17" spans="1:6" x14ac:dyDescent="0.2">
      <c r="A17" s="125">
        <v>1450</v>
      </c>
      <c r="B17" s="125">
        <v>700813002</v>
      </c>
      <c r="C17" s="125" t="s">
        <v>8100</v>
      </c>
      <c r="D17" s="125" t="s">
        <v>7748</v>
      </c>
      <c r="E17" s="126">
        <v>19226393</v>
      </c>
      <c r="F17" s="126">
        <v>95295771</v>
      </c>
    </row>
    <row r="18" spans="1:6" x14ac:dyDescent="0.2">
      <c r="A18" s="125">
        <v>1500</v>
      </c>
      <c r="B18" s="125">
        <v>821567009</v>
      </c>
      <c r="C18" s="125" t="s">
        <v>8101</v>
      </c>
      <c r="D18" s="125" t="s">
        <v>7749</v>
      </c>
      <c r="E18" s="126">
        <v>30028244</v>
      </c>
      <c r="F18" s="126">
        <v>155505411</v>
      </c>
    </row>
    <row r="19" spans="1:6" x14ac:dyDescent="0.2">
      <c r="A19" s="125">
        <v>1500</v>
      </c>
      <c r="B19" s="125">
        <v>821567009</v>
      </c>
      <c r="C19" s="125" t="s">
        <v>8101</v>
      </c>
      <c r="D19" s="125" t="s">
        <v>7751</v>
      </c>
      <c r="E19" s="126">
        <v>50796380</v>
      </c>
      <c r="F19" s="126">
        <v>166532257</v>
      </c>
    </row>
    <row r="20" spans="1:6" x14ac:dyDescent="0.2">
      <c r="A20" s="125">
        <v>1550</v>
      </c>
      <c r="B20" s="125">
        <v>700230201</v>
      </c>
      <c r="C20" s="125" t="s">
        <v>8102</v>
      </c>
      <c r="D20" s="125" t="s">
        <v>7752</v>
      </c>
      <c r="E20" s="126">
        <v>7758000</v>
      </c>
      <c r="F20" s="126">
        <v>47986200</v>
      </c>
    </row>
    <row r="21" spans="1:6" x14ac:dyDescent="0.2">
      <c r="A21" s="125">
        <v>1750</v>
      </c>
      <c r="B21" s="125">
        <v>817951724</v>
      </c>
      <c r="C21" s="125" t="s">
        <v>8103</v>
      </c>
      <c r="D21" s="125" t="s">
        <v>7753</v>
      </c>
      <c r="E21" s="126">
        <v>7499486</v>
      </c>
      <c r="F21" s="126">
        <v>65450379</v>
      </c>
    </row>
    <row r="22" spans="1:6" x14ac:dyDescent="0.2">
      <c r="A22" s="125">
        <v>1750</v>
      </c>
      <c r="B22" s="125">
        <v>817951724</v>
      </c>
      <c r="C22" s="125" t="s">
        <v>8103</v>
      </c>
      <c r="D22" s="125" t="s">
        <v>7754</v>
      </c>
      <c r="E22" s="126">
        <v>12818671</v>
      </c>
      <c r="F22" s="126">
        <v>97731434</v>
      </c>
    </row>
    <row r="23" spans="1:6" x14ac:dyDescent="0.2">
      <c r="A23" s="125">
        <v>1750</v>
      </c>
      <c r="B23" s="125">
        <v>817951724</v>
      </c>
      <c r="C23" s="125" t="s">
        <v>8103</v>
      </c>
      <c r="D23" s="125" t="s">
        <v>7755</v>
      </c>
      <c r="E23" s="126">
        <v>14307200</v>
      </c>
      <c r="F23" s="126">
        <v>86319483</v>
      </c>
    </row>
    <row r="24" spans="1:6" x14ac:dyDescent="0.2">
      <c r="A24" s="125">
        <v>1750</v>
      </c>
      <c r="B24" s="125">
        <v>817951724</v>
      </c>
      <c r="C24" s="125" t="s">
        <v>8103</v>
      </c>
      <c r="D24" s="125" t="s">
        <v>159</v>
      </c>
      <c r="E24" s="126">
        <v>3474363</v>
      </c>
      <c r="F24" s="126">
        <v>18861166</v>
      </c>
    </row>
    <row r="25" spans="1:6" x14ac:dyDescent="0.2">
      <c r="A25" s="125">
        <v>1750</v>
      </c>
      <c r="B25" s="125">
        <v>817951724</v>
      </c>
      <c r="C25" s="125" t="s">
        <v>8103</v>
      </c>
      <c r="D25" s="125" t="s">
        <v>7756</v>
      </c>
      <c r="E25" s="126">
        <v>28466275</v>
      </c>
      <c r="F25" s="126">
        <v>107764628</v>
      </c>
    </row>
    <row r="26" spans="1:6" x14ac:dyDescent="0.2">
      <c r="A26" s="125">
        <v>1750</v>
      </c>
      <c r="B26" s="125">
        <v>817951724</v>
      </c>
      <c r="C26" s="125" t="s">
        <v>8103</v>
      </c>
      <c r="D26" s="125" t="s">
        <v>184</v>
      </c>
      <c r="E26" s="126">
        <v>2667924</v>
      </c>
      <c r="F26" s="126">
        <v>13339620</v>
      </c>
    </row>
    <row r="27" spans="1:6" x14ac:dyDescent="0.2">
      <c r="A27" s="125">
        <v>1750</v>
      </c>
      <c r="B27" s="125">
        <v>817951724</v>
      </c>
      <c r="C27" s="125" t="s">
        <v>8103</v>
      </c>
      <c r="D27" s="125" t="s">
        <v>7757</v>
      </c>
      <c r="E27" s="126">
        <v>38166774</v>
      </c>
      <c r="F27" s="126">
        <v>118676712</v>
      </c>
    </row>
    <row r="28" spans="1:6" x14ac:dyDescent="0.2">
      <c r="A28" s="125">
        <v>1750</v>
      </c>
      <c r="B28" s="125">
        <v>817951724</v>
      </c>
      <c r="C28" s="125" t="s">
        <v>8103</v>
      </c>
      <c r="D28" s="125" t="s">
        <v>7758</v>
      </c>
      <c r="E28" s="126">
        <v>8142797</v>
      </c>
      <c r="F28" s="126">
        <v>40018868</v>
      </c>
    </row>
    <row r="29" spans="1:6" x14ac:dyDescent="0.2">
      <c r="A29" s="125">
        <v>1750</v>
      </c>
      <c r="B29" s="125">
        <v>817951724</v>
      </c>
      <c r="C29" s="125" t="s">
        <v>8103</v>
      </c>
      <c r="D29" s="125" t="s">
        <v>7738</v>
      </c>
      <c r="E29" s="126">
        <v>35981604</v>
      </c>
      <c r="F29" s="126">
        <v>109915166</v>
      </c>
    </row>
    <row r="30" spans="1:6" x14ac:dyDescent="0.2">
      <c r="A30" s="125">
        <v>1750</v>
      </c>
      <c r="B30" s="125">
        <v>817951724</v>
      </c>
      <c r="C30" s="125" t="s">
        <v>8103</v>
      </c>
      <c r="D30" s="125" t="s">
        <v>7759</v>
      </c>
      <c r="E30" s="126">
        <v>28345870</v>
      </c>
      <c r="F30" s="126">
        <v>143665953</v>
      </c>
    </row>
    <row r="31" spans="1:6" x14ac:dyDescent="0.2">
      <c r="A31" s="125">
        <v>1800</v>
      </c>
      <c r="B31" s="125">
        <v>700376001</v>
      </c>
      <c r="C31" s="125" t="s">
        <v>8104</v>
      </c>
      <c r="D31" s="125" t="s">
        <v>7760</v>
      </c>
      <c r="E31" s="126">
        <v>17854572</v>
      </c>
      <c r="F31" s="126">
        <v>81787003</v>
      </c>
    </row>
    <row r="32" spans="1:6" x14ac:dyDescent="0.2">
      <c r="A32" s="125">
        <v>1800</v>
      </c>
      <c r="B32" s="125">
        <v>700376001</v>
      </c>
      <c r="C32" s="125" t="s">
        <v>8104</v>
      </c>
      <c r="D32" s="125" t="s">
        <v>227</v>
      </c>
      <c r="E32" s="126">
        <v>54405095</v>
      </c>
      <c r="F32" s="126">
        <v>309915736</v>
      </c>
    </row>
    <row r="33" spans="1:6" x14ac:dyDescent="0.2">
      <c r="A33" s="125">
        <v>1800</v>
      </c>
      <c r="B33" s="125">
        <v>700376001</v>
      </c>
      <c r="C33" s="125" t="s">
        <v>8104</v>
      </c>
      <c r="D33" s="125" t="s">
        <v>7736</v>
      </c>
      <c r="E33" s="126">
        <v>36324818</v>
      </c>
      <c r="F33" s="126">
        <v>124350602</v>
      </c>
    </row>
    <row r="34" spans="1:6" x14ac:dyDescent="0.2">
      <c r="A34" s="125">
        <v>1800</v>
      </c>
      <c r="B34" s="125">
        <v>700376001</v>
      </c>
      <c r="C34" s="125" t="s">
        <v>8104</v>
      </c>
      <c r="D34" s="125" t="s">
        <v>7761</v>
      </c>
      <c r="E34" s="126">
        <v>55096191</v>
      </c>
      <c r="F34" s="126">
        <v>291753680</v>
      </c>
    </row>
    <row r="35" spans="1:6" x14ac:dyDescent="0.2">
      <c r="A35" s="125">
        <v>1800</v>
      </c>
      <c r="B35" s="125">
        <v>700376001</v>
      </c>
      <c r="C35" s="125" t="s">
        <v>8104</v>
      </c>
      <c r="D35" s="125" t="s">
        <v>7762</v>
      </c>
      <c r="E35" s="126">
        <v>102116124</v>
      </c>
      <c r="F35" s="126">
        <v>272375572</v>
      </c>
    </row>
    <row r="36" spans="1:6" x14ac:dyDescent="0.2">
      <c r="A36" s="125">
        <v>1800</v>
      </c>
      <c r="B36" s="125">
        <v>700376001</v>
      </c>
      <c r="C36" s="125" t="s">
        <v>8104</v>
      </c>
      <c r="D36" s="125" t="s">
        <v>7763</v>
      </c>
      <c r="E36" s="126">
        <v>23030089</v>
      </c>
      <c r="F36" s="126">
        <v>105828740</v>
      </c>
    </row>
    <row r="37" spans="1:6" x14ac:dyDescent="0.2">
      <c r="A37" s="125">
        <v>1800</v>
      </c>
      <c r="B37" s="125">
        <v>700376001</v>
      </c>
      <c r="C37" s="125" t="s">
        <v>8104</v>
      </c>
      <c r="D37" s="125" t="s">
        <v>7764</v>
      </c>
      <c r="E37" s="126">
        <v>30807018</v>
      </c>
      <c r="F37" s="126">
        <v>217373913</v>
      </c>
    </row>
    <row r="38" spans="1:6" x14ac:dyDescent="0.2">
      <c r="A38" s="125">
        <v>1800</v>
      </c>
      <c r="B38" s="125">
        <v>700376001</v>
      </c>
      <c r="C38" s="125" t="s">
        <v>8104</v>
      </c>
      <c r="D38" s="125" t="s">
        <v>7765</v>
      </c>
      <c r="E38" s="126">
        <v>8511277</v>
      </c>
      <c r="F38" s="126">
        <v>36229860</v>
      </c>
    </row>
    <row r="39" spans="1:6" x14ac:dyDescent="0.2">
      <c r="A39" s="125">
        <v>1800</v>
      </c>
      <c r="B39" s="125">
        <v>700376001</v>
      </c>
      <c r="C39" s="125" t="s">
        <v>8104</v>
      </c>
      <c r="D39" s="125" t="s">
        <v>159</v>
      </c>
      <c r="E39" s="126">
        <v>16084507</v>
      </c>
      <c r="F39" s="126">
        <v>67262482</v>
      </c>
    </row>
    <row r="40" spans="1:6" x14ac:dyDescent="0.2">
      <c r="A40" s="125">
        <v>1800</v>
      </c>
      <c r="B40" s="125">
        <v>700376001</v>
      </c>
      <c r="C40" s="125" t="s">
        <v>8104</v>
      </c>
      <c r="D40" s="125" t="s">
        <v>7766</v>
      </c>
      <c r="E40" s="126">
        <v>22906271</v>
      </c>
      <c r="F40" s="126">
        <v>103918409</v>
      </c>
    </row>
    <row r="41" spans="1:6" x14ac:dyDescent="0.2">
      <c r="A41" s="125">
        <v>1800</v>
      </c>
      <c r="B41" s="125">
        <v>700376001</v>
      </c>
      <c r="C41" s="125" t="s">
        <v>8104</v>
      </c>
      <c r="D41" s="125" t="s">
        <v>7767</v>
      </c>
      <c r="E41" s="126">
        <v>10085400</v>
      </c>
      <c r="F41" s="126">
        <v>42460266</v>
      </c>
    </row>
    <row r="42" spans="1:6" x14ac:dyDescent="0.2">
      <c r="A42" s="125">
        <v>1800</v>
      </c>
      <c r="B42" s="125">
        <v>700376001</v>
      </c>
      <c r="C42" s="125" t="s">
        <v>8104</v>
      </c>
      <c r="D42" s="125" t="s">
        <v>7768</v>
      </c>
      <c r="E42" s="126">
        <v>7015295</v>
      </c>
      <c r="F42" s="126">
        <v>37527508</v>
      </c>
    </row>
    <row r="43" spans="1:6" x14ac:dyDescent="0.2">
      <c r="A43" s="125">
        <v>1800</v>
      </c>
      <c r="B43" s="125">
        <v>700376001</v>
      </c>
      <c r="C43" s="125" t="s">
        <v>8104</v>
      </c>
      <c r="D43" s="125" t="s">
        <v>7769</v>
      </c>
      <c r="E43" s="126">
        <v>31564923</v>
      </c>
      <c r="F43" s="126">
        <v>141291897</v>
      </c>
    </row>
    <row r="44" spans="1:6" x14ac:dyDescent="0.2">
      <c r="A44" s="125">
        <v>1800</v>
      </c>
      <c r="B44" s="125">
        <v>700376001</v>
      </c>
      <c r="C44" s="125" t="s">
        <v>8104</v>
      </c>
      <c r="D44" s="125" t="s">
        <v>247</v>
      </c>
      <c r="E44" s="126">
        <v>37517688</v>
      </c>
      <c r="F44" s="126">
        <v>110442888</v>
      </c>
    </row>
    <row r="45" spans="1:6" x14ac:dyDescent="0.2">
      <c r="A45" s="125">
        <v>1800</v>
      </c>
      <c r="B45" s="125">
        <v>700376001</v>
      </c>
      <c r="C45" s="125" t="s">
        <v>8104</v>
      </c>
      <c r="D45" s="125" t="s">
        <v>7770</v>
      </c>
      <c r="E45" s="126">
        <v>23289516</v>
      </c>
      <c r="F45" s="126">
        <v>110846305</v>
      </c>
    </row>
    <row r="46" spans="1:6" x14ac:dyDescent="0.2">
      <c r="A46" s="125">
        <v>1800</v>
      </c>
      <c r="B46" s="125">
        <v>700376001</v>
      </c>
      <c r="C46" s="125" t="s">
        <v>8104</v>
      </c>
      <c r="D46" s="125" t="s">
        <v>7771</v>
      </c>
      <c r="E46" s="126">
        <v>17729513</v>
      </c>
      <c r="F46" s="126">
        <v>91754796</v>
      </c>
    </row>
    <row r="47" spans="1:6" x14ac:dyDescent="0.2">
      <c r="A47" s="125">
        <v>1800</v>
      </c>
      <c r="B47" s="125">
        <v>700376001</v>
      </c>
      <c r="C47" s="125" t="s">
        <v>8104</v>
      </c>
      <c r="D47" s="125" t="s">
        <v>7746</v>
      </c>
      <c r="E47" s="126">
        <v>67715341</v>
      </c>
      <c r="F47" s="126">
        <v>287514832</v>
      </c>
    </row>
    <row r="48" spans="1:6" x14ac:dyDescent="0.2">
      <c r="A48" s="125">
        <v>1800</v>
      </c>
      <c r="B48" s="125">
        <v>700376001</v>
      </c>
      <c r="C48" s="125" t="s">
        <v>8104</v>
      </c>
      <c r="D48" s="125" t="s">
        <v>7772</v>
      </c>
      <c r="E48" s="126">
        <v>12470210</v>
      </c>
      <c r="F48" s="126">
        <v>52887839</v>
      </c>
    </row>
    <row r="49" spans="1:6" x14ac:dyDescent="0.2">
      <c r="A49" s="125">
        <v>1800</v>
      </c>
      <c r="B49" s="125">
        <v>700376001</v>
      </c>
      <c r="C49" s="125" t="s">
        <v>8104</v>
      </c>
      <c r="D49" s="125" t="s">
        <v>7773</v>
      </c>
      <c r="E49" s="126">
        <v>28996302</v>
      </c>
      <c r="F49" s="126">
        <v>105856359</v>
      </c>
    </row>
    <row r="50" spans="1:6" x14ac:dyDescent="0.2">
      <c r="A50" s="125">
        <v>1800</v>
      </c>
      <c r="B50" s="125">
        <v>700376001</v>
      </c>
      <c r="C50" s="125" t="s">
        <v>8104</v>
      </c>
      <c r="D50" s="125" t="s">
        <v>7774</v>
      </c>
      <c r="E50" s="126">
        <v>86198276</v>
      </c>
      <c r="F50" s="126">
        <v>309043015</v>
      </c>
    </row>
    <row r="51" spans="1:6" x14ac:dyDescent="0.2">
      <c r="A51" s="125">
        <v>1800</v>
      </c>
      <c r="B51" s="125">
        <v>700376001</v>
      </c>
      <c r="C51" s="125" t="s">
        <v>8104</v>
      </c>
      <c r="D51" s="125" t="s">
        <v>7775</v>
      </c>
      <c r="E51" s="126">
        <v>20201832</v>
      </c>
      <c r="F51" s="126">
        <v>77636892</v>
      </c>
    </row>
    <row r="52" spans="1:6" x14ac:dyDescent="0.2">
      <c r="A52" s="125">
        <v>1800</v>
      </c>
      <c r="B52" s="125">
        <v>700376001</v>
      </c>
      <c r="C52" s="125" t="s">
        <v>8104</v>
      </c>
      <c r="D52" s="125" t="s">
        <v>7734</v>
      </c>
      <c r="E52" s="126">
        <v>12989064</v>
      </c>
      <c r="F52" s="126">
        <v>125625221</v>
      </c>
    </row>
    <row r="53" spans="1:6" x14ac:dyDescent="0.2">
      <c r="A53" s="125">
        <v>1800</v>
      </c>
      <c r="B53" s="125">
        <v>700376001</v>
      </c>
      <c r="C53" s="125" t="s">
        <v>8104</v>
      </c>
      <c r="D53" s="125" t="s">
        <v>7776</v>
      </c>
      <c r="E53" s="126">
        <v>13708386</v>
      </c>
      <c r="F53" s="126">
        <v>73111390</v>
      </c>
    </row>
    <row r="54" spans="1:6" x14ac:dyDescent="0.2">
      <c r="A54" s="125">
        <v>1800</v>
      </c>
      <c r="B54" s="125">
        <v>700376001</v>
      </c>
      <c r="C54" s="125" t="s">
        <v>8104</v>
      </c>
      <c r="D54" s="125" t="s">
        <v>7777</v>
      </c>
      <c r="E54" s="126">
        <v>13708386</v>
      </c>
      <c r="F54" s="126">
        <v>68541930</v>
      </c>
    </row>
    <row r="55" spans="1:6" x14ac:dyDescent="0.2">
      <c r="A55" s="125">
        <v>1800</v>
      </c>
      <c r="B55" s="125">
        <v>700376001</v>
      </c>
      <c r="C55" s="125" t="s">
        <v>8104</v>
      </c>
      <c r="D55" s="125" t="s">
        <v>7778</v>
      </c>
      <c r="E55" s="126">
        <v>57486780</v>
      </c>
      <c r="F55" s="126">
        <v>189352092</v>
      </c>
    </row>
    <row r="56" spans="1:6" x14ac:dyDescent="0.2">
      <c r="A56" s="125">
        <v>1800</v>
      </c>
      <c r="B56" s="125">
        <v>700376001</v>
      </c>
      <c r="C56" s="125" t="s">
        <v>8104</v>
      </c>
      <c r="D56" s="125" t="s">
        <v>7779</v>
      </c>
      <c r="E56" s="126">
        <v>57238524</v>
      </c>
      <c r="F56" s="126">
        <v>106496652</v>
      </c>
    </row>
    <row r="57" spans="1:6" x14ac:dyDescent="0.2">
      <c r="A57" s="125">
        <v>1800</v>
      </c>
      <c r="B57" s="125">
        <v>700376001</v>
      </c>
      <c r="C57" s="125" t="s">
        <v>8104</v>
      </c>
      <c r="D57" s="125" t="s">
        <v>7780</v>
      </c>
      <c r="E57" s="126">
        <v>34952376</v>
      </c>
      <c r="F57" s="126">
        <v>208767780</v>
      </c>
    </row>
    <row r="58" spans="1:6" x14ac:dyDescent="0.2">
      <c r="A58" s="125">
        <v>1800</v>
      </c>
      <c r="B58" s="125">
        <v>700376001</v>
      </c>
      <c r="C58" s="125" t="s">
        <v>8104</v>
      </c>
      <c r="D58" s="125" t="s">
        <v>7781</v>
      </c>
      <c r="E58" s="126">
        <v>169043161</v>
      </c>
      <c r="F58" s="126">
        <v>688158988</v>
      </c>
    </row>
    <row r="59" spans="1:6" x14ac:dyDescent="0.2">
      <c r="A59" s="125">
        <v>1800</v>
      </c>
      <c r="B59" s="125">
        <v>700376001</v>
      </c>
      <c r="C59" s="125" t="s">
        <v>8104</v>
      </c>
      <c r="D59" s="125" t="s">
        <v>7782</v>
      </c>
      <c r="E59" s="126">
        <v>28499789</v>
      </c>
      <c r="F59" s="126">
        <v>123705855</v>
      </c>
    </row>
    <row r="60" spans="1:6" x14ac:dyDescent="0.2">
      <c r="A60" s="125">
        <v>1800</v>
      </c>
      <c r="B60" s="125">
        <v>700376001</v>
      </c>
      <c r="C60" s="125" t="s">
        <v>8104</v>
      </c>
      <c r="D60" s="125" t="s">
        <v>7783</v>
      </c>
      <c r="E60" s="126">
        <v>35547156</v>
      </c>
      <c r="F60" s="126">
        <v>142705824</v>
      </c>
    </row>
    <row r="61" spans="1:6" x14ac:dyDescent="0.2">
      <c r="A61" s="125">
        <v>1800</v>
      </c>
      <c r="B61" s="125">
        <v>700376001</v>
      </c>
      <c r="C61" s="125" t="s">
        <v>8104</v>
      </c>
      <c r="D61" s="125" t="s">
        <v>7784</v>
      </c>
      <c r="E61" s="126">
        <v>33990384</v>
      </c>
      <c r="F61" s="126">
        <v>115278708</v>
      </c>
    </row>
    <row r="62" spans="1:6" x14ac:dyDescent="0.2">
      <c r="A62" s="125">
        <v>1800</v>
      </c>
      <c r="B62" s="125">
        <v>700376001</v>
      </c>
      <c r="C62" s="125" t="s">
        <v>8104</v>
      </c>
      <c r="D62" s="125" t="s">
        <v>7785</v>
      </c>
      <c r="E62" s="126">
        <v>6633090</v>
      </c>
      <c r="F62" s="126">
        <v>58017426</v>
      </c>
    </row>
    <row r="63" spans="1:6" x14ac:dyDescent="0.2">
      <c r="A63" s="125">
        <v>1800</v>
      </c>
      <c r="B63" s="125">
        <v>700376001</v>
      </c>
      <c r="C63" s="125" t="s">
        <v>8104</v>
      </c>
      <c r="D63" s="125" t="s">
        <v>7786</v>
      </c>
      <c r="E63" s="126">
        <v>40685169</v>
      </c>
      <c r="F63" s="126">
        <v>135358966</v>
      </c>
    </row>
    <row r="64" spans="1:6" x14ac:dyDescent="0.2">
      <c r="A64" s="125">
        <v>1800</v>
      </c>
      <c r="B64" s="125">
        <v>700376001</v>
      </c>
      <c r="C64" s="125" t="s">
        <v>8104</v>
      </c>
      <c r="D64" s="125" t="s">
        <v>7787</v>
      </c>
      <c r="E64" s="126">
        <v>9697500</v>
      </c>
      <c r="F64" s="126">
        <v>37413581</v>
      </c>
    </row>
    <row r="65" spans="1:6" x14ac:dyDescent="0.2">
      <c r="A65" s="125">
        <v>1800</v>
      </c>
      <c r="B65" s="125">
        <v>700376001</v>
      </c>
      <c r="C65" s="125" t="s">
        <v>8104</v>
      </c>
      <c r="D65" s="125" t="s">
        <v>7788</v>
      </c>
      <c r="E65" s="126">
        <v>25588988</v>
      </c>
      <c r="F65" s="126">
        <v>77132520</v>
      </c>
    </row>
    <row r="66" spans="1:6" x14ac:dyDescent="0.2">
      <c r="A66" s="125">
        <v>1800</v>
      </c>
      <c r="B66" s="125">
        <v>700376001</v>
      </c>
      <c r="C66" s="125" t="s">
        <v>8104</v>
      </c>
      <c r="D66" s="125" t="s">
        <v>7789</v>
      </c>
      <c r="E66" s="126">
        <v>33990384</v>
      </c>
      <c r="F66" s="126">
        <v>141710052</v>
      </c>
    </row>
    <row r="67" spans="1:6" x14ac:dyDescent="0.2">
      <c r="A67" s="125">
        <v>1800</v>
      </c>
      <c r="B67" s="125">
        <v>700376001</v>
      </c>
      <c r="C67" s="125" t="s">
        <v>8104</v>
      </c>
      <c r="D67" s="125" t="s">
        <v>7790</v>
      </c>
      <c r="E67" s="126">
        <v>67018776</v>
      </c>
      <c r="F67" s="126">
        <v>259256844</v>
      </c>
    </row>
    <row r="68" spans="1:6" x14ac:dyDescent="0.2">
      <c r="A68" s="125">
        <v>1800</v>
      </c>
      <c r="B68" s="125">
        <v>700376001</v>
      </c>
      <c r="C68" s="125" t="s">
        <v>8104</v>
      </c>
      <c r="D68" s="125" t="s">
        <v>195</v>
      </c>
      <c r="E68" s="126">
        <v>34362354</v>
      </c>
      <c r="F68" s="126">
        <v>151368680</v>
      </c>
    </row>
    <row r="69" spans="1:6" x14ac:dyDescent="0.2">
      <c r="A69" s="125">
        <v>1800</v>
      </c>
      <c r="B69" s="125">
        <v>700376001</v>
      </c>
      <c r="C69" s="125" t="s">
        <v>8104</v>
      </c>
      <c r="D69" s="125" t="s">
        <v>7791</v>
      </c>
      <c r="E69" s="126">
        <v>36060148</v>
      </c>
      <c r="F69" s="126">
        <v>178025410</v>
      </c>
    </row>
    <row r="70" spans="1:6" x14ac:dyDescent="0.2">
      <c r="A70" s="125">
        <v>1800</v>
      </c>
      <c r="B70" s="125">
        <v>700376001</v>
      </c>
      <c r="C70" s="125" t="s">
        <v>8104</v>
      </c>
      <c r="D70" s="125" t="s">
        <v>7741</v>
      </c>
      <c r="E70" s="126">
        <v>24049800</v>
      </c>
      <c r="F70" s="126">
        <v>96199200</v>
      </c>
    </row>
    <row r="71" spans="1:6" x14ac:dyDescent="0.2">
      <c r="A71" s="125">
        <v>1800</v>
      </c>
      <c r="B71" s="125">
        <v>700376001</v>
      </c>
      <c r="C71" s="125" t="s">
        <v>8104</v>
      </c>
      <c r="D71" s="125" t="s">
        <v>7792</v>
      </c>
      <c r="E71" s="126">
        <v>39762336</v>
      </c>
      <c r="F71" s="126">
        <v>176218817</v>
      </c>
    </row>
    <row r="72" spans="1:6" x14ac:dyDescent="0.2">
      <c r="A72" s="125">
        <v>1800</v>
      </c>
      <c r="B72" s="125">
        <v>700376001</v>
      </c>
      <c r="C72" s="125" t="s">
        <v>8104</v>
      </c>
      <c r="D72" s="125" t="s">
        <v>7793</v>
      </c>
      <c r="E72" s="126">
        <v>19557297</v>
      </c>
      <c r="F72" s="126">
        <v>83529765</v>
      </c>
    </row>
    <row r="73" spans="1:6" x14ac:dyDescent="0.2">
      <c r="A73" s="125">
        <v>1950</v>
      </c>
      <c r="B73" s="125">
        <v>700175006</v>
      </c>
      <c r="C73" s="125" t="s">
        <v>8105</v>
      </c>
      <c r="D73" s="125" t="s">
        <v>7794</v>
      </c>
      <c r="E73" s="126">
        <v>35997120</v>
      </c>
      <c r="F73" s="126">
        <v>175505267</v>
      </c>
    </row>
    <row r="74" spans="1:6" x14ac:dyDescent="0.2">
      <c r="A74" s="125">
        <v>2150</v>
      </c>
      <c r="B74" s="125">
        <v>702670004</v>
      </c>
      <c r="C74" s="125" t="s">
        <v>8106</v>
      </c>
      <c r="D74" s="125" t="s">
        <v>227</v>
      </c>
      <c r="E74" s="126">
        <v>48814267</v>
      </c>
      <c r="F74" s="126">
        <v>176592509</v>
      </c>
    </row>
    <row r="75" spans="1:6" x14ac:dyDescent="0.2">
      <c r="A75" s="125">
        <v>2150</v>
      </c>
      <c r="B75" s="125">
        <v>702670004</v>
      </c>
      <c r="C75" s="125" t="s">
        <v>8106</v>
      </c>
      <c r="D75" s="125" t="s">
        <v>7735</v>
      </c>
      <c r="E75" s="126">
        <v>9027761</v>
      </c>
      <c r="F75" s="126">
        <v>38031285</v>
      </c>
    </row>
    <row r="76" spans="1:6" x14ac:dyDescent="0.2">
      <c r="A76" s="125">
        <v>2150</v>
      </c>
      <c r="B76" s="125">
        <v>702670004</v>
      </c>
      <c r="C76" s="125" t="s">
        <v>8106</v>
      </c>
      <c r="D76" s="125" t="s">
        <v>7764</v>
      </c>
      <c r="E76" s="126">
        <v>28990094</v>
      </c>
      <c r="F76" s="126">
        <v>176995045</v>
      </c>
    </row>
    <row r="77" spans="1:6" x14ac:dyDescent="0.2">
      <c r="A77" s="125">
        <v>2150</v>
      </c>
      <c r="B77" s="125">
        <v>702670004</v>
      </c>
      <c r="C77" s="125" t="s">
        <v>8106</v>
      </c>
      <c r="D77" s="125" t="s">
        <v>7795</v>
      </c>
      <c r="E77" s="126">
        <v>33691129</v>
      </c>
      <c r="F77" s="126">
        <v>54535468</v>
      </c>
    </row>
    <row r="78" spans="1:6" x14ac:dyDescent="0.2">
      <c r="A78" s="125">
        <v>2150</v>
      </c>
      <c r="B78" s="125">
        <v>702670004</v>
      </c>
      <c r="C78" s="125" t="s">
        <v>8106</v>
      </c>
      <c r="D78" s="125" t="s">
        <v>7796</v>
      </c>
      <c r="E78" s="126">
        <v>15108860</v>
      </c>
      <c r="F78" s="126">
        <v>89765724</v>
      </c>
    </row>
    <row r="79" spans="1:6" x14ac:dyDescent="0.2">
      <c r="A79" s="125">
        <v>2150</v>
      </c>
      <c r="B79" s="125">
        <v>702670004</v>
      </c>
      <c r="C79" s="125" t="s">
        <v>8106</v>
      </c>
      <c r="D79" s="125" t="s">
        <v>7797</v>
      </c>
      <c r="E79" s="126">
        <v>5969695</v>
      </c>
      <c r="F79" s="126">
        <v>19914078</v>
      </c>
    </row>
    <row r="80" spans="1:6" x14ac:dyDescent="0.2">
      <c r="A80" s="125">
        <v>2150</v>
      </c>
      <c r="B80" s="125">
        <v>702670004</v>
      </c>
      <c r="C80" s="125" t="s">
        <v>8106</v>
      </c>
      <c r="D80" s="125" t="s">
        <v>7798</v>
      </c>
      <c r="E80" s="126">
        <v>4294053</v>
      </c>
      <c r="F80" s="126">
        <v>20939247</v>
      </c>
    </row>
    <row r="81" spans="1:6" x14ac:dyDescent="0.2">
      <c r="A81" s="125">
        <v>2150</v>
      </c>
      <c r="B81" s="125">
        <v>702670004</v>
      </c>
      <c r="C81" s="125" t="s">
        <v>8106</v>
      </c>
      <c r="D81" s="125" t="s">
        <v>7770</v>
      </c>
      <c r="E81" s="126">
        <v>6164766</v>
      </c>
      <c r="F81" s="126">
        <v>26139996</v>
      </c>
    </row>
    <row r="82" spans="1:6" x14ac:dyDescent="0.2">
      <c r="A82" s="125">
        <v>2150</v>
      </c>
      <c r="B82" s="125">
        <v>702670004</v>
      </c>
      <c r="C82" s="125" t="s">
        <v>8106</v>
      </c>
      <c r="D82" s="125" t="s">
        <v>7734</v>
      </c>
      <c r="E82" s="126">
        <v>32640699</v>
      </c>
      <c r="F82" s="126">
        <v>151790231</v>
      </c>
    </row>
    <row r="83" spans="1:6" x14ac:dyDescent="0.2">
      <c r="A83" s="125">
        <v>2150</v>
      </c>
      <c r="B83" s="125">
        <v>702670004</v>
      </c>
      <c r="C83" s="125" t="s">
        <v>8106</v>
      </c>
      <c r="D83" s="125" t="s">
        <v>7800</v>
      </c>
      <c r="E83" s="126">
        <v>2258612</v>
      </c>
      <c r="F83" s="126">
        <v>8471799</v>
      </c>
    </row>
    <row r="84" spans="1:6" x14ac:dyDescent="0.2">
      <c r="A84" s="125">
        <v>2150</v>
      </c>
      <c r="B84" s="125">
        <v>702670004</v>
      </c>
      <c r="C84" s="125" t="s">
        <v>8106</v>
      </c>
      <c r="D84" s="125" t="s">
        <v>75</v>
      </c>
      <c r="E84" s="126">
        <v>12024900</v>
      </c>
      <c r="F84" s="126">
        <v>50344248</v>
      </c>
    </row>
    <row r="85" spans="1:6" x14ac:dyDescent="0.2">
      <c r="A85" s="125">
        <v>2150</v>
      </c>
      <c r="B85" s="125">
        <v>702670004</v>
      </c>
      <c r="C85" s="125" t="s">
        <v>8106</v>
      </c>
      <c r="D85" s="125" t="s">
        <v>7781</v>
      </c>
      <c r="E85" s="126">
        <v>22694323</v>
      </c>
      <c r="F85" s="126">
        <v>89690146</v>
      </c>
    </row>
    <row r="86" spans="1:6" x14ac:dyDescent="0.2">
      <c r="A86" s="125">
        <v>2150</v>
      </c>
      <c r="B86" s="125">
        <v>702670004</v>
      </c>
      <c r="C86" s="125" t="s">
        <v>8106</v>
      </c>
      <c r="D86" s="125" t="s">
        <v>7801</v>
      </c>
      <c r="E86" s="126">
        <v>0</v>
      </c>
      <c r="F86" s="126">
        <v>72884757</v>
      </c>
    </row>
    <row r="87" spans="1:6" x14ac:dyDescent="0.2">
      <c r="A87" s="125">
        <v>2150</v>
      </c>
      <c r="B87" s="125">
        <v>702670004</v>
      </c>
      <c r="C87" s="125" t="s">
        <v>8106</v>
      </c>
      <c r="D87" s="125" t="s">
        <v>7752</v>
      </c>
      <c r="E87" s="126">
        <v>8776866</v>
      </c>
      <c r="F87" s="126">
        <v>24388619</v>
      </c>
    </row>
    <row r="88" spans="1:6" x14ac:dyDescent="0.2">
      <c r="A88" s="125">
        <v>2150</v>
      </c>
      <c r="B88" s="125">
        <v>702670004</v>
      </c>
      <c r="C88" s="125" t="s">
        <v>8106</v>
      </c>
      <c r="D88" s="125" t="s">
        <v>195</v>
      </c>
      <c r="E88" s="126">
        <v>0</v>
      </c>
      <c r="F88" s="126">
        <v>19025613</v>
      </c>
    </row>
    <row r="89" spans="1:6" x14ac:dyDescent="0.2">
      <c r="A89" s="125">
        <v>2150</v>
      </c>
      <c r="B89" s="125">
        <v>702670004</v>
      </c>
      <c r="C89" s="125" t="s">
        <v>8106</v>
      </c>
      <c r="D89" s="125" t="s">
        <v>7742</v>
      </c>
      <c r="E89" s="126">
        <v>6335786</v>
      </c>
      <c r="F89" s="126">
        <v>32151909</v>
      </c>
    </row>
    <row r="90" spans="1:6" x14ac:dyDescent="0.2">
      <c r="A90" s="125">
        <v>2260</v>
      </c>
      <c r="B90" s="125">
        <v>711620001</v>
      </c>
      <c r="C90" s="125" t="s">
        <v>8107</v>
      </c>
      <c r="D90" s="125" t="s">
        <v>7795</v>
      </c>
      <c r="E90" s="126">
        <v>0</v>
      </c>
      <c r="F90" s="126">
        <v>29652800</v>
      </c>
    </row>
    <row r="91" spans="1:6" x14ac:dyDescent="0.2">
      <c r="A91" s="125">
        <v>2260</v>
      </c>
      <c r="B91" s="125">
        <v>711620001</v>
      </c>
      <c r="C91" s="125" t="s">
        <v>8107</v>
      </c>
      <c r="D91" s="125" t="s">
        <v>7802</v>
      </c>
      <c r="E91" s="126">
        <v>116266098</v>
      </c>
      <c r="F91" s="126">
        <v>289370814</v>
      </c>
    </row>
    <row r="92" spans="1:6" x14ac:dyDescent="0.2">
      <c r="A92" s="125">
        <v>2260</v>
      </c>
      <c r="B92" s="125">
        <v>711620001</v>
      </c>
      <c r="C92" s="125" t="s">
        <v>8107</v>
      </c>
      <c r="D92" s="125" t="s">
        <v>7803</v>
      </c>
      <c r="E92" s="126">
        <v>10100916</v>
      </c>
      <c r="F92" s="126">
        <v>49221924</v>
      </c>
    </row>
    <row r="93" spans="1:6" x14ac:dyDescent="0.2">
      <c r="A93" s="125">
        <v>2260</v>
      </c>
      <c r="B93" s="125">
        <v>711620001</v>
      </c>
      <c r="C93" s="125" t="s">
        <v>8107</v>
      </c>
      <c r="D93" s="125" t="s">
        <v>7804</v>
      </c>
      <c r="E93" s="126">
        <v>8016600</v>
      </c>
      <c r="F93" s="126">
        <v>40083000</v>
      </c>
    </row>
    <row r="94" spans="1:6" x14ac:dyDescent="0.2">
      <c r="A94" s="125">
        <v>2260</v>
      </c>
      <c r="B94" s="125">
        <v>711620001</v>
      </c>
      <c r="C94" s="125" t="s">
        <v>8107</v>
      </c>
      <c r="D94" s="125" t="s">
        <v>7790</v>
      </c>
      <c r="E94" s="126">
        <v>7413200</v>
      </c>
      <c r="F94" s="126">
        <v>88958400</v>
      </c>
    </row>
    <row r="95" spans="1:6" x14ac:dyDescent="0.2">
      <c r="A95" s="125">
        <v>2330</v>
      </c>
      <c r="B95" s="125">
        <v>713523003</v>
      </c>
      <c r="C95" s="125" t="s">
        <v>8108</v>
      </c>
      <c r="D95" s="125" t="s">
        <v>7805</v>
      </c>
      <c r="E95" s="126">
        <v>88441</v>
      </c>
      <c r="F95" s="126">
        <v>22133385</v>
      </c>
    </row>
    <row r="96" spans="1:6" x14ac:dyDescent="0.2">
      <c r="A96" s="125">
        <v>2330</v>
      </c>
      <c r="B96" s="125">
        <v>713523003</v>
      </c>
      <c r="C96" s="125" t="s">
        <v>8108</v>
      </c>
      <c r="D96" s="125" t="s">
        <v>7806</v>
      </c>
      <c r="E96" s="126">
        <v>9109444</v>
      </c>
      <c r="F96" s="126">
        <v>43778394</v>
      </c>
    </row>
    <row r="97" spans="1:6" x14ac:dyDescent="0.2">
      <c r="A97" s="125">
        <v>2330</v>
      </c>
      <c r="B97" s="125">
        <v>713523003</v>
      </c>
      <c r="C97" s="125" t="s">
        <v>8108</v>
      </c>
      <c r="D97" s="125" t="s">
        <v>7807</v>
      </c>
      <c r="E97" s="126">
        <v>18606063</v>
      </c>
      <c r="F97" s="126">
        <v>90172683</v>
      </c>
    </row>
    <row r="98" spans="1:6" x14ac:dyDescent="0.2">
      <c r="A98" s="125">
        <v>2330</v>
      </c>
      <c r="B98" s="125">
        <v>713523003</v>
      </c>
      <c r="C98" s="125" t="s">
        <v>8108</v>
      </c>
      <c r="D98" s="125" t="s">
        <v>7745</v>
      </c>
      <c r="E98" s="126">
        <v>9138924</v>
      </c>
      <c r="F98" s="126">
        <v>45694620</v>
      </c>
    </row>
    <row r="99" spans="1:6" x14ac:dyDescent="0.2">
      <c r="A99" s="125">
        <v>2330</v>
      </c>
      <c r="B99" s="125">
        <v>713523003</v>
      </c>
      <c r="C99" s="125" t="s">
        <v>8108</v>
      </c>
      <c r="D99" s="125" t="s">
        <v>7808</v>
      </c>
      <c r="E99" s="126">
        <v>9286326</v>
      </c>
      <c r="F99" s="126">
        <v>44751246</v>
      </c>
    </row>
    <row r="100" spans="1:6" x14ac:dyDescent="0.2">
      <c r="A100" s="125">
        <v>2330</v>
      </c>
      <c r="B100" s="125">
        <v>713523003</v>
      </c>
      <c r="C100" s="125" t="s">
        <v>8108</v>
      </c>
      <c r="D100" s="125" t="s">
        <v>7769</v>
      </c>
      <c r="E100" s="126">
        <v>169917</v>
      </c>
      <c r="F100" s="126">
        <v>38745589</v>
      </c>
    </row>
    <row r="101" spans="1:6" x14ac:dyDescent="0.2">
      <c r="A101" s="125">
        <v>2330</v>
      </c>
      <c r="B101" s="125">
        <v>713523003</v>
      </c>
      <c r="C101" s="125" t="s">
        <v>8108</v>
      </c>
      <c r="D101" s="125" t="s">
        <v>7770</v>
      </c>
      <c r="E101" s="126">
        <v>59643173</v>
      </c>
      <c r="F101" s="126">
        <v>291836098</v>
      </c>
    </row>
    <row r="102" spans="1:6" x14ac:dyDescent="0.2">
      <c r="A102" s="125">
        <v>2330</v>
      </c>
      <c r="B102" s="125">
        <v>713523003</v>
      </c>
      <c r="C102" s="125" t="s">
        <v>8108</v>
      </c>
      <c r="D102" s="125" t="s">
        <v>7809</v>
      </c>
      <c r="E102" s="126">
        <v>7850238</v>
      </c>
      <c r="F102" s="126">
        <v>116612672</v>
      </c>
    </row>
    <row r="103" spans="1:6" x14ac:dyDescent="0.2">
      <c r="A103" s="125">
        <v>2330</v>
      </c>
      <c r="B103" s="125">
        <v>713523003</v>
      </c>
      <c r="C103" s="125" t="s">
        <v>8108</v>
      </c>
      <c r="D103" s="125" t="s">
        <v>7759</v>
      </c>
      <c r="E103" s="126">
        <v>17977147</v>
      </c>
      <c r="F103" s="126">
        <v>90464852</v>
      </c>
    </row>
    <row r="104" spans="1:6" x14ac:dyDescent="0.2">
      <c r="A104" s="125">
        <v>2330</v>
      </c>
      <c r="B104" s="125">
        <v>713523003</v>
      </c>
      <c r="C104" s="125" t="s">
        <v>8108</v>
      </c>
      <c r="D104" s="125" t="s">
        <v>7810</v>
      </c>
      <c r="E104" s="126">
        <v>13439132</v>
      </c>
      <c r="F104" s="126">
        <v>85664144</v>
      </c>
    </row>
    <row r="105" spans="1:6" x14ac:dyDescent="0.2">
      <c r="A105" s="125">
        <v>2450</v>
      </c>
      <c r="B105" s="125">
        <v>700028100</v>
      </c>
      <c r="C105" s="125" t="s">
        <v>8109</v>
      </c>
      <c r="D105" s="125" t="s">
        <v>7766</v>
      </c>
      <c r="E105" s="126">
        <v>61150831</v>
      </c>
      <c r="F105" s="126">
        <v>85734824</v>
      </c>
    </row>
    <row r="106" spans="1:6" x14ac:dyDescent="0.2">
      <c r="A106" s="125">
        <v>2450</v>
      </c>
      <c r="B106" s="125">
        <v>700028100</v>
      </c>
      <c r="C106" s="125" t="s">
        <v>8109</v>
      </c>
      <c r="D106" s="125" t="s">
        <v>7811</v>
      </c>
      <c r="E106" s="126">
        <v>18457711</v>
      </c>
      <c r="F106" s="126">
        <v>150035161</v>
      </c>
    </row>
    <row r="107" spans="1:6" x14ac:dyDescent="0.2">
      <c r="A107" s="125">
        <v>2550</v>
      </c>
      <c r="B107" s="125">
        <v>708781002</v>
      </c>
      <c r="C107" s="125" t="s">
        <v>8110</v>
      </c>
      <c r="D107" s="125" t="s">
        <v>7812</v>
      </c>
      <c r="E107" s="126">
        <v>32073296</v>
      </c>
      <c r="F107" s="126">
        <v>125742419</v>
      </c>
    </row>
    <row r="108" spans="1:6" x14ac:dyDescent="0.2">
      <c r="A108" s="125">
        <v>2550</v>
      </c>
      <c r="B108" s="125">
        <v>708781002</v>
      </c>
      <c r="C108" s="125" t="s">
        <v>8110</v>
      </c>
      <c r="D108" s="125" t="s">
        <v>247</v>
      </c>
      <c r="E108" s="126">
        <v>8176932</v>
      </c>
      <c r="F108" s="126">
        <v>36495879</v>
      </c>
    </row>
    <row r="109" spans="1:6" x14ac:dyDescent="0.2">
      <c r="A109" s="125">
        <v>3200</v>
      </c>
      <c r="B109" s="125">
        <v>709963007</v>
      </c>
      <c r="C109" s="125" t="s">
        <v>8111</v>
      </c>
      <c r="D109" s="125" t="s">
        <v>7813</v>
      </c>
      <c r="E109" s="126">
        <v>11557351</v>
      </c>
      <c r="F109" s="126">
        <v>56567543</v>
      </c>
    </row>
    <row r="110" spans="1:6" x14ac:dyDescent="0.2">
      <c r="A110" s="125">
        <v>3200</v>
      </c>
      <c r="B110" s="125">
        <v>709963007</v>
      </c>
      <c r="C110" s="125" t="s">
        <v>8111</v>
      </c>
      <c r="D110" s="125" t="s">
        <v>7799</v>
      </c>
      <c r="E110" s="126">
        <v>21076934</v>
      </c>
      <c r="F110" s="126">
        <v>54058433</v>
      </c>
    </row>
    <row r="111" spans="1:6" x14ac:dyDescent="0.2">
      <c r="A111" s="125">
        <v>3200</v>
      </c>
      <c r="B111" s="125">
        <v>709963007</v>
      </c>
      <c r="C111" s="125" t="s">
        <v>8111</v>
      </c>
      <c r="D111" s="125" t="s">
        <v>7814</v>
      </c>
      <c r="E111" s="126">
        <v>7580428</v>
      </c>
      <c r="F111" s="126">
        <v>47778764</v>
      </c>
    </row>
    <row r="112" spans="1:6" x14ac:dyDescent="0.2">
      <c r="A112" s="125">
        <v>3200</v>
      </c>
      <c r="B112" s="125">
        <v>709963007</v>
      </c>
      <c r="C112" s="125" t="s">
        <v>8111</v>
      </c>
      <c r="D112" s="125" t="s">
        <v>7780</v>
      </c>
      <c r="E112" s="126">
        <v>27947937</v>
      </c>
      <c r="F112" s="126">
        <v>132106329</v>
      </c>
    </row>
    <row r="113" spans="1:6" x14ac:dyDescent="0.2">
      <c r="A113" s="125">
        <v>3450</v>
      </c>
      <c r="B113" s="125">
        <v>705121001</v>
      </c>
      <c r="C113" s="125" t="s">
        <v>8112</v>
      </c>
      <c r="D113" s="125" t="s">
        <v>7815</v>
      </c>
      <c r="E113" s="126">
        <v>33625345</v>
      </c>
      <c r="F113" s="126">
        <v>149268250</v>
      </c>
    </row>
    <row r="114" spans="1:6" x14ac:dyDescent="0.2">
      <c r="A114" s="125">
        <v>3450</v>
      </c>
      <c r="B114" s="125">
        <v>705121001</v>
      </c>
      <c r="C114" s="125" t="s">
        <v>8112</v>
      </c>
      <c r="D114" s="125" t="s">
        <v>7816</v>
      </c>
      <c r="E114" s="126">
        <v>11143591</v>
      </c>
      <c r="F114" s="126">
        <v>35730256</v>
      </c>
    </row>
    <row r="115" spans="1:6" x14ac:dyDescent="0.2">
      <c r="A115" s="125">
        <v>3650</v>
      </c>
      <c r="B115" s="125">
        <v>714041002</v>
      </c>
      <c r="C115" s="125" t="s">
        <v>8113</v>
      </c>
      <c r="D115" s="125" t="s">
        <v>7817</v>
      </c>
      <c r="E115" s="126">
        <v>58040874</v>
      </c>
      <c r="F115" s="126">
        <v>251461335</v>
      </c>
    </row>
    <row r="116" spans="1:6" x14ac:dyDescent="0.2">
      <c r="A116" s="125">
        <v>3800</v>
      </c>
      <c r="B116" s="125">
        <v>700177300</v>
      </c>
      <c r="C116" s="125" t="s">
        <v>8114</v>
      </c>
      <c r="D116" s="125" t="s">
        <v>7763</v>
      </c>
      <c r="E116" s="126">
        <v>27554864</v>
      </c>
      <c r="F116" s="126">
        <v>121113014</v>
      </c>
    </row>
    <row r="117" spans="1:6" x14ac:dyDescent="0.2">
      <c r="A117" s="125">
        <v>3800</v>
      </c>
      <c r="B117" s="125">
        <v>700177300</v>
      </c>
      <c r="C117" s="125" t="s">
        <v>8114</v>
      </c>
      <c r="D117" s="125" t="s">
        <v>159</v>
      </c>
      <c r="E117" s="126">
        <v>143400219</v>
      </c>
      <c r="F117" s="126">
        <v>440755072</v>
      </c>
    </row>
    <row r="118" spans="1:6" x14ac:dyDescent="0.2">
      <c r="A118" s="125">
        <v>3800</v>
      </c>
      <c r="B118" s="125">
        <v>700177300</v>
      </c>
      <c r="C118" s="125" t="s">
        <v>8114</v>
      </c>
      <c r="D118" s="125" t="s">
        <v>7796</v>
      </c>
      <c r="E118" s="126">
        <v>89308547</v>
      </c>
      <c r="F118" s="126">
        <v>491997031</v>
      </c>
    </row>
    <row r="119" spans="1:6" x14ac:dyDescent="0.2">
      <c r="A119" s="125">
        <v>3800</v>
      </c>
      <c r="B119" s="125">
        <v>700177300</v>
      </c>
      <c r="C119" s="125" t="s">
        <v>8114</v>
      </c>
      <c r="D119" s="125" t="s">
        <v>7788</v>
      </c>
      <c r="E119" s="126">
        <v>25406209</v>
      </c>
      <c r="F119" s="126">
        <v>100438285</v>
      </c>
    </row>
    <row r="120" spans="1:6" x14ac:dyDescent="0.2">
      <c r="A120" s="125">
        <v>3800</v>
      </c>
      <c r="B120" s="125">
        <v>700177300</v>
      </c>
      <c r="C120" s="125" t="s">
        <v>8114</v>
      </c>
      <c r="D120" s="125" t="s">
        <v>7818</v>
      </c>
      <c r="E120" s="126">
        <v>46022008</v>
      </c>
      <c r="F120" s="126">
        <v>212198170</v>
      </c>
    </row>
    <row r="121" spans="1:6" x14ac:dyDescent="0.2">
      <c r="A121" s="125">
        <v>3842</v>
      </c>
      <c r="B121" s="125">
        <v>719400000</v>
      </c>
      <c r="C121" s="125" t="s">
        <v>8115</v>
      </c>
      <c r="D121" s="125" t="s">
        <v>7767</v>
      </c>
      <c r="E121" s="126">
        <v>4683763</v>
      </c>
      <c r="F121" s="126">
        <v>23223658</v>
      </c>
    </row>
    <row r="122" spans="1:6" x14ac:dyDescent="0.2">
      <c r="A122" s="125">
        <v>3842</v>
      </c>
      <c r="B122" s="125">
        <v>719400000</v>
      </c>
      <c r="C122" s="125" t="s">
        <v>8115</v>
      </c>
      <c r="D122" s="125" t="s">
        <v>7819</v>
      </c>
      <c r="E122" s="126">
        <v>11549076</v>
      </c>
      <c r="F122" s="126">
        <v>59779422</v>
      </c>
    </row>
    <row r="123" spans="1:6" x14ac:dyDescent="0.2">
      <c r="A123" s="125">
        <v>3842</v>
      </c>
      <c r="B123" s="125">
        <v>719400000</v>
      </c>
      <c r="C123" s="125" t="s">
        <v>8115</v>
      </c>
      <c r="D123" s="125" t="s">
        <v>7751</v>
      </c>
      <c r="E123" s="126">
        <v>79854990</v>
      </c>
      <c r="F123" s="126">
        <v>290590638</v>
      </c>
    </row>
    <row r="124" spans="1:6" x14ac:dyDescent="0.2">
      <c r="A124" s="125">
        <v>3842</v>
      </c>
      <c r="B124" s="125">
        <v>719400000</v>
      </c>
      <c r="C124" s="125" t="s">
        <v>8115</v>
      </c>
      <c r="D124" s="125" t="s">
        <v>7820</v>
      </c>
      <c r="E124" s="126">
        <v>17655484</v>
      </c>
      <c r="F124" s="126">
        <v>45134320</v>
      </c>
    </row>
    <row r="125" spans="1:6" x14ac:dyDescent="0.2">
      <c r="A125" s="125">
        <v>3842</v>
      </c>
      <c r="B125" s="125">
        <v>719400000</v>
      </c>
      <c r="C125" s="125" t="s">
        <v>8115</v>
      </c>
      <c r="D125" s="125" t="s">
        <v>7821</v>
      </c>
      <c r="E125" s="126">
        <v>53408658</v>
      </c>
      <c r="F125" s="126">
        <v>224648106</v>
      </c>
    </row>
    <row r="126" spans="1:6" x14ac:dyDescent="0.2">
      <c r="A126" s="125">
        <v>3842</v>
      </c>
      <c r="B126" s="125">
        <v>719400000</v>
      </c>
      <c r="C126" s="125" t="s">
        <v>8115</v>
      </c>
      <c r="D126" s="125" t="s">
        <v>7822</v>
      </c>
      <c r="E126" s="126">
        <v>56857003</v>
      </c>
      <c r="F126" s="126">
        <v>180222134</v>
      </c>
    </row>
    <row r="127" spans="1:6" x14ac:dyDescent="0.2">
      <c r="A127" s="125">
        <v>3842</v>
      </c>
      <c r="B127" s="125">
        <v>719400000</v>
      </c>
      <c r="C127" s="125" t="s">
        <v>8115</v>
      </c>
      <c r="D127" s="125" t="s">
        <v>7787</v>
      </c>
      <c r="E127" s="126">
        <v>33765920</v>
      </c>
      <c r="F127" s="126">
        <v>116141744</v>
      </c>
    </row>
    <row r="128" spans="1:6" x14ac:dyDescent="0.2">
      <c r="A128" s="125">
        <v>3842</v>
      </c>
      <c r="B128" s="125">
        <v>719400000</v>
      </c>
      <c r="C128" s="125" t="s">
        <v>8115</v>
      </c>
      <c r="D128" s="125" t="s">
        <v>7801</v>
      </c>
      <c r="E128" s="126">
        <v>21938934</v>
      </c>
      <c r="F128" s="126">
        <v>94285042</v>
      </c>
    </row>
    <row r="129" spans="1:6" x14ac:dyDescent="0.2">
      <c r="A129" s="125">
        <v>3842</v>
      </c>
      <c r="B129" s="125">
        <v>719400000</v>
      </c>
      <c r="C129" s="125" t="s">
        <v>8115</v>
      </c>
      <c r="D129" s="125" t="s">
        <v>6414</v>
      </c>
      <c r="E129" s="126">
        <v>32702728</v>
      </c>
      <c r="F129" s="126">
        <v>100921581</v>
      </c>
    </row>
    <row r="130" spans="1:6" x14ac:dyDescent="0.2">
      <c r="A130" s="125">
        <v>3842</v>
      </c>
      <c r="B130" s="125">
        <v>719400000</v>
      </c>
      <c r="C130" s="125" t="s">
        <v>8115</v>
      </c>
      <c r="D130" s="125" t="s">
        <v>7790</v>
      </c>
      <c r="E130" s="126">
        <v>16480406</v>
      </c>
      <c r="F130" s="126">
        <v>64591384</v>
      </c>
    </row>
    <row r="131" spans="1:6" x14ac:dyDescent="0.2">
      <c r="A131" s="125">
        <v>3846</v>
      </c>
      <c r="B131" s="125">
        <v>800665612</v>
      </c>
      <c r="C131" s="125" t="s">
        <v>8116</v>
      </c>
      <c r="D131" s="125" t="s">
        <v>7766</v>
      </c>
      <c r="E131" s="126">
        <v>7786757</v>
      </c>
      <c r="F131" s="126">
        <v>42938400</v>
      </c>
    </row>
    <row r="132" spans="1:6" x14ac:dyDescent="0.2">
      <c r="A132" s="125">
        <v>3848</v>
      </c>
      <c r="B132" s="125">
        <v>702085047</v>
      </c>
      <c r="C132" s="125" t="s">
        <v>8117</v>
      </c>
      <c r="D132" s="125" t="s">
        <v>7781</v>
      </c>
      <c r="E132" s="126">
        <v>7429061</v>
      </c>
      <c r="F132" s="126">
        <v>35918919</v>
      </c>
    </row>
    <row r="133" spans="1:6" x14ac:dyDescent="0.2">
      <c r="A133" s="125">
        <v>3860</v>
      </c>
      <c r="B133" s="125">
        <v>711524002</v>
      </c>
      <c r="C133" s="125" t="s">
        <v>8118</v>
      </c>
      <c r="D133" s="125" t="s">
        <v>7780</v>
      </c>
      <c r="E133" s="126">
        <v>18672644</v>
      </c>
      <c r="F133" s="126">
        <v>95573730</v>
      </c>
    </row>
    <row r="134" spans="1:6" x14ac:dyDescent="0.2">
      <c r="A134" s="125">
        <v>3950</v>
      </c>
      <c r="B134" s="125">
        <v>814968006</v>
      </c>
      <c r="C134" s="125" t="s">
        <v>8119</v>
      </c>
      <c r="D134" s="125" t="s">
        <v>7819</v>
      </c>
      <c r="E134" s="126">
        <v>14357405</v>
      </c>
      <c r="F134" s="126">
        <v>50064037</v>
      </c>
    </row>
    <row r="135" spans="1:6" x14ac:dyDescent="0.2">
      <c r="A135" s="125">
        <v>3950</v>
      </c>
      <c r="B135" s="125">
        <v>814968006</v>
      </c>
      <c r="C135" s="125" t="s">
        <v>8119</v>
      </c>
      <c r="D135" s="125" t="s">
        <v>7770</v>
      </c>
      <c r="E135" s="126">
        <v>29779859</v>
      </c>
      <c r="F135" s="126">
        <v>132254549</v>
      </c>
    </row>
    <row r="136" spans="1:6" x14ac:dyDescent="0.2">
      <c r="A136" s="125">
        <v>4100</v>
      </c>
      <c r="B136" s="125">
        <v>707182008</v>
      </c>
      <c r="C136" s="125" t="s">
        <v>8120</v>
      </c>
      <c r="D136" s="125" t="s">
        <v>7752</v>
      </c>
      <c r="E136" s="126">
        <v>14243688</v>
      </c>
      <c r="F136" s="126">
        <v>37277791</v>
      </c>
    </row>
    <row r="137" spans="1:6" x14ac:dyDescent="0.2">
      <c r="A137" s="125">
        <v>4250</v>
      </c>
      <c r="B137" s="125" t="s">
        <v>7670</v>
      </c>
      <c r="C137" s="125" t="s">
        <v>8121</v>
      </c>
      <c r="D137" s="125" t="s">
        <v>7760</v>
      </c>
      <c r="E137" s="126">
        <v>10420339</v>
      </c>
      <c r="F137" s="126">
        <v>53538267</v>
      </c>
    </row>
    <row r="138" spans="1:6" x14ac:dyDescent="0.2">
      <c r="A138" s="125">
        <v>4250</v>
      </c>
      <c r="B138" s="125" t="s">
        <v>7670</v>
      </c>
      <c r="C138" s="125" t="s">
        <v>8121</v>
      </c>
      <c r="D138" s="125" t="s">
        <v>7735</v>
      </c>
      <c r="E138" s="126">
        <v>57418330</v>
      </c>
      <c r="F138" s="126">
        <v>191898425</v>
      </c>
    </row>
    <row r="139" spans="1:6" x14ac:dyDescent="0.2">
      <c r="A139" s="125">
        <v>4250</v>
      </c>
      <c r="B139" s="125" t="s">
        <v>7670</v>
      </c>
      <c r="C139" s="125" t="s">
        <v>8121</v>
      </c>
      <c r="D139" s="125" t="s">
        <v>7753</v>
      </c>
      <c r="E139" s="126">
        <v>52361053</v>
      </c>
      <c r="F139" s="126">
        <v>122256701</v>
      </c>
    </row>
    <row r="140" spans="1:6" x14ac:dyDescent="0.2">
      <c r="A140" s="125">
        <v>4250</v>
      </c>
      <c r="B140" s="125" t="s">
        <v>7670</v>
      </c>
      <c r="C140" s="125" t="s">
        <v>8121</v>
      </c>
      <c r="D140" s="125" t="s">
        <v>7748</v>
      </c>
      <c r="E140" s="126">
        <v>18277848</v>
      </c>
      <c r="F140" s="126">
        <v>82410648</v>
      </c>
    </row>
    <row r="141" spans="1:6" x14ac:dyDescent="0.2">
      <c r="A141" s="125">
        <v>4250</v>
      </c>
      <c r="B141" s="125" t="s">
        <v>7670</v>
      </c>
      <c r="C141" s="125" t="s">
        <v>8121</v>
      </c>
      <c r="D141" s="125" t="s">
        <v>7736</v>
      </c>
      <c r="E141" s="126">
        <v>58612565</v>
      </c>
      <c r="F141" s="126">
        <v>339410544</v>
      </c>
    </row>
    <row r="142" spans="1:6" x14ac:dyDescent="0.2">
      <c r="A142" s="125">
        <v>4250</v>
      </c>
      <c r="B142" s="125" t="s">
        <v>7670</v>
      </c>
      <c r="C142" s="125" t="s">
        <v>8121</v>
      </c>
      <c r="D142" s="125" t="s">
        <v>7824</v>
      </c>
      <c r="E142" s="126">
        <v>22333111</v>
      </c>
      <c r="F142" s="126">
        <v>105698715</v>
      </c>
    </row>
    <row r="143" spans="1:6" x14ac:dyDescent="0.2">
      <c r="A143" s="125">
        <v>4250</v>
      </c>
      <c r="B143" s="125" t="s">
        <v>7670</v>
      </c>
      <c r="C143" s="125" t="s">
        <v>8121</v>
      </c>
      <c r="D143" s="125" t="s">
        <v>7825</v>
      </c>
      <c r="E143" s="126">
        <v>232740</v>
      </c>
      <c r="F143" s="126">
        <v>19162260</v>
      </c>
    </row>
    <row r="144" spans="1:6" x14ac:dyDescent="0.2">
      <c r="A144" s="125">
        <v>4250</v>
      </c>
      <c r="B144" s="125" t="s">
        <v>7670</v>
      </c>
      <c r="C144" s="125" t="s">
        <v>8121</v>
      </c>
      <c r="D144" s="125" t="s">
        <v>7761</v>
      </c>
      <c r="E144" s="126">
        <v>7944192</v>
      </c>
      <c r="F144" s="126">
        <v>39720960</v>
      </c>
    </row>
    <row r="145" spans="1:6" x14ac:dyDescent="0.2">
      <c r="A145" s="125">
        <v>4250</v>
      </c>
      <c r="B145" s="125" t="s">
        <v>7670</v>
      </c>
      <c r="C145" s="125" t="s">
        <v>8121</v>
      </c>
      <c r="D145" s="125" t="s">
        <v>7826</v>
      </c>
      <c r="E145" s="126">
        <v>31832626</v>
      </c>
      <c r="F145" s="126">
        <v>164597039</v>
      </c>
    </row>
    <row r="146" spans="1:6" x14ac:dyDescent="0.2">
      <c r="A146" s="125">
        <v>4250</v>
      </c>
      <c r="B146" s="125" t="s">
        <v>7670</v>
      </c>
      <c r="C146" s="125" t="s">
        <v>8121</v>
      </c>
      <c r="D146" s="125" t="s">
        <v>7744</v>
      </c>
      <c r="E146" s="126">
        <v>13498920</v>
      </c>
      <c r="F146" s="126">
        <v>55004220</v>
      </c>
    </row>
    <row r="147" spans="1:6" x14ac:dyDescent="0.2">
      <c r="A147" s="125">
        <v>4250</v>
      </c>
      <c r="B147" s="125" t="s">
        <v>7670</v>
      </c>
      <c r="C147" s="125" t="s">
        <v>8121</v>
      </c>
      <c r="D147" s="125" t="s">
        <v>7807</v>
      </c>
      <c r="E147" s="126">
        <v>2741677</v>
      </c>
      <c r="F147" s="126">
        <v>13708385</v>
      </c>
    </row>
    <row r="148" spans="1:6" x14ac:dyDescent="0.2">
      <c r="A148" s="125">
        <v>4250</v>
      </c>
      <c r="B148" s="125" t="s">
        <v>7670</v>
      </c>
      <c r="C148" s="125" t="s">
        <v>8121</v>
      </c>
      <c r="D148" s="125" t="s">
        <v>7745</v>
      </c>
      <c r="E148" s="126">
        <v>3290013</v>
      </c>
      <c r="F148" s="126">
        <v>16450065</v>
      </c>
    </row>
    <row r="149" spans="1:6" x14ac:dyDescent="0.2">
      <c r="A149" s="125">
        <v>4250</v>
      </c>
      <c r="B149" s="125" t="s">
        <v>7670</v>
      </c>
      <c r="C149" s="125" t="s">
        <v>8121</v>
      </c>
      <c r="D149" s="125" t="s">
        <v>7802</v>
      </c>
      <c r="E149" s="126">
        <v>8016600</v>
      </c>
      <c r="F149" s="126">
        <v>40083000</v>
      </c>
    </row>
    <row r="150" spans="1:6" x14ac:dyDescent="0.2">
      <c r="A150" s="125">
        <v>4250</v>
      </c>
      <c r="B150" s="125" t="s">
        <v>7670</v>
      </c>
      <c r="C150" s="125" t="s">
        <v>8121</v>
      </c>
      <c r="D150" s="125" t="s">
        <v>7827</v>
      </c>
      <c r="E150" s="126">
        <v>1768824</v>
      </c>
      <c r="F150" s="126">
        <v>32192596</v>
      </c>
    </row>
    <row r="151" spans="1:6" x14ac:dyDescent="0.2">
      <c r="A151" s="125">
        <v>4250</v>
      </c>
      <c r="B151" s="125" t="s">
        <v>7670</v>
      </c>
      <c r="C151" s="125" t="s">
        <v>8121</v>
      </c>
      <c r="D151" s="125" t="s">
        <v>7828</v>
      </c>
      <c r="E151" s="126">
        <v>3751769</v>
      </c>
      <c r="F151" s="126">
        <v>19000893</v>
      </c>
    </row>
    <row r="152" spans="1:6" x14ac:dyDescent="0.2">
      <c r="A152" s="125">
        <v>4250</v>
      </c>
      <c r="B152" s="125" t="s">
        <v>7670</v>
      </c>
      <c r="C152" s="125" t="s">
        <v>8121</v>
      </c>
      <c r="D152" s="125" t="s">
        <v>7823</v>
      </c>
      <c r="E152" s="126">
        <v>6516720</v>
      </c>
      <c r="F152" s="126">
        <v>42203520</v>
      </c>
    </row>
    <row r="153" spans="1:6" x14ac:dyDescent="0.2">
      <c r="A153" s="125">
        <v>4250</v>
      </c>
      <c r="B153" s="125" t="s">
        <v>7670</v>
      </c>
      <c r="C153" s="125" t="s">
        <v>8121</v>
      </c>
      <c r="D153" s="125" t="s">
        <v>7829</v>
      </c>
      <c r="E153" s="126">
        <v>7075296</v>
      </c>
      <c r="F153" s="126">
        <v>31941432</v>
      </c>
    </row>
    <row r="154" spans="1:6" x14ac:dyDescent="0.2">
      <c r="A154" s="125">
        <v>4250</v>
      </c>
      <c r="B154" s="125" t="s">
        <v>7670</v>
      </c>
      <c r="C154" s="125" t="s">
        <v>8121</v>
      </c>
      <c r="D154" s="125" t="s">
        <v>7797</v>
      </c>
      <c r="E154" s="126">
        <v>24530796</v>
      </c>
      <c r="F154" s="126">
        <v>96519864</v>
      </c>
    </row>
    <row r="155" spans="1:6" x14ac:dyDescent="0.2">
      <c r="A155" s="125">
        <v>4250</v>
      </c>
      <c r="B155" s="125" t="s">
        <v>7670</v>
      </c>
      <c r="C155" s="125" t="s">
        <v>8121</v>
      </c>
      <c r="D155" s="125" t="s">
        <v>7830</v>
      </c>
      <c r="E155" s="126">
        <v>8016600</v>
      </c>
      <c r="F155" s="126">
        <v>40083000</v>
      </c>
    </row>
    <row r="156" spans="1:6" x14ac:dyDescent="0.2">
      <c r="A156" s="125">
        <v>4250</v>
      </c>
      <c r="B156" s="125" t="s">
        <v>7670</v>
      </c>
      <c r="C156" s="125" t="s">
        <v>8121</v>
      </c>
      <c r="D156" s="125" t="s">
        <v>7794</v>
      </c>
      <c r="E156" s="126">
        <v>31906068</v>
      </c>
      <c r="F156" s="126">
        <v>111270408</v>
      </c>
    </row>
    <row r="157" spans="1:6" x14ac:dyDescent="0.2">
      <c r="A157" s="125">
        <v>4250</v>
      </c>
      <c r="B157" s="125" t="s">
        <v>7670</v>
      </c>
      <c r="C157" s="125" t="s">
        <v>8121</v>
      </c>
      <c r="D157" s="125" t="s">
        <v>7831</v>
      </c>
      <c r="E157" s="126">
        <v>18619200</v>
      </c>
      <c r="F157" s="126">
        <v>84794940</v>
      </c>
    </row>
    <row r="158" spans="1:6" x14ac:dyDescent="0.2">
      <c r="A158" s="125">
        <v>4250</v>
      </c>
      <c r="B158" s="125" t="s">
        <v>7670</v>
      </c>
      <c r="C158" s="125" t="s">
        <v>8121</v>
      </c>
      <c r="D158" s="125" t="s">
        <v>7832</v>
      </c>
      <c r="E158" s="126">
        <v>0</v>
      </c>
      <c r="F158" s="126">
        <v>26897799</v>
      </c>
    </row>
    <row r="159" spans="1:6" x14ac:dyDescent="0.2">
      <c r="A159" s="125">
        <v>4250</v>
      </c>
      <c r="B159" s="125" t="s">
        <v>7670</v>
      </c>
      <c r="C159" s="125" t="s">
        <v>8121</v>
      </c>
      <c r="D159" s="125" t="s">
        <v>7803</v>
      </c>
      <c r="E159" s="126">
        <v>40403664</v>
      </c>
      <c r="F159" s="126">
        <v>129067260</v>
      </c>
    </row>
    <row r="160" spans="1:6" x14ac:dyDescent="0.2">
      <c r="A160" s="125">
        <v>4250</v>
      </c>
      <c r="B160" s="125" t="s">
        <v>7670</v>
      </c>
      <c r="C160" s="125" t="s">
        <v>8121</v>
      </c>
      <c r="D160" s="125" t="s">
        <v>7833</v>
      </c>
      <c r="E160" s="126">
        <v>7774156</v>
      </c>
      <c r="F160" s="126">
        <v>52658840</v>
      </c>
    </row>
    <row r="161" spans="1:6" x14ac:dyDescent="0.2">
      <c r="A161" s="125">
        <v>4250</v>
      </c>
      <c r="B161" s="125" t="s">
        <v>7670</v>
      </c>
      <c r="C161" s="125" t="s">
        <v>8121</v>
      </c>
      <c r="D161" s="125" t="s">
        <v>7734</v>
      </c>
      <c r="E161" s="126">
        <v>95619583</v>
      </c>
      <c r="F161" s="126">
        <v>385181003</v>
      </c>
    </row>
    <row r="162" spans="1:6" x14ac:dyDescent="0.2">
      <c r="A162" s="125">
        <v>4250</v>
      </c>
      <c r="B162" s="125" t="s">
        <v>7670</v>
      </c>
      <c r="C162" s="125" t="s">
        <v>8121</v>
      </c>
      <c r="D162" s="125" t="s">
        <v>7809</v>
      </c>
      <c r="E162" s="126">
        <v>36832811</v>
      </c>
      <c r="F162" s="126">
        <v>161511317</v>
      </c>
    </row>
    <row r="163" spans="1:6" x14ac:dyDescent="0.2">
      <c r="A163" s="125">
        <v>4250</v>
      </c>
      <c r="B163" s="125" t="s">
        <v>7670</v>
      </c>
      <c r="C163" s="125" t="s">
        <v>8121</v>
      </c>
      <c r="D163" s="125" t="s">
        <v>7776</v>
      </c>
      <c r="E163" s="126">
        <v>8844120</v>
      </c>
      <c r="F163" s="126">
        <v>46520070</v>
      </c>
    </row>
    <row r="164" spans="1:6" x14ac:dyDescent="0.2">
      <c r="A164" s="125">
        <v>4250</v>
      </c>
      <c r="B164" s="125" t="s">
        <v>7670</v>
      </c>
      <c r="C164" s="125" t="s">
        <v>8121</v>
      </c>
      <c r="D164" s="125" t="s">
        <v>7778</v>
      </c>
      <c r="E164" s="126">
        <v>465480</v>
      </c>
      <c r="F164" s="126">
        <v>21170671</v>
      </c>
    </row>
    <row r="165" spans="1:6" x14ac:dyDescent="0.2">
      <c r="A165" s="125">
        <v>4250</v>
      </c>
      <c r="B165" s="125" t="s">
        <v>7670</v>
      </c>
      <c r="C165" s="125" t="s">
        <v>8121</v>
      </c>
      <c r="D165" s="125" t="s">
        <v>7898</v>
      </c>
      <c r="E165" s="126">
        <v>4215180</v>
      </c>
      <c r="F165" s="126">
        <v>21075900</v>
      </c>
    </row>
    <row r="166" spans="1:6" x14ac:dyDescent="0.2">
      <c r="A166" s="125">
        <v>4250</v>
      </c>
      <c r="B166" s="125" t="s">
        <v>7670</v>
      </c>
      <c r="C166" s="125" t="s">
        <v>8121</v>
      </c>
      <c r="D166" s="125" t="s">
        <v>7781</v>
      </c>
      <c r="E166" s="126">
        <v>4386684</v>
      </c>
      <c r="F166" s="126">
        <v>65878868</v>
      </c>
    </row>
    <row r="167" spans="1:6" x14ac:dyDescent="0.2">
      <c r="A167" s="125">
        <v>4250</v>
      </c>
      <c r="B167" s="125" t="s">
        <v>7670</v>
      </c>
      <c r="C167" s="125" t="s">
        <v>8121</v>
      </c>
      <c r="D167" s="125" t="s">
        <v>7751</v>
      </c>
      <c r="E167" s="126">
        <v>55542108</v>
      </c>
      <c r="F167" s="126">
        <v>174053316</v>
      </c>
    </row>
    <row r="168" spans="1:6" x14ac:dyDescent="0.2">
      <c r="A168" s="125">
        <v>4250</v>
      </c>
      <c r="B168" s="125" t="s">
        <v>7670</v>
      </c>
      <c r="C168" s="125" t="s">
        <v>8121</v>
      </c>
      <c r="D168" s="125" t="s">
        <v>7821</v>
      </c>
      <c r="E168" s="126">
        <v>31988820</v>
      </c>
      <c r="F168" s="126">
        <v>31988820</v>
      </c>
    </row>
    <row r="169" spans="1:6" x14ac:dyDescent="0.2">
      <c r="A169" s="125">
        <v>4250</v>
      </c>
      <c r="B169" s="125" t="s">
        <v>7670</v>
      </c>
      <c r="C169" s="125" t="s">
        <v>8121</v>
      </c>
      <c r="D169" s="125" t="s">
        <v>7786</v>
      </c>
      <c r="E169" s="126">
        <v>48717309</v>
      </c>
      <c r="F169" s="126">
        <v>197299101</v>
      </c>
    </row>
    <row r="170" spans="1:6" x14ac:dyDescent="0.2">
      <c r="A170" s="125">
        <v>4250</v>
      </c>
      <c r="B170" s="125" t="s">
        <v>7670</v>
      </c>
      <c r="C170" s="125" t="s">
        <v>8121</v>
      </c>
      <c r="D170" s="125" t="s">
        <v>7822</v>
      </c>
      <c r="E170" s="126">
        <v>82250316</v>
      </c>
      <c r="F170" s="126">
        <v>308149803</v>
      </c>
    </row>
    <row r="171" spans="1:6" x14ac:dyDescent="0.2">
      <c r="A171" s="125">
        <v>4250</v>
      </c>
      <c r="B171" s="125" t="s">
        <v>7670</v>
      </c>
      <c r="C171" s="125" t="s">
        <v>8121</v>
      </c>
      <c r="D171" s="125" t="s">
        <v>7834</v>
      </c>
      <c r="E171" s="126">
        <v>20783682</v>
      </c>
      <c r="F171" s="126">
        <v>165356231</v>
      </c>
    </row>
    <row r="172" spans="1:6" x14ac:dyDescent="0.2">
      <c r="A172" s="125">
        <v>4250</v>
      </c>
      <c r="B172" s="125" t="s">
        <v>7670</v>
      </c>
      <c r="C172" s="125" t="s">
        <v>8121</v>
      </c>
      <c r="D172" s="125" t="s">
        <v>7801</v>
      </c>
      <c r="E172" s="126">
        <v>28446000</v>
      </c>
      <c r="F172" s="126">
        <v>111198000</v>
      </c>
    </row>
    <row r="173" spans="1:6" x14ac:dyDescent="0.2">
      <c r="A173" s="125">
        <v>4250</v>
      </c>
      <c r="B173" s="125" t="s">
        <v>7670</v>
      </c>
      <c r="C173" s="125" t="s">
        <v>8121</v>
      </c>
      <c r="D173" s="125" t="s">
        <v>7835</v>
      </c>
      <c r="E173" s="126">
        <v>0</v>
      </c>
      <c r="F173" s="126">
        <v>32066400</v>
      </c>
    </row>
    <row r="174" spans="1:6" x14ac:dyDescent="0.2">
      <c r="A174" s="125">
        <v>4250</v>
      </c>
      <c r="B174" s="125" t="s">
        <v>7670</v>
      </c>
      <c r="C174" s="125" t="s">
        <v>8121</v>
      </c>
      <c r="D174" s="125" t="s">
        <v>7789</v>
      </c>
      <c r="E174" s="126">
        <v>11864568</v>
      </c>
      <c r="F174" s="126">
        <v>49811532</v>
      </c>
    </row>
    <row r="175" spans="1:6" x14ac:dyDescent="0.2">
      <c r="A175" s="125">
        <v>4250</v>
      </c>
      <c r="B175" s="125" t="s">
        <v>7670</v>
      </c>
      <c r="C175" s="125" t="s">
        <v>8121</v>
      </c>
      <c r="D175" s="125" t="s">
        <v>195</v>
      </c>
      <c r="E175" s="126">
        <v>54994599</v>
      </c>
      <c r="F175" s="126">
        <v>273688831</v>
      </c>
    </row>
    <row r="176" spans="1:6" x14ac:dyDescent="0.2">
      <c r="A176" s="125">
        <v>4250</v>
      </c>
      <c r="B176" s="125" t="s">
        <v>7670</v>
      </c>
      <c r="C176" s="125" t="s">
        <v>8121</v>
      </c>
      <c r="D176" s="125" t="s">
        <v>7837</v>
      </c>
      <c r="E176" s="126">
        <v>7075296</v>
      </c>
      <c r="F176" s="126">
        <v>35376480</v>
      </c>
    </row>
    <row r="177" spans="1:6" x14ac:dyDescent="0.2">
      <c r="A177" s="125">
        <v>4250</v>
      </c>
      <c r="B177" s="125" t="s">
        <v>7670</v>
      </c>
      <c r="C177" s="125" t="s">
        <v>8121</v>
      </c>
      <c r="D177" s="125" t="s">
        <v>7791</v>
      </c>
      <c r="E177" s="126">
        <v>50990792</v>
      </c>
      <c r="F177" s="126">
        <v>269043626</v>
      </c>
    </row>
    <row r="178" spans="1:6" x14ac:dyDescent="0.2">
      <c r="A178" s="125">
        <v>4250</v>
      </c>
      <c r="B178" s="125" t="s">
        <v>7670</v>
      </c>
      <c r="C178" s="125" t="s">
        <v>8121</v>
      </c>
      <c r="D178" s="125" t="s">
        <v>7741</v>
      </c>
      <c r="E178" s="126">
        <v>15998720</v>
      </c>
      <c r="F178" s="126">
        <v>62505344</v>
      </c>
    </row>
    <row r="179" spans="1:6" x14ac:dyDescent="0.2">
      <c r="A179" s="125">
        <v>4250</v>
      </c>
      <c r="B179" s="125" t="s">
        <v>7670</v>
      </c>
      <c r="C179" s="125" t="s">
        <v>8121</v>
      </c>
      <c r="D179" s="125" t="s">
        <v>7838</v>
      </c>
      <c r="E179" s="126">
        <v>0</v>
      </c>
      <c r="F179" s="126">
        <v>50409518</v>
      </c>
    </row>
    <row r="180" spans="1:6" x14ac:dyDescent="0.2">
      <c r="A180" s="125">
        <v>4250</v>
      </c>
      <c r="B180" s="125" t="s">
        <v>7670</v>
      </c>
      <c r="C180" s="125" t="s">
        <v>8121</v>
      </c>
      <c r="D180" s="125" t="s">
        <v>7742</v>
      </c>
      <c r="E180" s="126">
        <v>11249100</v>
      </c>
      <c r="F180" s="126">
        <v>45617040</v>
      </c>
    </row>
    <row r="181" spans="1:6" x14ac:dyDescent="0.2">
      <c r="A181" s="125">
        <v>4300</v>
      </c>
      <c r="B181" s="125" t="s">
        <v>7671</v>
      </c>
      <c r="C181" s="125" t="s">
        <v>8122</v>
      </c>
      <c r="D181" s="125" t="s">
        <v>7762</v>
      </c>
      <c r="E181" s="126">
        <v>20831781</v>
      </c>
      <c r="F181" s="126">
        <v>93603896</v>
      </c>
    </row>
    <row r="182" spans="1:6" x14ac:dyDescent="0.2">
      <c r="A182" s="125">
        <v>4300</v>
      </c>
      <c r="B182" s="125" t="s">
        <v>7671</v>
      </c>
      <c r="C182" s="125" t="s">
        <v>8122</v>
      </c>
      <c r="D182" s="125" t="s">
        <v>7839</v>
      </c>
      <c r="E182" s="126">
        <v>19439996</v>
      </c>
      <c r="F182" s="126">
        <v>86776248</v>
      </c>
    </row>
    <row r="183" spans="1:6" x14ac:dyDescent="0.2">
      <c r="A183" s="125">
        <v>4400</v>
      </c>
      <c r="B183" s="125">
        <v>702358000</v>
      </c>
      <c r="C183" s="125" t="s">
        <v>8123</v>
      </c>
      <c r="D183" s="125" t="s">
        <v>184</v>
      </c>
      <c r="E183" s="126">
        <v>50915650</v>
      </c>
      <c r="F183" s="126">
        <v>137830288</v>
      </c>
    </row>
    <row r="184" spans="1:6" x14ac:dyDescent="0.2">
      <c r="A184" s="125">
        <v>4400</v>
      </c>
      <c r="B184" s="125">
        <v>702358000</v>
      </c>
      <c r="C184" s="125" t="s">
        <v>8123</v>
      </c>
      <c r="D184" s="125" t="s">
        <v>7840</v>
      </c>
      <c r="E184" s="126">
        <v>38795365</v>
      </c>
      <c r="F184" s="126">
        <v>198536997</v>
      </c>
    </row>
    <row r="185" spans="1:6" x14ac:dyDescent="0.2">
      <c r="A185" s="125">
        <v>4400</v>
      </c>
      <c r="B185" s="125">
        <v>702358000</v>
      </c>
      <c r="C185" s="125" t="s">
        <v>8123</v>
      </c>
      <c r="D185" s="125" t="s">
        <v>7734</v>
      </c>
      <c r="E185" s="126">
        <v>19503405</v>
      </c>
      <c r="F185" s="126">
        <v>106698501</v>
      </c>
    </row>
    <row r="186" spans="1:6" x14ac:dyDescent="0.2">
      <c r="A186" s="125">
        <v>4400</v>
      </c>
      <c r="B186" s="125">
        <v>702358000</v>
      </c>
      <c r="C186" s="125" t="s">
        <v>8123</v>
      </c>
      <c r="D186" s="125" t="s">
        <v>7809</v>
      </c>
      <c r="E186" s="126">
        <v>16800208</v>
      </c>
      <c r="F186" s="126">
        <v>76013270</v>
      </c>
    </row>
    <row r="187" spans="1:6" x14ac:dyDescent="0.2">
      <c r="A187" s="125">
        <v>4400</v>
      </c>
      <c r="B187" s="125">
        <v>702358000</v>
      </c>
      <c r="C187" s="125" t="s">
        <v>8123</v>
      </c>
      <c r="D187" s="125" t="s">
        <v>7841</v>
      </c>
      <c r="E187" s="126">
        <v>17313994</v>
      </c>
      <c r="F187" s="126">
        <v>78448857</v>
      </c>
    </row>
    <row r="188" spans="1:6" x14ac:dyDescent="0.2">
      <c r="A188" s="125">
        <v>4425</v>
      </c>
      <c r="B188" s="125">
        <v>711789006</v>
      </c>
      <c r="C188" s="125" t="s">
        <v>8124</v>
      </c>
      <c r="D188" s="125" t="s">
        <v>7794</v>
      </c>
      <c r="E188" s="126">
        <v>27035768</v>
      </c>
      <c r="F188" s="126">
        <v>185954013</v>
      </c>
    </row>
    <row r="189" spans="1:6" x14ac:dyDescent="0.2">
      <c r="A189" s="125">
        <v>4425</v>
      </c>
      <c r="B189" s="125">
        <v>711789006</v>
      </c>
      <c r="C189" s="125" t="s">
        <v>8124</v>
      </c>
      <c r="D189" s="125" t="s">
        <v>7842</v>
      </c>
      <c r="E189" s="126">
        <v>0</v>
      </c>
      <c r="F189" s="126">
        <v>69159478</v>
      </c>
    </row>
    <row r="190" spans="1:6" x14ac:dyDescent="0.2">
      <c r="A190" s="125">
        <v>4450</v>
      </c>
      <c r="B190" s="125">
        <v>706786007</v>
      </c>
      <c r="C190" s="125" t="s">
        <v>8125</v>
      </c>
      <c r="D190" s="125" t="s">
        <v>7753</v>
      </c>
      <c r="E190" s="126">
        <v>11022566</v>
      </c>
      <c r="F190" s="126">
        <v>53325388</v>
      </c>
    </row>
    <row r="191" spans="1:6" x14ac:dyDescent="0.2">
      <c r="A191" s="125">
        <v>4450</v>
      </c>
      <c r="B191" s="125">
        <v>706786007</v>
      </c>
      <c r="C191" s="125" t="s">
        <v>8125</v>
      </c>
      <c r="D191" s="125" t="s">
        <v>7815</v>
      </c>
      <c r="E191" s="126">
        <v>7959708</v>
      </c>
      <c r="F191" s="126">
        <v>40682952</v>
      </c>
    </row>
    <row r="192" spans="1:6" x14ac:dyDescent="0.2">
      <c r="A192" s="125">
        <v>4450</v>
      </c>
      <c r="B192" s="125">
        <v>706786007</v>
      </c>
      <c r="C192" s="125" t="s">
        <v>8125</v>
      </c>
      <c r="D192" s="125" t="s">
        <v>7737</v>
      </c>
      <c r="E192" s="126">
        <v>7059780</v>
      </c>
      <c r="F192" s="126">
        <v>32816340</v>
      </c>
    </row>
    <row r="193" spans="1:6" x14ac:dyDescent="0.2">
      <c r="A193" s="125">
        <v>4450</v>
      </c>
      <c r="B193" s="125">
        <v>706786007</v>
      </c>
      <c r="C193" s="125" t="s">
        <v>8125</v>
      </c>
      <c r="D193" s="125" t="s">
        <v>7762</v>
      </c>
      <c r="E193" s="126">
        <v>12204886</v>
      </c>
      <c r="F193" s="126">
        <v>50942132</v>
      </c>
    </row>
    <row r="194" spans="1:6" x14ac:dyDescent="0.2">
      <c r="A194" s="125">
        <v>4450</v>
      </c>
      <c r="B194" s="125">
        <v>706786007</v>
      </c>
      <c r="C194" s="125" t="s">
        <v>8125</v>
      </c>
      <c r="D194" s="125" t="s">
        <v>7843</v>
      </c>
      <c r="E194" s="126">
        <v>7605943</v>
      </c>
      <c r="F194" s="126">
        <v>39533215</v>
      </c>
    </row>
    <row r="195" spans="1:6" x14ac:dyDescent="0.2">
      <c r="A195" s="125">
        <v>4450</v>
      </c>
      <c r="B195" s="125">
        <v>706786007</v>
      </c>
      <c r="C195" s="125" t="s">
        <v>8125</v>
      </c>
      <c r="D195" s="125" t="s">
        <v>184</v>
      </c>
      <c r="E195" s="126">
        <v>11816986</v>
      </c>
      <c r="F195" s="126">
        <v>47367245</v>
      </c>
    </row>
    <row r="196" spans="1:6" x14ac:dyDescent="0.2">
      <c r="A196" s="125">
        <v>4450</v>
      </c>
      <c r="B196" s="125">
        <v>706786007</v>
      </c>
      <c r="C196" s="125" t="s">
        <v>8125</v>
      </c>
      <c r="D196" s="125" t="s">
        <v>7844</v>
      </c>
      <c r="E196" s="126">
        <v>13405825</v>
      </c>
      <c r="F196" s="126">
        <v>47764456</v>
      </c>
    </row>
    <row r="197" spans="1:6" x14ac:dyDescent="0.2">
      <c r="A197" s="125">
        <v>4450</v>
      </c>
      <c r="B197" s="125">
        <v>706786007</v>
      </c>
      <c r="C197" s="125" t="s">
        <v>8125</v>
      </c>
      <c r="D197" s="125" t="s">
        <v>7845</v>
      </c>
      <c r="E197" s="126">
        <v>5508180</v>
      </c>
      <c r="F197" s="126">
        <v>25523820</v>
      </c>
    </row>
    <row r="198" spans="1:6" x14ac:dyDescent="0.2">
      <c r="A198" s="125">
        <v>4450</v>
      </c>
      <c r="B198" s="125">
        <v>706786007</v>
      </c>
      <c r="C198" s="125" t="s">
        <v>8125</v>
      </c>
      <c r="D198" s="125" t="s">
        <v>7846</v>
      </c>
      <c r="E198" s="126">
        <v>26532360</v>
      </c>
      <c r="F198" s="126">
        <v>117611280</v>
      </c>
    </row>
    <row r="199" spans="1:6" x14ac:dyDescent="0.2">
      <c r="A199" s="125">
        <v>4450</v>
      </c>
      <c r="B199" s="125">
        <v>706786007</v>
      </c>
      <c r="C199" s="125" t="s">
        <v>8125</v>
      </c>
      <c r="D199" s="125" t="s">
        <v>7847</v>
      </c>
      <c r="E199" s="126">
        <v>6516720</v>
      </c>
      <c r="F199" s="126">
        <v>31577310</v>
      </c>
    </row>
    <row r="200" spans="1:6" x14ac:dyDescent="0.2">
      <c r="A200" s="125">
        <v>4450</v>
      </c>
      <c r="B200" s="125">
        <v>706786007</v>
      </c>
      <c r="C200" s="125" t="s">
        <v>8125</v>
      </c>
      <c r="D200" s="125" t="s">
        <v>7848</v>
      </c>
      <c r="E200" s="126">
        <v>8667238</v>
      </c>
      <c r="F200" s="126">
        <v>39444775</v>
      </c>
    </row>
    <row r="201" spans="1:6" x14ac:dyDescent="0.2">
      <c r="A201" s="125">
        <v>4450</v>
      </c>
      <c r="B201" s="125">
        <v>706786007</v>
      </c>
      <c r="C201" s="125" t="s">
        <v>8125</v>
      </c>
      <c r="D201" s="125" t="s">
        <v>7849</v>
      </c>
      <c r="E201" s="126">
        <v>12133512</v>
      </c>
      <c r="F201" s="126">
        <v>57955363</v>
      </c>
    </row>
    <row r="202" spans="1:6" x14ac:dyDescent="0.2">
      <c r="A202" s="125">
        <v>4450</v>
      </c>
      <c r="B202" s="125">
        <v>706786007</v>
      </c>
      <c r="C202" s="125" t="s">
        <v>8125</v>
      </c>
      <c r="D202" s="125" t="s">
        <v>7734</v>
      </c>
      <c r="E202" s="126">
        <v>54302898</v>
      </c>
      <c r="F202" s="126">
        <v>228362873</v>
      </c>
    </row>
    <row r="203" spans="1:6" x14ac:dyDescent="0.2">
      <c r="A203" s="125">
        <v>4450</v>
      </c>
      <c r="B203" s="125">
        <v>706786007</v>
      </c>
      <c r="C203" s="125" t="s">
        <v>8125</v>
      </c>
      <c r="D203" s="125" t="s">
        <v>7850</v>
      </c>
      <c r="E203" s="126">
        <v>10938780</v>
      </c>
      <c r="F203" s="126">
        <v>44375760</v>
      </c>
    </row>
    <row r="204" spans="1:6" x14ac:dyDescent="0.2">
      <c r="A204" s="125">
        <v>4450</v>
      </c>
      <c r="B204" s="125">
        <v>706786007</v>
      </c>
      <c r="C204" s="125" t="s">
        <v>8125</v>
      </c>
      <c r="D204" s="125" t="s">
        <v>7780</v>
      </c>
      <c r="E204" s="126">
        <v>13343760</v>
      </c>
      <c r="F204" s="126">
        <v>63925920</v>
      </c>
    </row>
    <row r="205" spans="1:6" x14ac:dyDescent="0.2">
      <c r="A205" s="125">
        <v>4450</v>
      </c>
      <c r="B205" s="125">
        <v>706786007</v>
      </c>
      <c r="C205" s="125" t="s">
        <v>8125</v>
      </c>
      <c r="D205" s="125" t="s">
        <v>7851</v>
      </c>
      <c r="E205" s="126">
        <v>6516720</v>
      </c>
      <c r="F205" s="126">
        <v>31652640</v>
      </c>
    </row>
    <row r="206" spans="1:6" x14ac:dyDescent="0.2">
      <c r="A206" s="125">
        <v>4450</v>
      </c>
      <c r="B206" s="125">
        <v>706786007</v>
      </c>
      <c r="C206" s="125" t="s">
        <v>8125</v>
      </c>
      <c r="D206" s="125" t="s">
        <v>7852</v>
      </c>
      <c r="E206" s="126">
        <v>11326680</v>
      </c>
      <c r="F206" s="126">
        <v>48099600</v>
      </c>
    </row>
    <row r="207" spans="1:6" x14ac:dyDescent="0.2">
      <c r="A207" s="125">
        <v>4450</v>
      </c>
      <c r="B207" s="125">
        <v>706786007</v>
      </c>
      <c r="C207" s="125" t="s">
        <v>8125</v>
      </c>
      <c r="D207" s="125" t="s">
        <v>7853</v>
      </c>
      <c r="E207" s="126">
        <v>7059780</v>
      </c>
      <c r="F207" s="126">
        <v>32118120</v>
      </c>
    </row>
    <row r="208" spans="1:6" x14ac:dyDescent="0.2">
      <c r="A208" s="125">
        <v>4450</v>
      </c>
      <c r="B208" s="125">
        <v>706786007</v>
      </c>
      <c r="C208" s="125" t="s">
        <v>8125</v>
      </c>
      <c r="D208" s="125" t="s">
        <v>7788</v>
      </c>
      <c r="E208" s="126">
        <v>27953780</v>
      </c>
      <c r="F208" s="126">
        <v>111300079</v>
      </c>
    </row>
    <row r="209" spans="1:6" x14ac:dyDescent="0.2">
      <c r="A209" s="125">
        <v>4450</v>
      </c>
      <c r="B209" s="125">
        <v>706786007</v>
      </c>
      <c r="C209" s="125" t="s">
        <v>8125</v>
      </c>
      <c r="D209" s="125" t="s">
        <v>7836</v>
      </c>
      <c r="E209" s="126">
        <v>10045058</v>
      </c>
      <c r="F209" s="126">
        <v>47320696</v>
      </c>
    </row>
    <row r="210" spans="1:6" x14ac:dyDescent="0.2">
      <c r="A210" s="125">
        <v>4450</v>
      </c>
      <c r="B210" s="125">
        <v>706786007</v>
      </c>
      <c r="C210" s="125" t="s">
        <v>8125</v>
      </c>
      <c r="D210" s="125" t="s">
        <v>7854</v>
      </c>
      <c r="E210" s="126">
        <v>0</v>
      </c>
      <c r="F210" s="126">
        <v>28301184</v>
      </c>
    </row>
    <row r="211" spans="1:6" x14ac:dyDescent="0.2">
      <c r="A211" s="125">
        <v>4550</v>
      </c>
      <c r="B211" s="125">
        <v>700155609</v>
      </c>
      <c r="C211" s="125" t="s">
        <v>8126</v>
      </c>
      <c r="D211" s="125" t="s">
        <v>7737</v>
      </c>
      <c r="E211" s="126">
        <v>28720116</v>
      </c>
      <c r="F211" s="126">
        <v>153471345</v>
      </c>
    </row>
    <row r="212" spans="1:6" x14ac:dyDescent="0.2">
      <c r="A212" s="125">
        <v>4550</v>
      </c>
      <c r="B212" s="125">
        <v>700155609</v>
      </c>
      <c r="C212" s="125" t="s">
        <v>8126</v>
      </c>
      <c r="D212" s="125" t="s">
        <v>7855</v>
      </c>
      <c r="E212" s="126">
        <v>38691240</v>
      </c>
      <c r="F212" s="126">
        <v>95690619</v>
      </c>
    </row>
    <row r="213" spans="1:6" x14ac:dyDescent="0.2">
      <c r="A213" s="125">
        <v>4550</v>
      </c>
      <c r="B213" s="125">
        <v>700155609</v>
      </c>
      <c r="C213" s="125" t="s">
        <v>8126</v>
      </c>
      <c r="D213" s="125" t="s">
        <v>7856</v>
      </c>
      <c r="E213" s="126">
        <v>19729046</v>
      </c>
      <c r="F213" s="126">
        <v>77603591</v>
      </c>
    </row>
    <row r="214" spans="1:6" x14ac:dyDescent="0.2">
      <c r="A214" s="125">
        <v>4550</v>
      </c>
      <c r="B214" s="125">
        <v>700155609</v>
      </c>
      <c r="C214" s="125" t="s">
        <v>8126</v>
      </c>
      <c r="D214" s="125" t="s">
        <v>7738</v>
      </c>
      <c r="E214" s="126">
        <v>33986936</v>
      </c>
      <c r="F214" s="126">
        <v>137111552</v>
      </c>
    </row>
    <row r="215" spans="1:6" x14ac:dyDescent="0.2">
      <c r="A215" s="125">
        <v>4550</v>
      </c>
      <c r="B215" s="125">
        <v>700155609</v>
      </c>
      <c r="C215" s="125" t="s">
        <v>8126</v>
      </c>
      <c r="D215" s="125" t="s">
        <v>7739</v>
      </c>
      <c r="E215" s="126">
        <v>23570224</v>
      </c>
      <c r="F215" s="126">
        <v>97934153</v>
      </c>
    </row>
    <row r="216" spans="1:6" x14ac:dyDescent="0.2">
      <c r="A216" s="125">
        <v>4550</v>
      </c>
      <c r="B216" s="125">
        <v>700155609</v>
      </c>
      <c r="C216" s="125" t="s">
        <v>8126</v>
      </c>
      <c r="D216" s="125" t="s">
        <v>7741</v>
      </c>
      <c r="E216" s="126">
        <v>8016600</v>
      </c>
      <c r="F216" s="126">
        <v>21163824</v>
      </c>
    </row>
    <row r="217" spans="1:6" x14ac:dyDescent="0.2">
      <c r="A217" s="125">
        <v>4550</v>
      </c>
      <c r="B217" s="125">
        <v>700155609</v>
      </c>
      <c r="C217" s="125" t="s">
        <v>8126</v>
      </c>
      <c r="D217" s="125" t="s">
        <v>7792</v>
      </c>
      <c r="E217" s="126">
        <v>25906548</v>
      </c>
      <c r="F217" s="126">
        <v>115960365</v>
      </c>
    </row>
    <row r="218" spans="1:6" x14ac:dyDescent="0.2">
      <c r="A218" s="125">
        <v>5070</v>
      </c>
      <c r="B218" s="125">
        <v>690411008</v>
      </c>
      <c r="C218" s="125" t="s">
        <v>8127</v>
      </c>
      <c r="D218" s="125" t="s">
        <v>7857</v>
      </c>
      <c r="E218" s="126">
        <v>6405108</v>
      </c>
      <c r="F218" s="126">
        <v>31654805</v>
      </c>
    </row>
    <row r="219" spans="1:6" x14ac:dyDescent="0.2">
      <c r="A219" s="125">
        <v>5150</v>
      </c>
      <c r="B219" s="125">
        <v>692403002</v>
      </c>
      <c r="C219" s="125" t="s">
        <v>8128</v>
      </c>
      <c r="D219" s="125" t="s">
        <v>7755</v>
      </c>
      <c r="E219" s="126">
        <v>13164464</v>
      </c>
      <c r="F219" s="126">
        <v>26519828</v>
      </c>
    </row>
    <row r="220" spans="1:6" x14ac:dyDescent="0.2">
      <c r="A220" s="125">
        <v>5200</v>
      </c>
      <c r="B220" s="125">
        <v>690707004</v>
      </c>
      <c r="C220" s="125" t="s">
        <v>8129</v>
      </c>
      <c r="D220" s="125" t="s">
        <v>7813</v>
      </c>
      <c r="E220" s="126">
        <v>10468611</v>
      </c>
      <c r="F220" s="126">
        <v>52343055</v>
      </c>
    </row>
    <row r="221" spans="1:6" x14ac:dyDescent="0.2">
      <c r="A221" s="125">
        <v>5650</v>
      </c>
      <c r="B221" s="125">
        <v>708967009</v>
      </c>
      <c r="C221" s="125" t="s">
        <v>8130</v>
      </c>
      <c r="D221" s="125" t="s">
        <v>7858</v>
      </c>
      <c r="E221" s="126">
        <v>9109444</v>
      </c>
      <c r="F221" s="126">
        <v>36260892</v>
      </c>
    </row>
    <row r="222" spans="1:6" x14ac:dyDescent="0.2">
      <c r="A222" s="125">
        <v>5800</v>
      </c>
      <c r="B222" s="125">
        <v>700159108</v>
      </c>
      <c r="C222" s="125" t="s">
        <v>8131</v>
      </c>
      <c r="D222" s="125" t="s">
        <v>7831</v>
      </c>
      <c r="E222" s="126">
        <v>26163855</v>
      </c>
      <c r="F222" s="126">
        <v>125086137</v>
      </c>
    </row>
    <row r="223" spans="1:6" x14ac:dyDescent="0.2">
      <c r="A223" s="125">
        <v>5850</v>
      </c>
      <c r="B223" s="125">
        <v>700270009</v>
      </c>
      <c r="C223" s="125" t="s">
        <v>8132</v>
      </c>
      <c r="D223" s="125" t="s">
        <v>7820</v>
      </c>
      <c r="E223" s="126">
        <v>28528752</v>
      </c>
      <c r="F223" s="126">
        <v>95496284</v>
      </c>
    </row>
    <row r="224" spans="1:6" x14ac:dyDescent="0.2">
      <c r="A224" s="125">
        <v>5850</v>
      </c>
      <c r="B224" s="125">
        <v>700270009</v>
      </c>
      <c r="C224" s="125" t="s">
        <v>8132</v>
      </c>
      <c r="D224" s="125" t="s">
        <v>7838</v>
      </c>
      <c r="E224" s="126">
        <v>3107234</v>
      </c>
      <c r="F224" s="126">
        <v>76417033</v>
      </c>
    </row>
    <row r="225" spans="1:6" x14ac:dyDescent="0.2">
      <c r="A225" s="125">
        <v>5900</v>
      </c>
      <c r="B225" s="125">
        <v>823695004</v>
      </c>
      <c r="C225" s="125" t="s">
        <v>8133</v>
      </c>
      <c r="D225" s="125" t="s">
        <v>7742</v>
      </c>
      <c r="E225" s="126">
        <v>26434092</v>
      </c>
      <c r="F225" s="126">
        <v>120479116</v>
      </c>
    </row>
    <row r="226" spans="1:6" x14ac:dyDescent="0.2">
      <c r="A226" s="125">
        <v>5950</v>
      </c>
      <c r="B226" s="125">
        <v>708401005</v>
      </c>
      <c r="C226" s="125" t="s">
        <v>8134</v>
      </c>
      <c r="D226" s="125" t="s">
        <v>7741</v>
      </c>
      <c r="E226" s="126">
        <v>92612418</v>
      </c>
      <c r="F226" s="126">
        <v>416786358</v>
      </c>
    </row>
    <row r="227" spans="1:6" x14ac:dyDescent="0.2">
      <c r="A227" s="125">
        <v>5950</v>
      </c>
      <c r="B227" s="125">
        <v>708401005</v>
      </c>
      <c r="C227" s="125" t="s">
        <v>8134</v>
      </c>
      <c r="D227" s="125" t="s">
        <v>7742</v>
      </c>
      <c r="E227" s="126">
        <v>19239840</v>
      </c>
      <c r="F227" s="126">
        <v>92300159</v>
      </c>
    </row>
    <row r="228" spans="1:6" x14ac:dyDescent="0.2">
      <c r="A228" s="125">
        <v>6100</v>
      </c>
      <c r="B228" s="125">
        <v>700124509</v>
      </c>
      <c r="C228" s="125" t="s">
        <v>8135</v>
      </c>
      <c r="D228" s="125" t="s">
        <v>7760</v>
      </c>
      <c r="E228" s="126">
        <v>0</v>
      </c>
      <c r="F228" s="126">
        <v>50337950</v>
      </c>
    </row>
    <row r="229" spans="1:6" x14ac:dyDescent="0.2">
      <c r="A229" s="125">
        <v>6100</v>
      </c>
      <c r="B229" s="125">
        <v>700124509</v>
      </c>
      <c r="C229" s="125" t="s">
        <v>8135</v>
      </c>
      <c r="D229" s="125" t="s">
        <v>227</v>
      </c>
      <c r="E229" s="126">
        <v>13809414</v>
      </c>
      <c r="F229" s="126">
        <v>13809414</v>
      </c>
    </row>
    <row r="230" spans="1:6" x14ac:dyDescent="0.2">
      <c r="A230" s="125">
        <v>6100</v>
      </c>
      <c r="B230" s="125">
        <v>700124509</v>
      </c>
      <c r="C230" s="125" t="s">
        <v>8135</v>
      </c>
      <c r="D230" s="125" t="s">
        <v>7749</v>
      </c>
      <c r="E230" s="126">
        <v>11559420</v>
      </c>
      <c r="F230" s="126">
        <v>42203520</v>
      </c>
    </row>
    <row r="231" spans="1:6" x14ac:dyDescent="0.2">
      <c r="A231" s="125">
        <v>6100</v>
      </c>
      <c r="B231" s="125">
        <v>700124509</v>
      </c>
      <c r="C231" s="125" t="s">
        <v>8135</v>
      </c>
      <c r="D231" s="125" t="s">
        <v>7764</v>
      </c>
      <c r="E231" s="126">
        <v>47228461</v>
      </c>
      <c r="F231" s="126">
        <v>197268357</v>
      </c>
    </row>
    <row r="232" spans="1:6" x14ac:dyDescent="0.2">
      <c r="A232" s="125">
        <v>6100</v>
      </c>
      <c r="B232" s="125">
        <v>700124509</v>
      </c>
      <c r="C232" s="125" t="s">
        <v>8135</v>
      </c>
      <c r="D232" s="125" t="s">
        <v>159</v>
      </c>
      <c r="E232" s="126">
        <v>17741305</v>
      </c>
      <c r="F232" s="126">
        <v>83641792</v>
      </c>
    </row>
    <row r="233" spans="1:6" x14ac:dyDescent="0.2">
      <c r="A233" s="125">
        <v>6100</v>
      </c>
      <c r="B233" s="125">
        <v>700124509</v>
      </c>
      <c r="C233" s="125" t="s">
        <v>8135</v>
      </c>
      <c r="D233" s="125" t="s">
        <v>7812</v>
      </c>
      <c r="E233" s="126">
        <v>8533800</v>
      </c>
      <c r="F233" s="126">
        <v>40499010</v>
      </c>
    </row>
    <row r="234" spans="1:6" x14ac:dyDescent="0.2">
      <c r="A234" s="125">
        <v>6100</v>
      </c>
      <c r="B234" s="125">
        <v>700124509</v>
      </c>
      <c r="C234" s="125" t="s">
        <v>8135</v>
      </c>
      <c r="D234" s="125" t="s">
        <v>7796</v>
      </c>
      <c r="E234" s="126">
        <v>53947938</v>
      </c>
      <c r="F234" s="126">
        <v>244402784</v>
      </c>
    </row>
    <row r="235" spans="1:6" x14ac:dyDescent="0.2">
      <c r="A235" s="125">
        <v>6100</v>
      </c>
      <c r="B235" s="125">
        <v>700124509</v>
      </c>
      <c r="C235" s="125" t="s">
        <v>8135</v>
      </c>
      <c r="D235" s="125" t="s">
        <v>7859</v>
      </c>
      <c r="E235" s="126">
        <v>13498920</v>
      </c>
      <c r="F235" s="126">
        <v>45461880</v>
      </c>
    </row>
    <row r="236" spans="1:6" x14ac:dyDescent="0.2">
      <c r="A236" s="125">
        <v>6100</v>
      </c>
      <c r="B236" s="125">
        <v>700124509</v>
      </c>
      <c r="C236" s="125" t="s">
        <v>8135</v>
      </c>
      <c r="D236" s="125" t="s">
        <v>7813</v>
      </c>
      <c r="E236" s="126">
        <v>13576500</v>
      </c>
      <c r="F236" s="126">
        <v>51357960</v>
      </c>
    </row>
    <row r="237" spans="1:6" x14ac:dyDescent="0.2">
      <c r="A237" s="125">
        <v>6100</v>
      </c>
      <c r="B237" s="125">
        <v>700124509</v>
      </c>
      <c r="C237" s="125" t="s">
        <v>8135</v>
      </c>
      <c r="D237" s="125" t="s">
        <v>7746</v>
      </c>
      <c r="E237" s="126">
        <v>13177739</v>
      </c>
      <c r="F237" s="126">
        <v>58017428</v>
      </c>
    </row>
    <row r="238" spans="1:6" x14ac:dyDescent="0.2">
      <c r="A238" s="125">
        <v>6100</v>
      </c>
      <c r="B238" s="125">
        <v>700124509</v>
      </c>
      <c r="C238" s="125" t="s">
        <v>8135</v>
      </c>
      <c r="D238" s="125" t="s">
        <v>7774</v>
      </c>
      <c r="E238" s="126">
        <v>13964400</v>
      </c>
      <c r="F238" s="126">
        <v>46935900</v>
      </c>
    </row>
    <row r="239" spans="1:6" x14ac:dyDescent="0.2">
      <c r="A239" s="125">
        <v>6100</v>
      </c>
      <c r="B239" s="125">
        <v>700124509</v>
      </c>
      <c r="C239" s="125" t="s">
        <v>8135</v>
      </c>
      <c r="D239" s="125" t="s">
        <v>7779</v>
      </c>
      <c r="E239" s="126">
        <v>14662620</v>
      </c>
      <c r="F239" s="126">
        <v>53918100</v>
      </c>
    </row>
    <row r="240" spans="1:6" x14ac:dyDescent="0.2">
      <c r="A240" s="125">
        <v>6100</v>
      </c>
      <c r="B240" s="125">
        <v>700124509</v>
      </c>
      <c r="C240" s="125" t="s">
        <v>8135</v>
      </c>
      <c r="D240" s="125" t="s">
        <v>7780</v>
      </c>
      <c r="E240" s="126">
        <v>141306454</v>
      </c>
      <c r="F240" s="126">
        <v>621641115</v>
      </c>
    </row>
    <row r="241" spans="1:6" x14ac:dyDescent="0.2">
      <c r="A241" s="125">
        <v>6100</v>
      </c>
      <c r="B241" s="125">
        <v>700124509</v>
      </c>
      <c r="C241" s="125" t="s">
        <v>8135</v>
      </c>
      <c r="D241" s="125" t="s">
        <v>7820</v>
      </c>
      <c r="E241" s="126">
        <v>29635560</v>
      </c>
      <c r="F241" s="126">
        <v>96742260</v>
      </c>
    </row>
    <row r="242" spans="1:6" x14ac:dyDescent="0.2">
      <c r="A242" s="125">
        <v>6100</v>
      </c>
      <c r="B242" s="125">
        <v>700124509</v>
      </c>
      <c r="C242" s="125" t="s">
        <v>8135</v>
      </c>
      <c r="D242" s="125" t="s">
        <v>7786</v>
      </c>
      <c r="E242" s="126">
        <v>18516105</v>
      </c>
      <c r="F242" s="126">
        <v>85816086</v>
      </c>
    </row>
    <row r="243" spans="1:6" x14ac:dyDescent="0.2">
      <c r="A243" s="125">
        <v>6100</v>
      </c>
      <c r="B243" s="125">
        <v>700124509</v>
      </c>
      <c r="C243" s="125" t="s">
        <v>8135</v>
      </c>
      <c r="D243" s="125" t="s">
        <v>7822</v>
      </c>
      <c r="E243" s="126">
        <v>16602120</v>
      </c>
      <c r="F243" s="126">
        <v>56323080</v>
      </c>
    </row>
    <row r="244" spans="1:6" x14ac:dyDescent="0.2">
      <c r="A244" s="125">
        <v>6100</v>
      </c>
      <c r="B244" s="125">
        <v>700124509</v>
      </c>
      <c r="C244" s="125" t="s">
        <v>8135</v>
      </c>
      <c r="D244" s="125" t="s">
        <v>7860</v>
      </c>
      <c r="E244" s="126">
        <v>6206400</v>
      </c>
      <c r="F244" s="126">
        <v>31032000</v>
      </c>
    </row>
    <row r="245" spans="1:6" x14ac:dyDescent="0.2">
      <c r="A245" s="125">
        <v>6100</v>
      </c>
      <c r="B245" s="125">
        <v>700124509</v>
      </c>
      <c r="C245" s="125" t="s">
        <v>8135</v>
      </c>
      <c r="D245" s="125" t="s">
        <v>6414</v>
      </c>
      <c r="E245" s="126">
        <v>19550160</v>
      </c>
      <c r="F245" s="126">
        <v>62994960</v>
      </c>
    </row>
    <row r="246" spans="1:6" x14ac:dyDescent="0.2">
      <c r="A246" s="125">
        <v>6100</v>
      </c>
      <c r="B246" s="125">
        <v>700124509</v>
      </c>
      <c r="C246" s="125" t="s">
        <v>8135</v>
      </c>
      <c r="D246" s="125" t="s">
        <v>7818</v>
      </c>
      <c r="E246" s="126">
        <v>35457163</v>
      </c>
      <c r="F246" s="126">
        <v>153687672</v>
      </c>
    </row>
    <row r="247" spans="1:6" x14ac:dyDescent="0.2">
      <c r="A247" s="125">
        <v>6100</v>
      </c>
      <c r="B247" s="125">
        <v>700124509</v>
      </c>
      <c r="C247" s="125" t="s">
        <v>8135</v>
      </c>
      <c r="D247" s="125" t="s">
        <v>195</v>
      </c>
      <c r="E247" s="126">
        <v>4021127</v>
      </c>
      <c r="F247" s="126">
        <v>20288413</v>
      </c>
    </row>
    <row r="248" spans="1:6" x14ac:dyDescent="0.2">
      <c r="A248" s="125">
        <v>6150</v>
      </c>
      <c r="B248" s="125">
        <v>702758009</v>
      </c>
      <c r="C248" s="125" t="s">
        <v>8136</v>
      </c>
      <c r="D248" s="125" t="s">
        <v>7791</v>
      </c>
      <c r="E248" s="126">
        <v>22924881</v>
      </c>
      <c r="F248" s="126">
        <v>173019243</v>
      </c>
    </row>
    <row r="249" spans="1:6" x14ac:dyDescent="0.2">
      <c r="A249" s="125">
        <v>6400</v>
      </c>
      <c r="B249" s="125">
        <v>714506005</v>
      </c>
      <c r="C249" s="125" t="s">
        <v>8137</v>
      </c>
      <c r="D249" s="125" t="s">
        <v>7862</v>
      </c>
      <c r="E249" s="126">
        <v>19436583</v>
      </c>
      <c r="F249" s="126">
        <v>86939363</v>
      </c>
    </row>
    <row r="250" spans="1:6" x14ac:dyDescent="0.2">
      <c r="A250" s="125">
        <v>6410</v>
      </c>
      <c r="B250" s="125">
        <v>709836005</v>
      </c>
      <c r="C250" s="125" t="s">
        <v>8138</v>
      </c>
      <c r="D250" s="125" t="s">
        <v>7792</v>
      </c>
      <c r="E250" s="126">
        <v>28114130</v>
      </c>
      <c r="F250" s="126">
        <v>127311608</v>
      </c>
    </row>
    <row r="251" spans="1:6" x14ac:dyDescent="0.2">
      <c r="A251" s="125">
        <v>6430</v>
      </c>
      <c r="B251" s="125">
        <v>703130003</v>
      </c>
      <c r="C251" s="125" t="s">
        <v>8139</v>
      </c>
      <c r="D251" s="125" t="s">
        <v>7863</v>
      </c>
      <c r="E251" s="126">
        <v>64036256</v>
      </c>
      <c r="F251" s="126">
        <v>262894868</v>
      </c>
    </row>
    <row r="252" spans="1:6" x14ac:dyDescent="0.2">
      <c r="A252" s="125">
        <v>6430</v>
      </c>
      <c r="B252" s="125">
        <v>703130003</v>
      </c>
      <c r="C252" s="125" t="s">
        <v>8139</v>
      </c>
      <c r="D252" s="125" t="s">
        <v>7740</v>
      </c>
      <c r="E252" s="126">
        <v>54001886</v>
      </c>
      <c r="F252" s="126">
        <v>189279016</v>
      </c>
    </row>
    <row r="253" spans="1:6" x14ac:dyDescent="0.2">
      <c r="A253" s="125">
        <v>6470</v>
      </c>
      <c r="B253" s="125">
        <v>716316009</v>
      </c>
      <c r="C253" s="125" t="s">
        <v>8140</v>
      </c>
      <c r="D253" s="125" t="s">
        <v>7748</v>
      </c>
      <c r="E253" s="126">
        <v>53871552</v>
      </c>
      <c r="F253" s="126">
        <v>139649172</v>
      </c>
    </row>
    <row r="254" spans="1:6" x14ac:dyDescent="0.2">
      <c r="A254" s="125">
        <v>6470</v>
      </c>
      <c r="B254" s="125">
        <v>716316009</v>
      </c>
      <c r="C254" s="125" t="s">
        <v>8140</v>
      </c>
      <c r="D254" s="125" t="s">
        <v>7795</v>
      </c>
      <c r="E254" s="126">
        <v>101011228</v>
      </c>
      <c r="F254" s="126">
        <v>316610185</v>
      </c>
    </row>
    <row r="255" spans="1:6" x14ac:dyDescent="0.2">
      <c r="A255" s="125">
        <v>6470</v>
      </c>
      <c r="B255" s="125">
        <v>716316009</v>
      </c>
      <c r="C255" s="125" t="s">
        <v>8140</v>
      </c>
      <c r="D255" s="125" t="s">
        <v>7766</v>
      </c>
      <c r="E255" s="126">
        <v>15536171</v>
      </c>
      <c r="F255" s="126">
        <v>74939176</v>
      </c>
    </row>
    <row r="256" spans="1:6" x14ac:dyDescent="0.2">
      <c r="A256" s="125">
        <v>6470</v>
      </c>
      <c r="B256" s="125">
        <v>716316009</v>
      </c>
      <c r="C256" s="125" t="s">
        <v>8140</v>
      </c>
      <c r="D256" s="125" t="s">
        <v>247</v>
      </c>
      <c r="E256" s="126">
        <v>50688186</v>
      </c>
      <c r="F256" s="126">
        <v>256144679</v>
      </c>
    </row>
    <row r="257" spans="1:6" x14ac:dyDescent="0.2">
      <c r="A257" s="125">
        <v>6470</v>
      </c>
      <c r="B257" s="125">
        <v>716316009</v>
      </c>
      <c r="C257" s="125" t="s">
        <v>8140</v>
      </c>
      <c r="D257" s="125" t="s">
        <v>7831</v>
      </c>
      <c r="E257" s="126">
        <v>32066400</v>
      </c>
      <c r="F257" s="126">
        <v>111110076</v>
      </c>
    </row>
    <row r="258" spans="1:6" x14ac:dyDescent="0.2">
      <c r="A258" s="125">
        <v>6470</v>
      </c>
      <c r="B258" s="125">
        <v>716316009</v>
      </c>
      <c r="C258" s="125" t="s">
        <v>8140</v>
      </c>
      <c r="D258" s="125" t="s">
        <v>7774</v>
      </c>
      <c r="E258" s="126">
        <v>119478372</v>
      </c>
      <c r="F258" s="126">
        <v>312634470</v>
      </c>
    </row>
    <row r="259" spans="1:6" x14ac:dyDescent="0.2">
      <c r="A259" s="125">
        <v>6470</v>
      </c>
      <c r="B259" s="125">
        <v>716316009</v>
      </c>
      <c r="C259" s="125" t="s">
        <v>8140</v>
      </c>
      <c r="D259" s="125" t="s">
        <v>7864</v>
      </c>
      <c r="E259" s="126">
        <v>17662188</v>
      </c>
      <c r="F259" s="126">
        <v>72349443</v>
      </c>
    </row>
    <row r="260" spans="1:6" x14ac:dyDescent="0.2">
      <c r="A260" s="125">
        <v>6470</v>
      </c>
      <c r="B260" s="125">
        <v>716316009</v>
      </c>
      <c r="C260" s="125" t="s">
        <v>8140</v>
      </c>
      <c r="D260" s="125" t="s">
        <v>7780</v>
      </c>
      <c r="E260" s="126">
        <v>127942350</v>
      </c>
      <c r="F260" s="126">
        <v>488027334</v>
      </c>
    </row>
    <row r="261" spans="1:6" x14ac:dyDescent="0.2">
      <c r="A261" s="125">
        <v>6470</v>
      </c>
      <c r="B261" s="125">
        <v>716316009</v>
      </c>
      <c r="C261" s="125" t="s">
        <v>8140</v>
      </c>
      <c r="D261" s="125" t="s">
        <v>7820</v>
      </c>
      <c r="E261" s="126">
        <v>15524620</v>
      </c>
      <c r="F261" s="126">
        <v>78236153</v>
      </c>
    </row>
    <row r="262" spans="1:6" x14ac:dyDescent="0.2">
      <c r="A262" s="125">
        <v>6470</v>
      </c>
      <c r="B262" s="125">
        <v>716316009</v>
      </c>
      <c r="C262" s="125" t="s">
        <v>8140</v>
      </c>
      <c r="D262" s="125" t="s">
        <v>7821</v>
      </c>
      <c r="E262" s="126">
        <v>54437886</v>
      </c>
      <c r="F262" s="126">
        <v>137642436</v>
      </c>
    </row>
    <row r="263" spans="1:6" x14ac:dyDescent="0.2">
      <c r="A263" s="125">
        <v>6470</v>
      </c>
      <c r="B263" s="125">
        <v>716316009</v>
      </c>
      <c r="C263" s="125" t="s">
        <v>8140</v>
      </c>
      <c r="D263" s="125" t="s">
        <v>7822</v>
      </c>
      <c r="E263" s="126">
        <v>240077066</v>
      </c>
      <c r="F263" s="126">
        <v>428458822</v>
      </c>
    </row>
    <row r="264" spans="1:6" x14ac:dyDescent="0.2">
      <c r="A264" s="125">
        <v>6470</v>
      </c>
      <c r="B264" s="125">
        <v>716316009</v>
      </c>
      <c r="C264" s="125" t="s">
        <v>8140</v>
      </c>
      <c r="D264" s="125" t="s">
        <v>7787</v>
      </c>
      <c r="E264" s="126">
        <v>25816038</v>
      </c>
      <c r="F264" s="126">
        <v>93072999</v>
      </c>
    </row>
    <row r="265" spans="1:6" x14ac:dyDescent="0.2">
      <c r="A265" s="125">
        <v>6470</v>
      </c>
      <c r="B265" s="125">
        <v>716316009</v>
      </c>
      <c r="C265" s="125" t="s">
        <v>8140</v>
      </c>
      <c r="D265" s="125" t="s">
        <v>7788</v>
      </c>
      <c r="E265" s="126">
        <v>7786756</v>
      </c>
      <c r="F265" s="126">
        <v>38933782</v>
      </c>
    </row>
    <row r="266" spans="1:6" x14ac:dyDescent="0.2">
      <c r="A266" s="125">
        <v>6470</v>
      </c>
      <c r="B266" s="125">
        <v>716316009</v>
      </c>
      <c r="C266" s="125" t="s">
        <v>8140</v>
      </c>
      <c r="D266" s="125" t="s">
        <v>7835</v>
      </c>
      <c r="E266" s="126">
        <v>9940584</v>
      </c>
      <c r="F266" s="126">
        <v>49221924</v>
      </c>
    </row>
    <row r="267" spans="1:6" x14ac:dyDescent="0.2">
      <c r="A267" s="125">
        <v>6470</v>
      </c>
      <c r="B267" s="125">
        <v>716316009</v>
      </c>
      <c r="C267" s="125" t="s">
        <v>8140</v>
      </c>
      <c r="D267" s="125" t="s">
        <v>7842</v>
      </c>
      <c r="E267" s="126">
        <v>15231540</v>
      </c>
      <c r="F267" s="126">
        <v>67339440</v>
      </c>
    </row>
    <row r="268" spans="1:6" x14ac:dyDescent="0.2">
      <c r="A268" s="125">
        <v>6470</v>
      </c>
      <c r="B268" s="125">
        <v>716316009</v>
      </c>
      <c r="C268" s="125" t="s">
        <v>8140</v>
      </c>
      <c r="D268" s="125" t="s">
        <v>7789</v>
      </c>
      <c r="E268" s="126">
        <v>64624140</v>
      </c>
      <c r="F268" s="126">
        <v>136110228</v>
      </c>
    </row>
    <row r="269" spans="1:6" x14ac:dyDescent="0.2">
      <c r="A269" s="125">
        <v>6470</v>
      </c>
      <c r="B269" s="125">
        <v>716316009</v>
      </c>
      <c r="C269" s="125" t="s">
        <v>8140</v>
      </c>
      <c r="D269" s="125" t="s">
        <v>7790</v>
      </c>
      <c r="E269" s="126">
        <v>60908058</v>
      </c>
      <c r="F269" s="126">
        <v>191894130</v>
      </c>
    </row>
    <row r="270" spans="1:6" x14ac:dyDescent="0.2">
      <c r="A270" s="125">
        <v>6470</v>
      </c>
      <c r="B270" s="125">
        <v>716316009</v>
      </c>
      <c r="C270" s="125" t="s">
        <v>8140</v>
      </c>
      <c r="D270" s="125" t="s">
        <v>7759</v>
      </c>
      <c r="E270" s="126">
        <v>56844106</v>
      </c>
      <c r="F270" s="126">
        <v>228852278</v>
      </c>
    </row>
    <row r="271" spans="1:6" x14ac:dyDescent="0.2">
      <c r="A271" s="125">
        <v>6470</v>
      </c>
      <c r="B271" s="125">
        <v>716316009</v>
      </c>
      <c r="C271" s="125" t="s">
        <v>8140</v>
      </c>
      <c r="D271" s="125" t="s">
        <v>7741</v>
      </c>
      <c r="E271" s="126">
        <v>8016600</v>
      </c>
      <c r="F271" s="126">
        <v>37036692</v>
      </c>
    </row>
    <row r="272" spans="1:6" x14ac:dyDescent="0.2">
      <c r="A272" s="125">
        <v>6560</v>
      </c>
      <c r="B272" s="125">
        <v>716569004</v>
      </c>
      <c r="C272" s="125" t="s">
        <v>8141</v>
      </c>
      <c r="D272" s="125" t="s">
        <v>7778</v>
      </c>
      <c r="E272" s="126">
        <v>29170080</v>
      </c>
      <c r="F272" s="126">
        <v>175701780</v>
      </c>
    </row>
    <row r="273" spans="1:6" x14ac:dyDescent="0.2">
      <c r="A273" s="125">
        <v>6570</v>
      </c>
      <c r="B273" s="125">
        <v>717150007</v>
      </c>
      <c r="C273" s="125" t="s">
        <v>8142</v>
      </c>
      <c r="D273" s="125" t="s">
        <v>7865</v>
      </c>
      <c r="E273" s="126">
        <v>75986196</v>
      </c>
      <c r="F273" s="126">
        <v>309306698</v>
      </c>
    </row>
    <row r="274" spans="1:6" x14ac:dyDescent="0.2">
      <c r="A274" s="125">
        <v>6570</v>
      </c>
      <c r="B274" s="125">
        <v>717150007</v>
      </c>
      <c r="C274" s="125" t="s">
        <v>8142</v>
      </c>
      <c r="D274" s="125" t="s">
        <v>7866</v>
      </c>
      <c r="E274" s="126">
        <v>86208059</v>
      </c>
      <c r="F274" s="126">
        <v>316440990</v>
      </c>
    </row>
    <row r="275" spans="1:6" x14ac:dyDescent="0.2">
      <c r="A275" s="125">
        <v>6570</v>
      </c>
      <c r="B275" s="125">
        <v>717150007</v>
      </c>
      <c r="C275" s="125" t="s">
        <v>8142</v>
      </c>
      <c r="D275" s="125" t="s">
        <v>7762</v>
      </c>
      <c r="E275" s="126">
        <v>2139491</v>
      </c>
      <c r="F275" s="126">
        <v>13313554</v>
      </c>
    </row>
    <row r="276" spans="1:6" x14ac:dyDescent="0.2">
      <c r="A276" s="125">
        <v>6570</v>
      </c>
      <c r="B276" s="125">
        <v>717150007</v>
      </c>
      <c r="C276" s="125" t="s">
        <v>8142</v>
      </c>
      <c r="D276" s="125" t="s">
        <v>7867</v>
      </c>
      <c r="E276" s="126">
        <v>13465819</v>
      </c>
      <c r="F276" s="126">
        <v>70841918</v>
      </c>
    </row>
    <row r="277" spans="1:6" x14ac:dyDescent="0.2">
      <c r="A277" s="125">
        <v>6570</v>
      </c>
      <c r="B277" s="125">
        <v>717150007</v>
      </c>
      <c r="C277" s="125" t="s">
        <v>8142</v>
      </c>
      <c r="D277" s="125" t="s">
        <v>7755</v>
      </c>
      <c r="E277" s="126">
        <v>48087272</v>
      </c>
      <c r="F277" s="126">
        <v>306507155</v>
      </c>
    </row>
    <row r="278" spans="1:6" x14ac:dyDescent="0.2">
      <c r="A278" s="125">
        <v>6570</v>
      </c>
      <c r="B278" s="125">
        <v>717150007</v>
      </c>
      <c r="C278" s="125" t="s">
        <v>8142</v>
      </c>
      <c r="D278" s="125" t="s">
        <v>159</v>
      </c>
      <c r="E278" s="126">
        <v>56331148</v>
      </c>
      <c r="F278" s="126">
        <v>180708952</v>
      </c>
    </row>
    <row r="279" spans="1:6" x14ac:dyDescent="0.2">
      <c r="A279" s="125">
        <v>6570</v>
      </c>
      <c r="B279" s="125">
        <v>717150007</v>
      </c>
      <c r="C279" s="125" t="s">
        <v>8142</v>
      </c>
      <c r="D279" s="125" t="s">
        <v>7812</v>
      </c>
      <c r="E279" s="126">
        <v>1186112</v>
      </c>
      <c r="F279" s="126">
        <v>31331004</v>
      </c>
    </row>
    <row r="280" spans="1:6" x14ac:dyDescent="0.2">
      <c r="A280" s="125">
        <v>6570</v>
      </c>
      <c r="B280" s="125">
        <v>717150007</v>
      </c>
      <c r="C280" s="125" t="s">
        <v>8142</v>
      </c>
      <c r="D280" s="125" t="s">
        <v>7744</v>
      </c>
      <c r="E280" s="126">
        <v>10100916</v>
      </c>
      <c r="F280" s="126">
        <v>51466572</v>
      </c>
    </row>
    <row r="281" spans="1:6" x14ac:dyDescent="0.2">
      <c r="A281" s="125">
        <v>6570</v>
      </c>
      <c r="B281" s="125">
        <v>717150007</v>
      </c>
      <c r="C281" s="125" t="s">
        <v>8142</v>
      </c>
      <c r="D281" s="125" t="s">
        <v>7807</v>
      </c>
      <c r="E281" s="126">
        <v>63606911</v>
      </c>
      <c r="F281" s="126">
        <v>299560173</v>
      </c>
    </row>
    <row r="282" spans="1:6" x14ac:dyDescent="0.2">
      <c r="A282" s="125">
        <v>6570</v>
      </c>
      <c r="B282" s="125">
        <v>717150007</v>
      </c>
      <c r="C282" s="125" t="s">
        <v>8142</v>
      </c>
      <c r="D282" s="125" t="s">
        <v>7745</v>
      </c>
      <c r="E282" s="126">
        <v>6318436</v>
      </c>
      <c r="F282" s="126">
        <v>68409871</v>
      </c>
    </row>
    <row r="283" spans="1:6" x14ac:dyDescent="0.2">
      <c r="A283" s="125">
        <v>6570</v>
      </c>
      <c r="B283" s="125">
        <v>717150007</v>
      </c>
      <c r="C283" s="125" t="s">
        <v>8142</v>
      </c>
      <c r="D283" s="125" t="s">
        <v>7766</v>
      </c>
      <c r="E283" s="126">
        <v>35641804</v>
      </c>
      <c r="F283" s="126">
        <v>123375474</v>
      </c>
    </row>
    <row r="284" spans="1:6" x14ac:dyDescent="0.2">
      <c r="A284" s="125">
        <v>6570</v>
      </c>
      <c r="B284" s="125">
        <v>717150007</v>
      </c>
      <c r="C284" s="125" t="s">
        <v>8142</v>
      </c>
      <c r="D284" s="125" t="s">
        <v>7802</v>
      </c>
      <c r="E284" s="126">
        <v>0</v>
      </c>
      <c r="F284" s="126">
        <v>14390208</v>
      </c>
    </row>
    <row r="285" spans="1:6" x14ac:dyDescent="0.2">
      <c r="A285" s="125">
        <v>6570</v>
      </c>
      <c r="B285" s="125">
        <v>717150007</v>
      </c>
      <c r="C285" s="125" t="s">
        <v>8142</v>
      </c>
      <c r="D285" s="125" t="s">
        <v>247</v>
      </c>
      <c r="E285" s="126">
        <v>0</v>
      </c>
      <c r="F285" s="126">
        <v>20312168</v>
      </c>
    </row>
    <row r="286" spans="1:6" x14ac:dyDescent="0.2">
      <c r="A286" s="125">
        <v>6570</v>
      </c>
      <c r="B286" s="125">
        <v>717150007</v>
      </c>
      <c r="C286" s="125" t="s">
        <v>8142</v>
      </c>
      <c r="D286" s="125" t="s">
        <v>184</v>
      </c>
      <c r="E286" s="126">
        <v>63955381</v>
      </c>
      <c r="F286" s="126">
        <v>456479815</v>
      </c>
    </row>
    <row r="287" spans="1:6" x14ac:dyDescent="0.2">
      <c r="A287" s="125">
        <v>6570</v>
      </c>
      <c r="B287" s="125">
        <v>717150007</v>
      </c>
      <c r="C287" s="125" t="s">
        <v>8142</v>
      </c>
      <c r="D287" s="125" t="s">
        <v>7797</v>
      </c>
      <c r="E287" s="126">
        <v>43554102</v>
      </c>
      <c r="F287" s="126">
        <v>183360503</v>
      </c>
    </row>
    <row r="288" spans="1:6" x14ac:dyDescent="0.2">
      <c r="A288" s="125">
        <v>6570</v>
      </c>
      <c r="B288" s="125">
        <v>717150007</v>
      </c>
      <c r="C288" s="125" t="s">
        <v>8142</v>
      </c>
      <c r="D288" s="125" t="s">
        <v>7813</v>
      </c>
      <c r="E288" s="126">
        <v>90161752</v>
      </c>
      <c r="F288" s="126">
        <v>287163500</v>
      </c>
    </row>
    <row r="289" spans="1:6" x14ac:dyDescent="0.2">
      <c r="A289" s="125">
        <v>6570</v>
      </c>
      <c r="B289" s="125">
        <v>717150007</v>
      </c>
      <c r="C289" s="125" t="s">
        <v>8142</v>
      </c>
      <c r="D289" s="125" t="s">
        <v>7830</v>
      </c>
      <c r="E289" s="126">
        <v>40724328</v>
      </c>
      <c r="F289" s="126">
        <v>129227592</v>
      </c>
    </row>
    <row r="290" spans="1:6" x14ac:dyDescent="0.2">
      <c r="A290" s="125">
        <v>6570</v>
      </c>
      <c r="B290" s="125">
        <v>717150007</v>
      </c>
      <c r="C290" s="125" t="s">
        <v>8142</v>
      </c>
      <c r="D290" s="125" t="s">
        <v>7794</v>
      </c>
      <c r="E290" s="126">
        <v>18300261</v>
      </c>
      <c r="F290" s="126">
        <v>55037321</v>
      </c>
    </row>
    <row r="291" spans="1:6" x14ac:dyDescent="0.2">
      <c r="A291" s="125">
        <v>6570</v>
      </c>
      <c r="B291" s="125">
        <v>717150007</v>
      </c>
      <c r="C291" s="125" t="s">
        <v>8142</v>
      </c>
      <c r="D291" s="125" t="s">
        <v>7846</v>
      </c>
      <c r="E291" s="126">
        <v>9638022</v>
      </c>
      <c r="F291" s="126">
        <v>69648732</v>
      </c>
    </row>
    <row r="292" spans="1:6" x14ac:dyDescent="0.2">
      <c r="A292" s="125">
        <v>6570</v>
      </c>
      <c r="B292" s="125">
        <v>717150007</v>
      </c>
      <c r="C292" s="125" t="s">
        <v>8142</v>
      </c>
      <c r="D292" s="125" t="s">
        <v>7847</v>
      </c>
      <c r="E292" s="126">
        <v>8497596</v>
      </c>
      <c r="F292" s="126">
        <v>43702374</v>
      </c>
    </row>
    <row r="293" spans="1:6" x14ac:dyDescent="0.2">
      <c r="A293" s="125">
        <v>6570</v>
      </c>
      <c r="B293" s="125">
        <v>717150007</v>
      </c>
      <c r="C293" s="125" t="s">
        <v>8142</v>
      </c>
      <c r="D293" s="125" t="s">
        <v>7832</v>
      </c>
      <c r="E293" s="126">
        <v>33303542</v>
      </c>
      <c r="F293" s="126">
        <v>131824971</v>
      </c>
    </row>
    <row r="294" spans="1:6" x14ac:dyDescent="0.2">
      <c r="A294" s="125">
        <v>6570</v>
      </c>
      <c r="B294" s="125">
        <v>717150007</v>
      </c>
      <c r="C294" s="125" t="s">
        <v>8142</v>
      </c>
      <c r="D294" s="125" t="s">
        <v>7774</v>
      </c>
      <c r="E294" s="126">
        <v>17341199</v>
      </c>
      <c r="F294" s="126">
        <v>88783069</v>
      </c>
    </row>
    <row r="295" spans="1:6" x14ac:dyDescent="0.2">
      <c r="A295" s="125">
        <v>6570</v>
      </c>
      <c r="B295" s="125">
        <v>717150007</v>
      </c>
      <c r="C295" s="125" t="s">
        <v>8142</v>
      </c>
      <c r="D295" s="125" t="s">
        <v>7775</v>
      </c>
      <c r="E295" s="126">
        <v>0</v>
      </c>
      <c r="F295" s="126">
        <v>1779168</v>
      </c>
    </row>
    <row r="296" spans="1:6" x14ac:dyDescent="0.2">
      <c r="A296" s="125">
        <v>6570</v>
      </c>
      <c r="B296" s="125">
        <v>717150007</v>
      </c>
      <c r="C296" s="125" t="s">
        <v>8142</v>
      </c>
      <c r="D296" s="125" t="s">
        <v>7849</v>
      </c>
      <c r="E296" s="126">
        <v>25075924</v>
      </c>
      <c r="F296" s="126">
        <v>111531219</v>
      </c>
    </row>
    <row r="297" spans="1:6" x14ac:dyDescent="0.2">
      <c r="A297" s="125">
        <v>6570</v>
      </c>
      <c r="B297" s="125">
        <v>717150007</v>
      </c>
      <c r="C297" s="125" t="s">
        <v>8142</v>
      </c>
      <c r="D297" s="125" t="s">
        <v>7799</v>
      </c>
      <c r="E297" s="126">
        <v>57154048</v>
      </c>
      <c r="F297" s="126">
        <v>263492712</v>
      </c>
    </row>
    <row r="298" spans="1:6" x14ac:dyDescent="0.2">
      <c r="A298" s="125">
        <v>6570</v>
      </c>
      <c r="B298" s="125">
        <v>717150007</v>
      </c>
      <c r="C298" s="125" t="s">
        <v>8142</v>
      </c>
      <c r="D298" s="125" t="s">
        <v>7809</v>
      </c>
      <c r="E298" s="126">
        <v>12912415</v>
      </c>
      <c r="F298" s="126">
        <v>56513926</v>
      </c>
    </row>
    <row r="299" spans="1:6" x14ac:dyDescent="0.2">
      <c r="A299" s="125">
        <v>6570</v>
      </c>
      <c r="B299" s="125">
        <v>717150007</v>
      </c>
      <c r="C299" s="125" t="s">
        <v>8142</v>
      </c>
      <c r="D299" s="125" t="s">
        <v>7804</v>
      </c>
      <c r="E299" s="126">
        <v>31264740</v>
      </c>
      <c r="F299" s="126">
        <v>96121080</v>
      </c>
    </row>
    <row r="300" spans="1:6" x14ac:dyDescent="0.2">
      <c r="A300" s="125">
        <v>6570</v>
      </c>
      <c r="B300" s="125">
        <v>717150007</v>
      </c>
      <c r="C300" s="125" t="s">
        <v>8142</v>
      </c>
      <c r="D300" s="125" t="s">
        <v>7814</v>
      </c>
      <c r="E300" s="126">
        <v>16033200</v>
      </c>
      <c r="F300" s="126">
        <v>80005668</v>
      </c>
    </row>
    <row r="301" spans="1:6" x14ac:dyDescent="0.2">
      <c r="A301" s="125">
        <v>6570</v>
      </c>
      <c r="B301" s="125">
        <v>717150007</v>
      </c>
      <c r="C301" s="125" t="s">
        <v>8142</v>
      </c>
      <c r="D301" s="125" t="s">
        <v>75</v>
      </c>
      <c r="E301" s="126">
        <v>9459588</v>
      </c>
      <c r="F301" s="126">
        <v>47297940</v>
      </c>
    </row>
    <row r="302" spans="1:6" x14ac:dyDescent="0.2">
      <c r="A302" s="125">
        <v>6570</v>
      </c>
      <c r="B302" s="125">
        <v>717150007</v>
      </c>
      <c r="C302" s="125" t="s">
        <v>8142</v>
      </c>
      <c r="D302" s="125" t="s">
        <v>7779</v>
      </c>
      <c r="E302" s="126">
        <v>13478232</v>
      </c>
      <c r="F302" s="126">
        <v>68627268</v>
      </c>
    </row>
    <row r="303" spans="1:6" x14ac:dyDescent="0.2">
      <c r="A303" s="125">
        <v>6570</v>
      </c>
      <c r="B303" s="125">
        <v>717150007</v>
      </c>
      <c r="C303" s="125" t="s">
        <v>8142</v>
      </c>
      <c r="D303" s="125" t="s">
        <v>7780</v>
      </c>
      <c r="E303" s="126">
        <v>51007988</v>
      </c>
      <c r="F303" s="126">
        <v>155928904</v>
      </c>
    </row>
    <row r="304" spans="1:6" x14ac:dyDescent="0.2">
      <c r="A304" s="125">
        <v>6570</v>
      </c>
      <c r="B304" s="125">
        <v>717150007</v>
      </c>
      <c r="C304" s="125" t="s">
        <v>8142</v>
      </c>
      <c r="D304" s="125" t="s">
        <v>7868</v>
      </c>
      <c r="E304" s="126">
        <v>21202304</v>
      </c>
      <c r="F304" s="126">
        <v>99248714</v>
      </c>
    </row>
    <row r="305" spans="1:6" x14ac:dyDescent="0.2">
      <c r="A305" s="125">
        <v>6570</v>
      </c>
      <c r="B305" s="125">
        <v>717150007</v>
      </c>
      <c r="C305" s="125" t="s">
        <v>8142</v>
      </c>
      <c r="D305" s="125" t="s">
        <v>7811</v>
      </c>
      <c r="E305" s="126">
        <v>50446094</v>
      </c>
      <c r="F305" s="126">
        <v>208323748</v>
      </c>
    </row>
    <row r="306" spans="1:6" x14ac:dyDescent="0.2">
      <c r="A306" s="125">
        <v>6570</v>
      </c>
      <c r="B306" s="125">
        <v>717150007</v>
      </c>
      <c r="C306" s="125" t="s">
        <v>8142</v>
      </c>
      <c r="D306" s="125" t="s">
        <v>7869</v>
      </c>
      <c r="E306" s="126">
        <v>16033200</v>
      </c>
      <c r="F306" s="126">
        <v>73349304</v>
      </c>
    </row>
    <row r="307" spans="1:6" x14ac:dyDescent="0.2">
      <c r="A307" s="125">
        <v>6570</v>
      </c>
      <c r="B307" s="125">
        <v>717150007</v>
      </c>
      <c r="C307" s="125" t="s">
        <v>8142</v>
      </c>
      <c r="D307" s="125" t="s">
        <v>7751</v>
      </c>
      <c r="E307" s="126">
        <v>44031995</v>
      </c>
      <c r="F307" s="126">
        <v>259749908</v>
      </c>
    </row>
    <row r="308" spans="1:6" x14ac:dyDescent="0.2">
      <c r="A308" s="125">
        <v>6570</v>
      </c>
      <c r="B308" s="125">
        <v>717150007</v>
      </c>
      <c r="C308" s="125" t="s">
        <v>8142</v>
      </c>
      <c r="D308" s="125" t="s">
        <v>7820</v>
      </c>
      <c r="E308" s="126">
        <v>68283330</v>
      </c>
      <c r="F308" s="126">
        <v>255192065</v>
      </c>
    </row>
    <row r="309" spans="1:6" x14ac:dyDescent="0.2">
      <c r="A309" s="125">
        <v>6570</v>
      </c>
      <c r="B309" s="125">
        <v>717150007</v>
      </c>
      <c r="C309" s="125" t="s">
        <v>8142</v>
      </c>
      <c r="D309" s="125" t="s">
        <v>7821</v>
      </c>
      <c r="E309" s="126">
        <v>29982084</v>
      </c>
      <c r="F309" s="126">
        <v>132603184</v>
      </c>
    </row>
    <row r="310" spans="1:6" x14ac:dyDescent="0.2">
      <c r="A310" s="125">
        <v>6570</v>
      </c>
      <c r="B310" s="125">
        <v>717150007</v>
      </c>
      <c r="C310" s="125" t="s">
        <v>8142</v>
      </c>
      <c r="D310" s="125" t="s">
        <v>7822</v>
      </c>
      <c r="E310" s="126">
        <v>0</v>
      </c>
      <c r="F310" s="126">
        <v>12750704</v>
      </c>
    </row>
    <row r="311" spans="1:6" x14ac:dyDescent="0.2">
      <c r="A311" s="125">
        <v>6570</v>
      </c>
      <c r="B311" s="125">
        <v>717150007</v>
      </c>
      <c r="C311" s="125" t="s">
        <v>8142</v>
      </c>
      <c r="D311" s="125" t="s">
        <v>7834</v>
      </c>
      <c r="E311" s="126">
        <v>7311139</v>
      </c>
      <c r="F311" s="126">
        <v>43318498</v>
      </c>
    </row>
    <row r="312" spans="1:6" x14ac:dyDescent="0.2">
      <c r="A312" s="125">
        <v>6570</v>
      </c>
      <c r="B312" s="125">
        <v>717150007</v>
      </c>
      <c r="C312" s="125" t="s">
        <v>8142</v>
      </c>
      <c r="D312" s="125" t="s">
        <v>7787</v>
      </c>
      <c r="E312" s="126">
        <v>66975676</v>
      </c>
      <c r="F312" s="126">
        <v>261457530</v>
      </c>
    </row>
    <row r="313" spans="1:6" x14ac:dyDescent="0.2">
      <c r="A313" s="125">
        <v>6570</v>
      </c>
      <c r="B313" s="125">
        <v>717150007</v>
      </c>
      <c r="C313" s="125" t="s">
        <v>8142</v>
      </c>
      <c r="D313" s="125" t="s">
        <v>7853</v>
      </c>
      <c r="E313" s="126">
        <v>64822055</v>
      </c>
      <c r="F313" s="126">
        <v>260636191</v>
      </c>
    </row>
    <row r="314" spans="1:6" x14ac:dyDescent="0.2">
      <c r="A314" s="125">
        <v>6570</v>
      </c>
      <c r="B314" s="125">
        <v>717150007</v>
      </c>
      <c r="C314" s="125" t="s">
        <v>8142</v>
      </c>
      <c r="D314" s="125" t="s">
        <v>7789</v>
      </c>
      <c r="E314" s="126">
        <v>26418576</v>
      </c>
      <c r="F314" s="126">
        <v>89835916</v>
      </c>
    </row>
    <row r="315" spans="1:6" x14ac:dyDescent="0.2">
      <c r="A315" s="125">
        <v>6570</v>
      </c>
      <c r="B315" s="125">
        <v>717150007</v>
      </c>
      <c r="C315" s="125" t="s">
        <v>8142</v>
      </c>
      <c r="D315" s="125" t="s">
        <v>6414</v>
      </c>
      <c r="E315" s="126">
        <v>110159980</v>
      </c>
      <c r="F315" s="126">
        <v>379540540</v>
      </c>
    </row>
    <row r="316" spans="1:6" x14ac:dyDescent="0.2">
      <c r="A316" s="125">
        <v>6570</v>
      </c>
      <c r="B316" s="125">
        <v>717150007</v>
      </c>
      <c r="C316" s="125" t="s">
        <v>8142</v>
      </c>
      <c r="D316" s="125" t="s">
        <v>7752</v>
      </c>
      <c r="E316" s="126">
        <v>33669720</v>
      </c>
      <c r="F316" s="126">
        <v>135640872</v>
      </c>
    </row>
    <row r="317" spans="1:6" x14ac:dyDescent="0.2">
      <c r="A317" s="125">
        <v>6580</v>
      </c>
      <c r="B317" s="125">
        <v>714523007</v>
      </c>
      <c r="C317" s="125" t="s">
        <v>8143</v>
      </c>
      <c r="D317" s="125" t="s">
        <v>7794</v>
      </c>
      <c r="E317" s="126">
        <v>68690017</v>
      </c>
      <c r="F317" s="126">
        <v>212997652</v>
      </c>
    </row>
    <row r="318" spans="1:6" x14ac:dyDescent="0.2">
      <c r="A318" s="125">
        <v>6650</v>
      </c>
      <c r="B318" s="125" t="s">
        <v>7724</v>
      </c>
      <c r="C318" s="125" t="s">
        <v>8144</v>
      </c>
      <c r="D318" s="125" t="s">
        <v>7870</v>
      </c>
      <c r="E318" s="126">
        <v>7163737</v>
      </c>
      <c r="F318" s="126">
        <v>36437774</v>
      </c>
    </row>
    <row r="319" spans="1:6" x14ac:dyDescent="0.2">
      <c r="A319" s="125">
        <v>6690</v>
      </c>
      <c r="B319" s="125">
        <v>703553001</v>
      </c>
      <c r="C319" s="125" t="s">
        <v>8145</v>
      </c>
      <c r="D319" s="125" t="s">
        <v>7791</v>
      </c>
      <c r="E319" s="126">
        <v>17390229</v>
      </c>
      <c r="F319" s="126">
        <v>95902895</v>
      </c>
    </row>
    <row r="320" spans="1:6" x14ac:dyDescent="0.2">
      <c r="A320" s="125">
        <v>6720</v>
      </c>
      <c r="B320" s="125">
        <v>690811006</v>
      </c>
      <c r="C320" s="125" t="s">
        <v>8146</v>
      </c>
      <c r="D320" s="125" t="s">
        <v>7871</v>
      </c>
      <c r="E320" s="126">
        <v>4149668</v>
      </c>
      <c r="F320" s="126">
        <v>20549430</v>
      </c>
    </row>
    <row r="321" spans="1:6" x14ac:dyDescent="0.2">
      <c r="A321" s="125">
        <v>6740</v>
      </c>
      <c r="B321" s="125">
        <v>714792008</v>
      </c>
      <c r="C321" s="125" t="s">
        <v>8147</v>
      </c>
      <c r="D321" s="125" t="s">
        <v>7766</v>
      </c>
      <c r="E321" s="126">
        <v>24830669</v>
      </c>
      <c r="F321" s="126">
        <v>114986245</v>
      </c>
    </row>
    <row r="322" spans="1:6" x14ac:dyDescent="0.2">
      <c r="A322" s="125">
        <v>6740</v>
      </c>
      <c r="B322" s="125">
        <v>714792008</v>
      </c>
      <c r="C322" s="125" t="s">
        <v>8147</v>
      </c>
      <c r="D322" s="125" t="s">
        <v>7734</v>
      </c>
      <c r="E322" s="126">
        <v>22707270</v>
      </c>
      <c r="F322" s="126">
        <v>91338543</v>
      </c>
    </row>
    <row r="323" spans="1:6" x14ac:dyDescent="0.2">
      <c r="A323" s="125">
        <v>6740</v>
      </c>
      <c r="B323" s="125">
        <v>714792008</v>
      </c>
      <c r="C323" s="125" t="s">
        <v>8147</v>
      </c>
      <c r="D323" s="125" t="s">
        <v>7781</v>
      </c>
      <c r="E323" s="126">
        <v>28263428</v>
      </c>
      <c r="F323" s="126">
        <v>124853985</v>
      </c>
    </row>
    <row r="324" spans="1:6" x14ac:dyDescent="0.2">
      <c r="A324" s="125">
        <v>6740</v>
      </c>
      <c r="B324" s="125">
        <v>714792008</v>
      </c>
      <c r="C324" s="125" t="s">
        <v>8147</v>
      </c>
      <c r="D324" s="125" t="s">
        <v>7872</v>
      </c>
      <c r="E324" s="126">
        <v>177887416</v>
      </c>
      <c r="F324" s="126">
        <v>548481531</v>
      </c>
    </row>
    <row r="325" spans="1:6" x14ac:dyDescent="0.2">
      <c r="A325" s="125">
        <v>6760</v>
      </c>
      <c r="B325" s="125">
        <v>718362008</v>
      </c>
      <c r="C325" s="125" t="s">
        <v>8148</v>
      </c>
      <c r="D325" s="125" t="s">
        <v>7742</v>
      </c>
      <c r="E325" s="126">
        <v>9852660</v>
      </c>
      <c r="F325" s="126">
        <v>42979320</v>
      </c>
    </row>
    <row r="326" spans="1:6" x14ac:dyDescent="0.2">
      <c r="A326" s="125">
        <v>6830</v>
      </c>
      <c r="B326" s="125">
        <v>717449002</v>
      </c>
      <c r="C326" s="125" t="s">
        <v>8149</v>
      </c>
      <c r="D326" s="125" t="s">
        <v>7753</v>
      </c>
      <c r="E326" s="126">
        <v>32508518</v>
      </c>
      <c r="F326" s="126">
        <v>323654551</v>
      </c>
    </row>
    <row r="327" spans="1:6" x14ac:dyDescent="0.2">
      <c r="A327" s="125">
        <v>6864</v>
      </c>
      <c r="B327" s="125">
        <v>721476006</v>
      </c>
      <c r="C327" s="125" t="s">
        <v>8150</v>
      </c>
      <c r="D327" s="125" t="s">
        <v>7849</v>
      </c>
      <c r="E327" s="126">
        <v>9100927</v>
      </c>
      <c r="F327" s="126">
        <v>99589820</v>
      </c>
    </row>
    <row r="328" spans="1:6" x14ac:dyDescent="0.2">
      <c r="A328" s="125">
        <v>6864</v>
      </c>
      <c r="B328" s="125">
        <v>721476006</v>
      </c>
      <c r="C328" s="125" t="s">
        <v>8150</v>
      </c>
      <c r="D328" s="125" t="s">
        <v>7873</v>
      </c>
      <c r="E328" s="126">
        <v>9564062</v>
      </c>
      <c r="F328" s="126">
        <v>47106575</v>
      </c>
    </row>
    <row r="329" spans="1:6" x14ac:dyDescent="0.2">
      <c r="A329" s="125">
        <v>6864</v>
      </c>
      <c r="B329" s="125">
        <v>721476006</v>
      </c>
      <c r="C329" s="125" t="s">
        <v>8150</v>
      </c>
      <c r="D329" s="125" t="s">
        <v>7811</v>
      </c>
      <c r="E329" s="126">
        <v>78889861</v>
      </c>
      <c r="F329" s="126">
        <v>311493317</v>
      </c>
    </row>
    <row r="330" spans="1:6" x14ac:dyDescent="0.2">
      <c r="A330" s="125">
        <v>6866</v>
      </c>
      <c r="B330" s="125">
        <v>719926002</v>
      </c>
      <c r="C330" s="125" t="s">
        <v>8151</v>
      </c>
      <c r="D330" s="125" t="s">
        <v>7874</v>
      </c>
      <c r="E330" s="126">
        <v>10612944</v>
      </c>
      <c r="F330" s="126">
        <v>46166306</v>
      </c>
    </row>
    <row r="331" spans="1:6" x14ac:dyDescent="0.2">
      <c r="A331" s="125">
        <v>6866</v>
      </c>
      <c r="B331" s="125">
        <v>719926002</v>
      </c>
      <c r="C331" s="125" t="s">
        <v>8151</v>
      </c>
      <c r="D331" s="125" t="s">
        <v>7754</v>
      </c>
      <c r="E331" s="126">
        <v>42210588</v>
      </c>
      <c r="F331" s="126">
        <v>200476403</v>
      </c>
    </row>
    <row r="332" spans="1:6" x14ac:dyDescent="0.2">
      <c r="A332" s="125">
        <v>6866</v>
      </c>
      <c r="B332" s="125">
        <v>719926002</v>
      </c>
      <c r="C332" s="125" t="s">
        <v>8151</v>
      </c>
      <c r="D332" s="125" t="s">
        <v>7764</v>
      </c>
      <c r="E332" s="126">
        <v>100781496</v>
      </c>
      <c r="F332" s="126">
        <v>753053098</v>
      </c>
    </row>
    <row r="333" spans="1:6" x14ac:dyDescent="0.2">
      <c r="A333" s="125">
        <v>6866</v>
      </c>
      <c r="B333" s="125">
        <v>719926002</v>
      </c>
      <c r="C333" s="125" t="s">
        <v>8151</v>
      </c>
      <c r="D333" s="125" t="s">
        <v>159</v>
      </c>
      <c r="E333" s="126">
        <v>0</v>
      </c>
      <c r="F333" s="126">
        <v>32452024</v>
      </c>
    </row>
    <row r="334" spans="1:6" x14ac:dyDescent="0.2">
      <c r="A334" s="125">
        <v>6866</v>
      </c>
      <c r="B334" s="125">
        <v>719926002</v>
      </c>
      <c r="C334" s="125" t="s">
        <v>8151</v>
      </c>
      <c r="D334" s="125" t="s">
        <v>7823</v>
      </c>
      <c r="E334" s="126">
        <v>24210132</v>
      </c>
      <c r="F334" s="126">
        <v>123404978</v>
      </c>
    </row>
    <row r="335" spans="1:6" x14ac:dyDescent="0.2">
      <c r="A335" s="125">
        <v>6866</v>
      </c>
      <c r="B335" s="125">
        <v>719926002</v>
      </c>
      <c r="C335" s="125" t="s">
        <v>8151</v>
      </c>
      <c r="D335" s="125" t="s">
        <v>7746</v>
      </c>
      <c r="E335" s="126">
        <v>186382846</v>
      </c>
      <c r="F335" s="126">
        <v>578611920</v>
      </c>
    </row>
    <row r="336" spans="1:6" x14ac:dyDescent="0.2">
      <c r="A336" s="125">
        <v>6866</v>
      </c>
      <c r="B336" s="125">
        <v>719926002</v>
      </c>
      <c r="C336" s="125" t="s">
        <v>8151</v>
      </c>
      <c r="D336" s="125" t="s">
        <v>7850</v>
      </c>
      <c r="E336" s="126">
        <v>23889468</v>
      </c>
      <c r="F336" s="126">
        <v>99405840</v>
      </c>
    </row>
    <row r="337" spans="1:6" x14ac:dyDescent="0.2">
      <c r="A337" s="125">
        <v>6866</v>
      </c>
      <c r="B337" s="125">
        <v>719926002</v>
      </c>
      <c r="C337" s="125" t="s">
        <v>8151</v>
      </c>
      <c r="D337" s="125" t="s">
        <v>7875</v>
      </c>
      <c r="E337" s="126">
        <v>29539362</v>
      </c>
      <c r="F337" s="126">
        <v>73671519</v>
      </c>
    </row>
    <row r="338" spans="1:6" x14ac:dyDescent="0.2">
      <c r="A338" s="125">
        <v>6866</v>
      </c>
      <c r="B338" s="125">
        <v>719926002</v>
      </c>
      <c r="C338" s="125" t="s">
        <v>8151</v>
      </c>
      <c r="D338" s="125" t="s">
        <v>7751</v>
      </c>
      <c r="E338" s="126">
        <v>72255188</v>
      </c>
      <c r="F338" s="126">
        <v>295280551</v>
      </c>
    </row>
    <row r="339" spans="1:6" x14ac:dyDescent="0.2">
      <c r="A339" s="125">
        <v>6866</v>
      </c>
      <c r="B339" s="125">
        <v>719926002</v>
      </c>
      <c r="C339" s="125" t="s">
        <v>8151</v>
      </c>
      <c r="D339" s="125" t="s">
        <v>7752</v>
      </c>
      <c r="E339" s="126">
        <v>27416772</v>
      </c>
      <c r="F339" s="126">
        <v>111591072</v>
      </c>
    </row>
    <row r="340" spans="1:6" x14ac:dyDescent="0.2">
      <c r="A340" s="125">
        <v>6866</v>
      </c>
      <c r="B340" s="125">
        <v>719926002</v>
      </c>
      <c r="C340" s="125" t="s">
        <v>8151</v>
      </c>
      <c r="D340" s="125" t="s">
        <v>7818</v>
      </c>
      <c r="E340" s="126">
        <v>338042</v>
      </c>
      <c r="F340" s="126">
        <v>48678035</v>
      </c>
    </row>
    <row r="341" spans="1:6" x14ac:dyDescent="0.2">
      <c r="A341" s="125">
        <v>6866</v>
      </c>
      <c r="B341" s="125">
        <v>719926002</v>
      </c>
      <c r="C341" s="125" t="s">
        <v>8151</v>
      </c>
      <c r="D341" s="125" t="s">
        <v>195</v>
      </c>
      <c r="E341" s="126">
        <v>47672598</v>
      </c>
      <c r="F341" s="126">
        <v>169216250</v>
      </c>
    </row>
    <row r="342" spans="1:6" x14ac:dyDescent="0.2">
      <c r="A342" s="125">
        <v>6866</v>
      </c>
      <c r="B342" s="125">
        <v>719926002</v>
      </c>
      <c r="C342" s="125" t="s">
        <v>8151</v>
      </c>
      <c r="D342" s="125" t="s">
        <v>7741</v>
      </c>
      <c r="E342" s="126">
        <v>19751868</v>
      </c>
      <c r="F342" s="126">
        <v>129144840</v>
      </c>
    </row>
    <row r="343" spans="1:6" x14ac:dyDescent="0.2">
      <c r="A343" s="125">
        <v>6871</v>
      </c>
      <c r="B343" s="125">
        <v>715787008</v>
      </c>
      <c r="C343" s="125" t="s">
        <v>8152</v>
      </c>
      <c r="D343" s="125" t="s">
        <v>7742</v>
      </c>
      <c r="E343" s="126">
        <v>3914773</v>
      </c>
      <c r="F343" s="126">
        <v>19569365</v>
      </c>
    </row>
    <row r="344" spans="1:6" x14ac:dyDescent="0.2">
      <c r="A344" s="125">
        <v>6872</v>
      </c>
      <c r="B344" s="125">
        <v>690734001</v>
      </c>
      <c r="C344" s="125" t="s">
        <v>8153</v>
      </c>
      <c r="D344" s="125" t="s">
        <v>7786</v>
      </c>
      <c r="E344" s="126">
        <v>12878280</v>
      </c>
      <c r="F344" s="126">
        <v>25943310</v>
      </c>
    </row>
    <row r="345" spans="1:6" x14ac:dyDescent="0.2">
      <c r="A345" s="125">
        <v>6876</v>
      </c>
      <c r="B345" s="125">
        <v>691201007</v>
      </c>
      <c r="C345" s="125" t="s">
        <v>8154</v>
      </c>
      <c r="D345" s="125" t="s">
        <v>7744</v>
      </c>
      <c r="E345" s="126">
        <v>20332467</v>
      </c>
      <c r="F345" s="126">
        <v>81032519</v>
      </c>
    </row>
    <row r="346" spans="1:6" x14ac:dyDescent="0.2">
      <c r="A346" s="125">
        <v>6880</v>
      </c>
      <c r="B346" s="125">
        <v>705528004</v>
      </c>
      <c r="C346" s="125" t="s">
        <v>8155</v>
      </c>
      <c r="D346" s="125" t="s">
        <v>7767</v>
      </c>
      <c r="E346" s="126">
        <v>65455108</v>
      </c>
      <c r="F346" s="126">
        <v>291938712</v>
      </c>
    </row>
    <row r="347" spans="1:6" x14ac:dyDescent="0.2">
      <c r="A347" s="125">
        <v>6880</v>
      </c>
      <c r="B347" s="125">
        <v>705528004</v>
      </c>
      <c r="C347" s="125" t="s">
        <v>8155</v>
      </c>
      <c r="D347" s="125" t="s">
        <v>7846</v>
      </c>
      <c r="E347" s="126">
        <v>88939436</v>
      </c>
      <c r="F347" s="126">
        <v>363620908</v>
      </c>
    </row>
    <row r="348" spans="1:6" x14ac:dyDescent="0.2">
      <c r="A348" s="125">
        <v>6880</v>
      </c>
      <c r="B348" s="125">
        <v>705528004</v>
      </c>
      <c r="C348" s="125" t="s">
        <v>8155</v>
      </c>
      <c r="D348" s="125" t="s">
        <v>7876</v>
      </c>
      <c r="E348" s="126">
        <v>93366936</v>
      </c>
      <c r="F348" s="126">
        <v>292990359</v>
      </c>
    </row>
    <row r="349" spans="1:6" x14ac:dyDescent="0.2">
      <c r="A349" s="125">
        <v>6880</v>
      </c>
      <c r="B349" s="125">
        <v>705528004</v>
      </c>
      <c r="C349" s="125" t="s">
        <v>8155</v>
      </c>
      <c r="D349" s="125" t="s">
        <v>7852</v>
      </c>
      <c r="E349" s="126">
        <v>23960427</v>
      </c>
      <c r="F349" s="126">
        <v>108455391</v>
      </c>
    </row>
    <row r="350" spans="1:6" x14ac:dyDescent="0.2">
      <c r="A350" s="125">
        <v>6880</v>
      </c>
      <c r="B350" s="125">
        <v>705528004</v>
      </c>
      <c r="C350" s="125" t="s">
        <v>8155</v>
      </c>
      <c r="D350" s="125" t="s">
        <v>7752</v>
      </c>
      <c r="E350" s="126">
        <v>69027236</v>
      </c>
      <c r="F350" s="126">
        <v>214832812</v>
      </c>
    </row>
    <row r="351" spans="1:6" x14ac:dyDescent="0.2">
      <c r="A351" s="125">
        <v>6897</v>
      </c>
      <c r="B351" s="125" t="s">
        <v>7706</v>
      </c>
      <c r="C351" s="125" t="s">
        <v>8156</v>
      </c>
      <c r="D351" s="125" t="s">
        <v>7867</v>
      </c>
      <c r="E351" s="126">
        <v>7214940</v>
      </c>
      <c r="F351" s="126">
        <v>32816340</v>
      </c>
    </row>
    <row r="352" spans="1:6" x14ac:dyDescent="0.2">
      <c r="A352" s="125">
        <v>6897</v>
      </c>
      <c r="B352" s="125" t="s">
        <v>7706</v>
      </c>
      <c r="C352" s="125" t="s">
        <v>8156</v>
      </c>
      <c r="D352" s="125" t="s">
        <v>247</v>
      </c>
      <c r="E352" s="126">
        <v>8378640</v>
      </c>
      <c r="F352" s="126">
        <v>36307440</v>
      </c>
    </row>
    <row r="353" spans="1:6" x14ac:dyDescent="0.2">
      <c r="A353" s="125">
        <v>6897</v>
      </c>
      <c r="B353" s="125" t="s">
        <v>7706</v>
      </c>
      <c r="C353" s="125" t="s">
        <v>8156</v>
      </c>
      <c r="D353" s="125" t="s">
        <v>7813</v>
      </c>
      <c r="E353" s="126">
        <v>30566520</v>
      </c>
      <c r="F353" s="126">
        <v>116990640</v>
      </c>
    </row>
    <row r="354" spans="1:6" x14ac:dyDescent="0.2">
      <c r="A354" s="125">
        <v>6897</v>
      </c>
      <c r="B354" s="125" t="s">
        <v>7706</v>
      </c>
      <c r="C354" s="125" t="s">
        <v>8156</v>
      </c>
      <c r="D354" s="125" t="s">
        <v>7794</v>
      </c>
      <c r="E354" s="126">
        <v>11481840</v>
      </c>
      <c r="F354" s="126">
        <v>47013480</v>
      </c>
    </row>
    <row r="355" spans="1:6" x14ac:dyDescent="0.2">
      <c r="A355" s="125">
        <v>6897</v>
      </c>
      <c r="B355" s="125" t="s">
        <v>7706</v>
      </c>
      <c r="C355" s="125" t="s">
        <v>8156</v>
      </c>
      <c r="D355" s="125" t="s">
        <v>7832</v>
      </c>
      <c r="E355" s="126">
        <v>6361560</v>
      </c>
      <c r="F355" s="126">
        <v>31342320</v>
      </c>
    </row>
    <row r="356" spans="1:6" x14ac:dyDescent="0.2">
      <c r="A356" s="125">
        <v>6897</v>
      </c>
      <c r="B356" s="125" t="s">
        <v>7706</v>
      </c>
      <c r="C356" s="125" t="s">
        <v>8156</v>
      </c>
      <c r="D356" s="125" t="s">
        <v>7803</v>
      </c>
      <c r="E356" s="126">
        <v>9852660</v>
      </c>
      <c r="F356" s="126">
        <v>38091780</v>
      </c>
    </row>
    <row r="357" spans="1:6" x14ac:dyDescent="0.2">
      <c r="A357" s="125">
        <v>6897</v>
      </c>
      <c r="B357" s="125" t="s">
        <v>7706</v>
      </c>
      <c r="C357" s="125" t="s">
        <v>8156</v>
      </c>
      <c r="D357" s="125" t="s">
        <v>7804</v>
      </c>
      <c r="E357" s="126">
        <v>15128100</v>
      </c>
      <c r="F357" s="126">
        <v>66175740</v>
      </c>
    </row>
    <row r="358" spans="1:6" x14ac:dyDescent="0.2">
      <c r="A358" s="125">
        <v>6897</v>
      </c>
      <c r="B358" s="125" t="s">
        <v>7706</v>
      </c>
      <c r="C358" s="125" t="s">
        <v>8156</v>
      </c>
      <c r="D358" s="125" t="s">
        <v>7814</v>
      </c>
      <c r="E358" s="126">
        <v>21528150</v>
      </c>
      <c r="F358" s="126">
        <v>87005670</v>
      </c>
    </row>
    <row r="359" spans="1:6" x14ac:dyDescent="0.2">
      <c r="A359" s="125">
        <v>6897</v>
      </c>
      <c r="B359" s="125" t="s">
        <v>7706</v>
      </c>
      <c r="C359" s="125" t="s">
        <v>8156</v>
      </c>
      <c r="D359" s="125" t="s">
        <v>7835</v>
      </c>
      <c r="E359" s="126">
        <v>12412800</v>
      </c>
      <c r="F359" s="126">
        <v>62064000</v>
      </c>
    </row>
    <row r="360" spans="1:6" x14ac:dyDescent="0.2">
      <c r="A360" s="125">
        <v>6898</v>
      </c>
      <c r="B360" s="125">
        <v>712939001</v>
      </c>
      <c r="C360" s="125" t="s">
        <v>8157</v>
      </c>
      <c r="D360" s="125" t="s">
        <v>7775</v>
      </c>
      <c r="E360" s="126">
        <v>6439140</v>
      </c>
      <c r="F360" s="126">
        <v>25943310</v>
      </c>
    </row>
    <row r="361" spans="1:6" x14ac:dyDescent="0.2">
      <c r="A361" s="125">
        <v>6899</v>
      </c>
      <c r="B361" s="125">
        <v>719365000</v>
      </c>
      <c r="C361" s="125" t="s">
        <v>8158</v>
      </c>
      <c r="D361" s="125" t="s">
        <v>7794</v>
      </c>
      <c r="E361" s="126">
        <v>38467612</v>
      </c>
      <c r="F361" s="126">
        <v>176899716</v>
      </c>
    </row>
    <row r="362" spans="1:6" x14ac:dyDescent="0.2">
      <c r="A362" s="125">
        <v>6900</v>
      </c>
      <c r="B362" s="125" t="s">
        <v>7653</v>
      </c>
      <c r="C362" s="125" t="s">
        <v>8159</v>
      </c>
      <c r="D362" s="125" t="s">
        <v>7877</v>
      </c>
      <c r="E362" s="126">
        <v>4266900</v>
      </c>
      <c r="F362" s="126">
        <v>27928800</v>
      </c>
    </row>
    <row r="363" spans="1:6" x14ac:dyDescent="0.2">
      <c r="A363" s="125">
        <v>6900</v>
      </c>
      <c r="B363" s="125" t="s">
        <v>7653</v>
      </c>
      <c r="C363" s="125" t="s">
        <v>8159</v>
      </c>
      <c r="D363" s="125" t="s">
        <v>7878</v>
      </c>
      <c r="E363" s="126">
        <v>6051240</v>
      </c>
      <c r="F363" s="126">
        <v>31962960</v>
      </c>
    </row>
    <row r="364" spans="1:6" x14ac:dyDescent="0.2">
      <c r="A364" s="125">
        <v>6900</v>
      </c>
      <c r="B364" s="125" t="s">
        <v>7653</v>
      </c>
      <c r="C364" s="125" t="s">
        <v>8159</v>
      </c>
      <c r="D364" s="125" t="s">
        <v>7879</v>
      </c>
      <c r="E364" s="126">
        <v>6102443</v>
      </c>
      <c r="F364" s="126">
        <v>32281039</v>
      </c>
    </row>
    <row r="365" spans="1:6" x14ac:dyDescent="0.2">
      <c r="A365" s="125">
        <v>6900</v>
      </c>
      <c r="B365" s="125" t="s">
        <v>7653</v>
      </c>
      <c r="C365" s="125" t="s">
        <v>8159</v>
      </c>
      <c r="D365" s="125" t="s">
        <v>7757</v>
      </c>
      <c r="E365" s="126">
        <v>12024900</v>
      </c>
      <c r="F365" s="126">
        <v>49496040</v>
      </c>
    </row>
    <row r="366" spans="1:6" x14ac:dyDescent="0.2">
      <c r="A366" s="125">
        <v>6900</v>
      </c>
      <c r="B366" s="125" t="s">
        <v>7653</v>
      </c>
      <c r="C366" s="125" t="s">
        <v>8159</v>
      </c>
      <c r="D366" s="125" t="s">
        <v>7856</v>
      </c>
      <c r="E366" s="126">
        <v>13964400</v>
      </c>
      <c r="F366" s="126">
        <v>72149400</v>
      </c>
    </row>
    <row r="367" spans="1:6" x14ac:dyDescent="0.2">
      <c r="A367" s="125">
        <v>6900</v>
      </c>
      <c r="B367" s="125" t="s">
        <v>7653</v>
      </c>
      <c r="C367" s="125" t="s">
        <v>8159</v>
      </c>
      <c r="D367" s="125" t="s">
        <v>8782</v>
      </c>
      <c r="E367" s="126">
        <v>6898414</v>
      </c>
      <c r="F367" s="126">
        <v>35199598</v>
      </c>
    </row>
    <row r="368" spans="1:6" x14ac:dyDescent="0.2">
      <c r="A368" s="125">
        <v>6900</v>
      </c>
      <c r="B368" s="125" t="s">
        <v>7653</v>
      </c>
      <c r="C368" s="125" t="s">
        <v>8159</v>
      </c>
      <c r="D368" s="125" t="s">
        <v>7880</v>
      </c>
      <c r="E368" s="126">
        <v>7214940</v>
      </c>
      <c r="F368" s="126">
        <v>32816340</v>
      </c>
    </row>
    <row r="369" spans="1:6" x14ac:dyDescent="0.2">
      <c r="A369" s="125">
        <v>6900</v>
      </c>
      <c r="B369" s="125" t="s">
        <v>7653</v>
      </c>
      <c r="C369" s="125" t="s">
        <v>8159</v>
      </c>
      <c r="D369" s="125" t="s">
        <v>7881</v>
      </c>
      <c r="E369" s="126">
        <v>14119560</v>
      </c>
      <c r="F369" s="126">
        <v>50819400</v>
      </c>
    </row>
    <row r="370" spans="1:6" x14ac:dyDescent="0.2">
      <c r="A370" s="125">
        <v>6900</v>
      </c>
      <c r="B370" s="125" t="s">
        <v>7653</v>
      </c>
      <c r="C370" s="125" t="s">
        <v>8159</v>
      </c>
      <c r="D370" s="125" t="s">
        <v>7882</v>
      </c>
      <c r="E370" s="126">
        <v>5120280</v>
      </c>
      <c r="F370" s="126">
        <v>25756560</v>
      </c>
    </row>
    <row r="371" spans="1:6" x14ac:dyDescent="0.2">
      <c r="A371" s="125">
        <v>6900</v>
      </c>
      <c r="B371" s="125" t="s">
        <v>7653</v>
      </c>
      <c r="C371" s="125" t="s">
        <v>8159</v>
      </c>
      <c r="D371" s="125" t="s">
        <v>7738</v>
      </c>
      <c r="E371" s="126">
        <v>41924232</v>
      </c>
      <c r="F371" s="126">
        <v>196124490</v>
      </c>
    </row>
    <row r="372" spans="1:6" x14ac:dyDescent="0.2">
      <c r="A372" s="125">
        <v>6900</v>
      </c>
      <c r="B372" s="125" t="s">
        <v>7653</v>
      </c>
      <c r="C372" s="125" t="s">
        <v>8159</v>
      </c>
      <c r="D372" s="125" t="s">
        <v>7739</v>
      </c>
      <c r="E372" s="126">
        <v>45118392</v>
      </c>
      <c r="F372" s="126">
        <v>167372112</v>
      </c>
    </row>
    <row r="373" spans="1:6" x14ac:dyDescent="0.2">
      <c r="A373" s="125">
        <v>6900</v>
      </c>
      <c r="B373" s="125" t="s">
        <v>7653</v>
      </c>
      <c r="C373" s="125" t="s">
        <v>8159</v>
      </c>
      <c r="D373" s="125" t="s">
        <v>7750</v>
      </c>
      <c r="E373" s="126">
        <v>14662620</v>
      </c>
      <c r="F373" s="126">
        <v>51901020</v>
      </c>
    </row>
    <row r="374" spans="1:6" x14ac:dyDescent="0.2">
      <c r="A374" s="125">
        <v>6900</v>
      </c>
      <c r="B374" s="125" t="s">
        <v>7653</v>
      </c>
      <c r="C374" s="125" t="s">
        <v>8159</v>
      </c>
      <c r="D374" s="125" t="s">
        <v>7792</v>
      </c>
      <c r="E374" s="126">
        <v>51152804</v>
      </c>
      <c r="F374" s="126">
        <v>191133836</v>
      </c>
    </row>
    <row r="375" spans="1:6" x14ac:dyDescent="0.2">
      <c r="A375" s="125">
        <v>6902</v>
      </c>
      <c r="B375" s="125">
        <v>700516008</v>
      </c>
      <c r="C375" s="125" t="s">
        <v>8160</v>
      </c>
      <c r="D375" s="125" t="s">
        <v>7825</v>
      </c>
      <c r="E375" s="126">
        <v>12024900</v>
      </c>
      <c r="F375" s="126">
        <v>60124500</v>
      </c>
    </row>
    <row r="376" spans="1:6" x14ac:dyDescent="0.2">
      <c r="A376" s="125">
        <v>6902</v>
      </c>
      <c r="B376" s="125">
        <v>700516008</v>
      </c>
      <c r="C376" s="125" t="s">
        <v>8160</v>
      </c>
      <c r="D376" s="125" t="s">
        <v>159</v>
      </c>
      <c r="E376" s="126">
        <v>126377822</v>
      </c>
      <c r="F376" s="126">
        <v>592416261</v>
      </c>
    </row>
    <row r="377" spans="1:6" x14ac:dyDescent="0.2">
      <c r="A377" s="125">
        <v>6902</v>
      </c>
      <c r="B377" s="125">
        <v>700516008</v>
      </c>
      <c r="C377" s="125" t="s">
        <v>8160</v>
      </c>
      <c r="D377" s="125" t="s">
        <v>7745</v>
      </c>
      <c r="E377" s="126">
        <v>60074538</v>
      </c>
      <c r="F377" s="126">
        <v>246499611</v>
      </c>
    </row>
    <row r="378" spans="1:6" x14ac:dyDescent="0.2">
      <c r="A378" s="125">
        <v>6902</v>
      </c>
      <c r="B378" s="125">
        <v>700516008</v>
      </c>
      <c r="C378" s="125" t="s">
        <v>8160</v>
      </c>
      <c r="D378" s="125" t="s">
        <v>7883</v>
      </c>
      <c r="E378" s="126">
        <v>16033200</v>
      </c>
      <c r="F378" s="126">
        <v>80166000</v>
      </c>
    </row>
    <row r="379" spans="1:6" x14ac:dyDescent="0.2">
      <c r="A379" s="125">
        <v>6902</v>
      </c>
      <c r="B379" s="125">
        <v>700516008</v>
      </c>
      <c r="C379" s="125" t="s">
        <v>8160</v>
      </c>
      <c r="D379" s="125" t="s">
        <v>7767</v>
      </c>
      <c r="E379" s="126">
        <v>55174896</v>
      </c>
      <c r="F379" s="126">
        <v>234045930</v>
      </c>
    </row>
    <row r="380" spans="1:6" x14ac:dyDescent="0.2">
      <c r="A380" s="125">
        <v>6902</v>
      </c>
      <c r="B380" s="125">
        <v>700516008</v>
      </c>
      <c r="C380" s="125" t="s">
        <v>8160</v>
      </c>
      <c r="D380" s="125" t="s">
        <v>7819</v>
      </c>
      <c r="E380" s="126">
        <v>55689510</v>
      </c>
      <c r="F380" s="126">
        <v>190730430</v>
      </c>
    </row>
    <row r="381" spans="1:6" x14ac:dyDescent="0.2">
      <c r="A381" s="125">
        <v>6902</v>
      </c>
      <c r="B381" s="125">
        <v>700516008</v>
      </c>
      <c r="C381" s="125" t="s">
        <v>8160</v>
      </c>
      <c r="D381" s="125" t="s">
        <v>7797</v>
      </c>
      <c r="E381" s="126">
        <v>40923450</v>
      </c>
      <c r="F381" s="126">
        <v>144492750</v>
      </c>
    </row>
    <row r="382" spans="1:6" x14ac:dyDescent="0.2">
      <c r="A382" s="125">
        <v>6902</v>
      </c>
      <c r="B382" s="125">
        <v>700516008</v>
      </c>
      <c r="C382" s="125" t="s">
        <v>8160</v>
      </c>
      <c r="D382" s="125" t="s">
        <v>7813</v>
      </c>
      <c r="E382" s="126">
        <v>85932780</v>
      </c>
      <c r="F382" s="126">
        <v>228033481</v>
      </c>
    </row>
    <row r="383" spans="1:6" x14ac:dyDescent="0.2">
      <c r="A383" s="125">
        <v>6902</v>
      </c>
      <c r="B383" s="125">
        <v>700516008</v>
      </c>
      <c r="C383" s="125" t="s">
        <v>8160</v>
      </c>
      <c r="D383" s="125" t="s">
        <v>7770</v>
      </c>
      <c r="E383" s="126">
        <v>54114841</v>
      </c>
      <c r="F383" s="126">
        <v>203574879</v>
      </c>
    </row>
    <row r="384" spans="1:6" x14ac:dyDescent="0.2">
      <c r="A384" s="125">
        <v>6902</v>
      </c>
      <c r="B384" s="125">
        <v>700516008</v>
      </c>
      <c r="C384" s="125" t="s">
        <v>8160</v>
      </c>
      <c r="D384" s="125" t="s">
        <v>7846</v>
      </c>
      <c r="E384" s="126">
        <v>30282060</v>
      </c>
      <c r="F384" s="126">
        <v>109801560</v>
      </c>
    </row>
    <row r="385" spans="1:6" x14ac:dyDescent="0.2">
      <c r="A385" s="125">
        <v>6902</v>
      </c>
      <c r="B385" s="125">
        <v>700516008</v>
      </c>
      <c r="C385" s="125" t="s">
        <v>8160</v>
      </c>
      <c r="D385" s="125" t="s">
        <v>7746</v>
      </c>
      <c r="E385" s="126">
        <v>42089322</v>
      </c>
      <c r="F385" s="126">
        <v>194985225</v>
      </c>
    </row>
    <row r="386" spans="1:6" x14ac:dyDescent="0.2">
      <c r="A386" s="125">
        <v>6902</v>
      </c>
      <c r="B386" s="125">
        <v>700516008</v>
      </c>
      <c r="C386" s="125" t="s">
        <v>8160</v>
      </c>
      <c r="D386" s="125" t="s">
        <v>7775</v>
      </c>
      <c r="E386" s="126">
        <v>71722710</v>
      </c>
      <c r="F386" s="126">
        <v>270896430</v>
      </c>
    </row>
    <row r="387" spans="1:6" x14ac:dyDescent="0.2">
      <c r="A387" s="125">
        <v>6902</v>
      </c>
      <c r="B387" s="125">
        <v>700516008</v>
      </c>
      <c r="C387" s="125" t="s">
        <v>8160</v>
      </c>
      <c r="D387" s="125" t="s">
        <v>7809</v>
      </c>
      <c r="E387" s="126">
        <v>32726595</v>
      </c>
      <c r="F387" s="126">
        <v>157276627</v>
      </c>
    </row>
    <row r="388" spans="1:6" x14ac:dyDescent="0.2">
      <c r="A388" s="125">
        <v>6902</v>
      </c>
      <c r="B388" s="125">
        <v>700516008</v>
      </c>
      <c r="C388" s="125" t="s">
        <v>8160</v>
      </c>
      <c r="D388" s="125" t="s">
        <v>7814</v>
      </c>
      <c r="E388" s="126">
        <v>110140326</v>
      </c>
      <c r="F388" s="126">
        <v>275768910</v>
      </c>
    </row>
    <row r="389" spans="1:6" x14ac:dyDescent="0.2">
      <c r="A389" s="125">
        <v>6902</v>
      </c>
      <c r="B389" s="125">
        <v>700516008</v>
      </c>
      <c r="C389" s="125" t="s">
        <v>8160</v>
      </c>
      <c r="D389" s="125" t="s">
        <v>7784</v>
      </c>
      <c r="E389" s="126">
        <v>90367770</v>
      </c>
      <c r="F389" s="126">
        <v>248766727</v>
      </c>
    </row>
    <row r="390" spans="1:6" x14ac:dyDescent="0.2">
      <c r="A390" s="125">
        <v>6902</v>
      </c>
      <c r="B390" s="125">
        <v>700516008</v>
      </c>
      <c r="C390" s="125" t="s">
        <v>8160</v>
      </c>
      <c r="D390" s="125" t="s">
        <v>7851</v>
      </c>
      <c r="E390" s="126">
        <v>30783744</v>
      </c>
      <c r="F390" s="126">
        <v>119928336</v>
      </c>
    </row>
    <row r="391" spans="1:6" x14ac:dyDescent="0.2">
      <c r="A391" s="125">
        <v>6902</v>
      </c>
      <c r="B391" s="125">
        <v>700516008</v>
      </c>
      <c r="C391" s="125" t="s">
        <v>8160</v>
      </c>
      <c r="D391" s="125" t="s">
        <v>7740</v>
      </c>
      <c r="E391" s="126">
        <v>36281580</v>
      </c>
      <c r="F391" s="126">
        <v>141099918</v>
      </c>
    </row>
    <row r="392" spans="1:6" x14ac:dyDescent="0.2">
      <c r="A392" s="125">
        <v>6902</v>
      </c>
      <c r="B392" s="125">
        <v>700516008</v>
      </c>
      <c r="C392" s="125" t="s">
        <v>8160</v>
      </c>
      <c r="D392" s="125" t="s">
        <v>7853</v>
      </c>
      <c r="E392" s="126">
        <v>34678260</v>
      </c>
      <c r="F392" s="126">
        <v>173391300</v>
      </c>
    </row>
    <row r="393" spans="1:6" x14ac:dyDescent="0.2">
      <c r="A393" s="125">
        <v>6902</v>
      </c>
      <c r="B393" s="125">
        <v>700516008</v>
      </c>
      <c r="C393" s="125" t="s">
        <v>8160</v>
      </c>
      <c r="D393" s="125" t="s">
        <v>7788</v>
      </c>
      <c r="E393" s="126">
        <v>30922767</v>
      </c>
      <c r="F393" s="126">
        <v>30922767</v>
      </c>
    </row>
    <row r="394" spans="1:6" x14ac:dyDescent="0.2">
      <c r="A394" s="125">
        <v>6902</v>
      </c>
      <c r="B394" s="125">
        <v>700516008</v>
      </c>
      <c r="C394" s="125" t="s">
        <v>8160</v>
      </c>
      <c r="D394" s="125" t="s">
        <v>7835</v>
      </c>
      <c r="E394" s="126">
        <v>40923450</v>
      </c>
      <c r="F394" s="126">
        <v>144492750</v>
      </c>
    </row>
    <row r="395" spans="1:6" x14ac:dyDescent="0.2">
      <c r="A395" s="125">
        <v>6902</v>
      </c>
      <c r="B395" s="125">
        <v>700516008</v>
      </c>
      <c r="C395" s="125" t="s">
        <v>8160</v>
      </c>
      <c r="D395" s="125" t="s">
        <v>6414</v>
      </c>
      <c r="E395" s="126">
        <v>75937890</v>
      </c>
      <c r="F395" s="126">
        <v>210978810</v>
      </c>
    </row>
    <row r="396" spans="1:6" x14ac:dyDescent="0.2">
      <c r="A396" s="125">
        <v>6902</v>
      </c>
      <c r="B396" s="125">
        <v>700516008</v>
      </c>
      <c r="C396" s="125" t="s">
        <v>8160</v>
      </c>
      <c r="D396" s="125" t="s">
        <v>7752</v>
      </c>
      <c r="E396" s="126">
        <v>47233291</v>
      </c>
      <c r="F396" s="126">
        <v>176437609</v>
      </c>
    </row>
    <row r="397" spans="1:6" x14ac:dyDescent="0.2">
      <c r="A397" s="125">
        <v>6902</v>
      </c>
      <c r="B397" s="125">
        <v>700516008</v>
      </c>
      <c r="C397" s="125" t="s">
        <v>8160</v>
      </c>
      <c r="D397" s="125" t="s">
        <v>7818</v>
      </c>
      <c r="E397" s="126">
        <v>38653456</v>
      </c>
      <c r="F397" s="126">
        <v>38653456</v>
      </c>
    </row>
    <row r="398" spans="1:6" x14ac:dyDescent="0.2">
      <c r="A398" s="125">
        <v>6902</v>
      </c>
      <c r="B398" s="125">
        <v>700516008</v>
      </c>
      <c r="C398" s="125" t="s">
        <v>8160</v>
      </c>
      <c r="D398" s="125" t="s">
        <v>195</v>
      </c>
      <c r="E398" s="126">
        <v>28147886</v>
      </c>
      <c r="F398" s="126">
        <v>107563863</v>
      </c>
    </row>
    <row r="399" spans="1:6" x14ac:dyDescent="0.2">
      <c r="A399" s="125">
        <v>6902</v>
      </c>
      <c r="B399" s="125">
        <v>700516008</v>
      </c>
      <c r="C399" s="125" t="s">
        <v>8160</v>
      </c>
      <c r="D399" s="125" t="s">
        <v>7742</v>
      </c>
      <c r="E399" s="126">
        <v>71906316</v>
      </c>
      <c r="F399" s="126">
        <v>214923487</v>
      </c>
    </row>
    <row r="400" spans="1:6" x14ac:dyDescent="0.2">
      <c r="A400" s="125">
        <v>6902</v>
      </c>
      <c r="B400" s="125">
        <v>700516008</v>
      </c>
      <c r="C400" s="125" t="s">
        <v>8160</v>
      </c>
      <c r="D400" s="125" t="s">
        <v>7885</v>
      </c>
      <c r="E400" s="126">
        <v>13708386</v>
      </c>
      <c r="F400" s="126">
        <v>84770846</v>
      </c>
    </row>
    <row r="401" spans="1:6" x14ac:dyDescent="0.2">
      <c r="A401" s="125">
        <v>6903</v>
      </c>
      <c r="B401" s="125">
        <v>725997000</v>
      </c>
      <c r="C401" s="125" t="s">
        <v>8161</v>
      </c>
      <c r="D401" s="125" t="s">
        <v>7736</v>
      </c>
      <c r="E401" s="126">
        <v>1171768</v>
      </c>
      <c r="F401" s="126">
        <v>6379627</v>
      </c>
    </row>
    <row r="402" spans="1:6" x14ac:dyDescent="0.2">
      <c r="A402" s="125">
        <v>6905</v>
      </c>
      <c r="B402" s="125">
        <v>702081009</v>
      </c>
      <c r="C402" s="125" t="s">
        <v>8162</v>
      </c>
      <c r="D402" s="125" t="s">
        <v>227</v>
      </c>
      <c r="E402" s="126">
        <v>2034147</v>
      </c>
      <c r="F402" s="126">
        <v>38667762</v>
      </c>
    </row>
    <row r="403" spans="1:6" x14ac:dyDescent="0.2">
      <c r="A403" s="125">
        <v>6905</v>
      </c>
      <c r="B403" s="125">
        <v>702081009</v>
      </c>
      <c r="C403" s="125" t="s">
        <v>8162</v>
      </c>
      <c r="D403" s="125" t="s">
        <v>7886</v>
      </c>
      <c r="E403" s="126">
        <v>0</v>
      </c>
      <c r="F403" s="126">
        <v>36007361</v>
      </c>
    </row>
    <row r="404" spans="1:6" x14ac:dyDescent="0.2">
      <c r="A404" s="125">
        <v>6905</v>
      </c>
      <c r="B404" s="125">
        <v>702081009</v>
      </c>
      <c r="C404" s="125" t="s">
        <v>8162</v>
      </c>
      <c r="D404" s="125" t="s">
        <v>7887</v>
      </c>
      <c r="E404" s="126">
        <v>28371420</v>
      </c>
      <c r="F404" s="126">
        <v>166461228</v>
      </c>
    </row>
    <row r="405" spans="1:6" x14ac:dyDescent="0.2">
      <c r="A405" s="125">
        <v>6905</v>
      </c>
      <c r="B405" s="125">
        <v>702081009</v>
      </c>
      <c r="C405" s="125" t="s">
        <v>8162</v>
      </c>
      <c r="D405" s="125" t="s">
        <v>7888</v>
      </c>
      <c r="E405" s="126">
        <v>22481753</v>
      </c>
      <c r="F405" s="126">
        <v>102173170</v>
      </c>
    </row>
    <row r="406" spans="1:6" x14ac:dyDescent="0.2">
      <c r="A406" s="125">
        <v>6905</v>
      </c>
      <c r="B406" s="125">
        <v>702081009</v>
      </c>
      <c r="C406" s="125" t="s">
        <v>8162</v>
      </c>
      <c r="D406" s="125" t="s">
        <v>195</v>
      </c>
      <c r="E406" s="126">
        <v>20414194</v>
      </c>
      <c r="F406" s="126">
        <v>110468952</v>
      </c>
    </row>
    <row r="407" spans="1:6" x14ac:dyDescent="0.2">
      <c r="A407" s="125">
        <v>6905</v>
      </c>
      <c r="B407" s="125">
        <v>702081009</v>
      </c>
      <c r="C407" s="125" t="s">
        <v>8162</v>
      </c>
      <c r="D407" s="125" t="s">
        <v>7743</v>
      </c>
      <c r="E407" s="126">
        <v>7959708</v>
      </c>
      <c r="F407" s="126">
        <v>74709230</v>
      </c>
    </row>
    <row r="408" spans="1:6" x14ac:dyDescent="0.2">
      <c r="A408" s="125">
        <v>6905</v>
      </c>
      <c r="B408" s="125">
        <v>702081009</v>
      </c>
      <c r="C408" s="125" t="s">
        <v>8162</v>
      </c>
      <c r="D408" s="125" t="s">
        <v>7838</v>
      </c>
      <c r="E408" s="126">
        <v>28147885</v>
      </c>
      <c r="F408" s="126">
        <v>131600503</v>
      </c>
    </row>
    <row r="409" spans="1:6" x14ac:dyDescent="0.2">
      <c r="A409" s="125">
        <v>6905</v>
      </c>
      <c r="B409" s="125">
        <v>702081009</v>
      </c>
      <c r="C409" s="125" t="s">
        <v>8162</v>
      </c>
      <c r="D409" s="125" t="s">
        <v>7841</v>
      </c>
      <c r="E409" s="126">
        <v>1149735</v>
      </c>
      <c r="F409" s="126">
        <v>30689095</v>
      </c>
    </row>
    <row r="410" spans="1:6" x14ac:dyDescent="0.2">
      <c r="A410" s="125">
        <v>6911</v>
      </c>
      <c r="B410" s="125">
        <v>713189006</v>
      </c>
      <c r="C410" s="125" t="s">
        <v>8163</v>
      </c>
      <c r="D410" s="125" t="s">
        <v>7764</v>
      </c>
      <c r="E410" s="126">
        <v>3611742</v>
      </c>
      <c r="F410" s="126">
        <v>20885290</v>
      </c>
    </row>
    <row r="411" spans="1:6" x14ac:dyDescent="0.2">
      <c r="A411" s="125">
        <v>6911</v>
      </c>
      <c r="B411" s="125">
        <v>713189006</v>
      </c>
      <c r="C411" s="125" t="s">
        <v>8163</v>
      </c>
      <c r="D411" s="125" t="s">
        <v>159</v>
      </c>
      <c r="E411" s="126">
        <v>8812674</v>
      </c>
      <c r="F411" s="126">
        <v>42787852</v>
      </c>
    </row>
    <row r="412" spans="1:6" x14ac:dyDescent="0.2">
      <c r="A412" s="125">
        <v>6911</v>
      </c>
      <c r="B412" s="125">
        <v>713189006</v>
      </c>
      <c r="C412" s="125" t="s">
        <v>8163</v>
      </c>
      <c r="D412" s="125" t="s">
        <v>7756</v>
      </c>
      <c r="E412" s="126">
        <v>5237488</v>
      </c>
      <c r="F412" s="126">
        <v>25622595</v>
      </c>
    </row>
    <row r="413" spans="1:6" x14ac:dyDescent="0.2">
      <c r="A413" s="125">
        <v>6911</v>
      </c>
      <c r="B413" s="125">
        <v>713189006</v>
      </c>
      <c r="C413" s="125" t="s">
        <v>8163</v>
      </c>
      <c r="D413" s="125" t="s">
        <v>7746</v>
      </c>
      <c r="E413" s="126">
        <v>24013554</v>
      </c>
      <c r="F413" s="126">
        <v>126020850</v>
      </c>
    </row>
    <row r="414" spans="1:6" x14ac:dyDescent="0.2">
      <c r="A414" s="125">
        <v>6911</v>
      </c>
      <c r="B414" s="125">
        <v>713189006</v>
      </c>
      <c r="C414" s="125" t="s">
        <v>8163</v>
      </c>
      <c r="D414" s="125" t="s">
        <v>7773</v>
      </c>
      <c r="E414" s="126">
        <v>5338056</v>
      </c>
      <c r="F414" s="126">
        <v>27601655</v>
      </c>
    </row>
    <row r="415" spans="1:6" x14ac:dyDescent="0.2">
      <c r="A415" s="125">
        <v>6911</v>
      </c>
      <c r="B415" s="125">
        <v>713189006</v>
      </c>
      <c r="C415" s="125" t="s">
        <v>8163</v>
      </c>
      <c r="D415" s="125" t="s">
        <v>7788</v>
      </c>
      <c r="E415" s="126">
        <v>6032345</v>
      </c>
      <c r="F415" s="126">
        <v>39381885</v>
      </c>
    </row>
    <row r="416" spans="1:6" x14ac:dyDescent="0.2">
      <c r="A416" s="125">
        <v>6914</v>
      </c>
      <c r="B416" s="125">
        <v>722884000</v>
      </c>
      <c r="C416" s="125" t="s">
        <v>8783</v>
      </c>
      <c r="D416" s="125" t="s">
        <v>7767</v>
      </c>
      <c r="E416" s="126">
        <v>7525240</v>
      </c>
      <c r="F416" s="126">
        <v>7525240</v>
      </c>
    </row>
    <row r="417" spans="1:6" x14ac:dyDescent="0.2">
      <c r="A417" s="125">
        <v>6915</v>
      </c>
      <c r="B417" s="125">
        <v>721694003</v>
      </c>
      <c r="C417" s="125" t="s">
        <v>8164</v>
      </c>
      <c r="D417" s="125" t="s">
        <v>7865</v>
      </c>
      <c r="E417" s="126">
        <v>17377920</v>
      </c>
      <c r="F417" s="126">
        <v>64546560</v>
      </c>
    </row>
    <row r="418" spans="1:6" x14ac:dyDescent="0.2">
      <c r="A418" s="125">
        <v>6915</v>
      </c>
      <c r="B418" s="125">
        <v>721694003</v>
      </c>
      <c r="C418" s="125" t="s">
        <v>8164</v>
      </c>
      <c r="D418" s="125" t="s">
        <v>7735</v>
      </c>
      <c r="E418" s="126">
        <v>112254007</v>
      </c>
      <c r="F418" s="126">
        <v>506983330</v>
      </c>
    </row>
    <row r="419" spans="1:6" x14ac:dyDescent="0.2">
      <c r="A419" s="125">
        <v>6915</v>
      </c>
      <c r="B419" s="125">
        <v>721694003</v>
      </c>
      <c r="C419" s="125" t="s">
        <v>8164</v>
      </c>
      <c r="D419" s="125" t="s">
        <v>7753</v>
      </c>
      <c r="E419" s="126">
        <v>181650568</v>
      </c>
      <c r="F419" s="126">
        <v>647862086</v>
      </c>
    </row>
    <row r="420" spans="1:6" x14ac:dyDescent="0.2">
      <c r="A420" s="125">
        <v>6915</v>
      </c>
      <c r="B420" s="125">
        <v>721694003</v>
      </c>
      <c r="C420" s="125" t="s">
        <v>8164</v>
      </c>
      <c r="D420" s="125" t="s">
        <v>7737</v>
      </c>
      <c r="E420" s="126">
        <v>28539096</v>
      </c>
      <c r="F420" s="126">
        <v>84815628</v>
      </c>
    </row>
    <row r="421" spans="1:6" x14ac:dyDescent="0.2">
      <c r="A421" s="125">
        <v>6915</v>
      </c>
      <c r="B421" s="125">
        <v>721694003</v>
      </c>
      <c r="C421" s="125" t="s">
        <v>8164</v>
      </c>
      <c r="D421" s="125" t="s">
        <v>7889</v>
      </c>
      <c r="E421" s="126">
        <v>7758000</v>
      </c>
      <c r="F421" s="126">
        <v>34445520</v>
      </c>
    </row>
    <row r="422" spans="1:6" x14ac:dyDescent="0.2">
      <c r="A422" s="125">
        <v>6915</v>
      </c>
      <c r="B422" s="125">
        <v>721694003</v>
      </c>
      <c r="C422" s="125" t="s">
        <v>8164</v>
      </c>
      <c r="D422" s="125" t="s">
        <v>7761</v>
      </c>
      <c r="E422" s="126">
        <v>10466473</v>
      </c>
      <c r="F422" s="126">
        <v>51511465</v>
      </c>
    </row>
    <row r="423" spans="1:6" x14ac:dyDescent="0.2">
      <c r="A423" s="125">
        <v>6915</v>
      </c>
      <c r="B423" s="125">
        <v>721694003</v>
      </c>
      <c r="C423" s="125" t="s">
        <v>8164</v>
      </c>
      <c r="D423" s="125" t="s">
        <v>7890</v>
      </c>
      <c r="E423" s="126">
        <v>6945582</v>
      </c>
      <c r="F423" s="126">
        <v>33631240</v>
      </c>
    </row>
    <row r="424" spans="1:6" x14ac:dyDescent="0.2">
      <c r="A424" s="125">
        <v>6915</v>
      </c>
      <c r="B424" s="125">
        <v>721694003</v>
      </c>
      <c r="C424" s="125" t="s">
        <v>8164</v>
      </c>
      <c r="D424" s="125" t="s">
        <v>7755</v>
      </c>
      <c r="E424" s="126">
        <v>46314760</v>
      </c>
      <c r="F424" s="126">
        <v>177377942</v>
      </c>
    </row>
    <row r="425" spans="1:6" x14ac:dyDescent="0.2">
      <c r="A425" s="125">
        <v>6915</v>
      </c>
      <c r="B425" s="125">
        <v>721694003</v>
      </c>
      <c r="C425" s="125" t="s">
        <v>8164</v>
      </c>
      <c r="D425" s="125" t="s">
        <v>7812</v>
      </c>
      <c r="E425" s="126">
        <v>8223480</v>
      </c>
      <c r="F425" s="126">
        <v>34911000</v>
      </c>
    </row>
    <row r="426" spans="1:6" x14ac:dyDescent="0.2">
      <c r="A426" s="125">
        <v>6915</v>
      </c>
      <c r="B426" s="125">
        <v>721694003</v>
      </c>
      <c r="C426" s="125" t="s">
        <v>8164</v>
      </c>
      <c r="D426" s="125" t="s">
        <v>7891</v>
      </c>
      <c r="E426" s="126">
        <v>7758000</v>
      </c>
      <c r="F426" s="126">
        <v>34523100</v>
      </c>
    </row>
    <row r="427" spans="1:6" x14ac:dyDescent="0.2">
      <c r="A427" s="125">
        <v>6915</v>
      </c>
      <c r="B427" s="125">
        <v>721694003</v>
      </c>
      <c r="C427" s="125" t="s">
        <v>8164</v>
      </c>
      <c r="D427" s="125" t="s">
        <v>7745</v>
      </c>
      <c r="E427" s="126">
        <v>9138924</v>
      </c>
      <c r="F427" s="126">
        <v>45694620</v>
      </c>
    </row>
    <row r="428" spans="1:6" x14ac:dyDescent="0.2">
      <c r="A428" s="125">
        <v>6915</v>
      </c>
      <c r="B428" s="125">
        <v>721694003</v>
      </c>
      <c r="C428" s="125" t="s">
        <v>8164</v>
      </c>
      <c r="D428" s="125" t="s">
        <v>7767</v>
      </c>
      <c r="E428" s="126">
        <v>13877855</v>
      </c>
      <c r="F428" s="126">
        <v>64538629</v>
      </c>
    </row>
    <row r="429" spans="1:6" x14ac:dyDescent="0.2">
      <c r="A429" s="125">
        <v>6915</v>
      </c>
      <c r="B429" s="125">
        <v>721694003</v>
      </c>
      <c r="C429" s="125" t="s">
        <v>8164</v>
      </c>
      <c r="D429" s="125" t="s">
        <v>7892</v>
      </c>
      <c r="E429" s="126">
        <v>9924034</v>
      </c>
      <c r="F429" s="126">
        <v>49499143</v>
      </c>
    </row>
    <row r="430" spans="1:6" x14ac:dyDescent="0.2">
      <c r="A430" s="125">
        <v>6915</v>
      </c>
      <c r="B430" s="125">
        <v>721694003</v>
      </c>
      <c r="C430" s="125" t="s">
        <v>8164</v>
      </c>
      <c r="D430" s="125" t="s">
        <v>184</v>
      </c>
      <c r="E430" s="126">
        <v>0</v>
      </c>
      <c r="F430" s="126">
        <v>93666657</v>
      </c>
    </row>
    <row r="431" spans="1:6" x14ac:dyDescent="0.2">
      <c r="A431" s="125">
        <v>6915</v>
      </c>
      <c r="B431" s="125">
        <v>721694003</v>
      </c>
      <c r="C431" s="125" t="s">
        <v>8164</v>
      </c>
      <c r="D431" s="125" t="s">
        <v>7770</v>
      </c>
      <c r="E431" s="126">
        <v>44362694</v>
      </c>
      <c r="F431" s="126">
        <v>187947443</v>
      </c>
    </row>
    <row r="432" spans="1:6" x14ac:dyDescent="0.2">
      <c r="A432" s="125">
        <v>6915</v>
      </c>
      <c r="B432" s="125">
        <v>721694003</v>
      </c>
      <c r="C432" s="125" t="s">
        <v>8164</v>
      </c>
      <c r="D432" s="125" t="s">
        <v>7847</v>
      </c>
      <c r="E432" s="126">
        <v>8016600</v>
      </c>
      <c r="F432" s="126">
        <v>38960676</v>
      </c>
    </row>
    <row r="433" spans="1:6" x14ac:dyDescent="0.2">
      <c r="A433" s="125">
        <v>6915</v>
      </c>
      <c r="B433" s="125">
        <v>721694003</v>
      </c>
      <c r="C433" s="125" t="s">
        <v>8164</v>
      </c>
      <c r="D433" s="125" t="s">
        <v>7893</v>
      </c>
      <c r="E433" s="126">
        <v>9870038</v>
      </c>
      <c r="F433" s="126">
        <v>47522404</v>
      </c>
    </row>
    <row r="434" spans="1:6" x14ac:dyDescent="0.2">
      <c r="A434" s="125">
        <v>6915</v>
      </c>
      <c r="B434" s="125">
        <v>721694003</v>
      </c>
      <c r="C434" s="125" t="s">
        <v>8164</v>
      </c>
      <c r="D434" s="125" t="s">
        <v>7894</v>
      </c>
      <c r="E434" s="126">
        <v>4468608</v>
      </c>
      <c r="F434" s="126">
        <v>23137459</v>
      </c>
    </row>
    <row r="435" spans="1:6" x14ac:dyDescent="0.2">
      <c r="A435" s="125">
        <v>6915</v>
      </c>
      <c r="B435" s="125">
        <v>721694003</v>
      </c>
      <c r="C435" s="125" t="s">
        <v>8164</v>
      </c>
      <c r="D435" s="125" t="s">
        <v>7895</v>
      </c>
      <c r="E435" s="126">
        <v>11674238</v>
      </c>
      <c r="F435" s="126">
        <v>51303591</v>
      </c>
    </row>
    <row r="436" spans="1:6" x14ac:dyDescent="0.2">
      <c r="A436" s="125">
        <v>6915</v>
      </c>
      <c r="B436" s="125">
        <v>721694003</v>
      </c>
      <c r="C436" s="125" t="s">
        <v>8164</v>
      </c>
      <c r="D436" s="125" t="s">
        <v>7734</v>
      </c>
      <c r="E436" s="126">
        <v>30889561</v>
      </c>
      <c r="F436" s="126">
        <v>90658121</v>
      </c>
    </row>
    <row r="437" spans="1:6" x14ac:dyDescent="0.2">
      <c r="A437" s="125">
        <v>6915</v>
      </c>
      <c r="B437" s="125">
        <v>721694003</v>
      </c>
      <c r="C437" s="125" t="s">
        <v>8164</v>
      </c>
      <c r="D437" s="125" t="s">
        <v>7896</v>
      </c>
      <c r="E437" s="126">
        <v>5818500</v>
      </c>
      <c r="F437" s="126">
        <v>30954420</v>
      </c>
    </row>
    <row r="438" spans="1:6" x14ac:dyDescent="0.2">
      <c r="A438" s="125">
        <v>6915</v>
      </c>
      <c r="B438" s="125">
        <v>721694003</v>
      </c>
      <c r="C438" s="125" t="s">
        <v>8164</v>
      </c>
      <c r="D438" s="125" t="s">
        <v>7758</v>
      </c>
      <c r="E438" s="126">
        <v>28936719</v>
      </c>
      <c r="F438" s="126">
        <v>100765455</v>
      </c>
    </row>
    <row r="439" spans="1:6" x14ac:dyDescent="0.2">
      <c r="A439" s="125">
        <v>6915</v>
      </c>
      <c r="B439" s="125">
        <v>721694003</v>
      </c>
      <c r="C439" s="125" t="s">
        <v>8164</v>
      </c>
      <c r="D439" s="125" t="s">
        <v>7781</v>
      </c>
      <c r="E439" s="126">
        <v>99219236</v>
      </c>
      <c r="F439" s="126">
        <v>333431158</v>
      </c>
    </row>
    <row r="440" spans="1:6" x14ac:dyDescent="0.2">
      <c r="A440" s="125">
        <v>6915</v>
      </c>
      <c r="B440" s="125">
        <v>721694003</v>
      </c>
      <c r="C440" s="125" t="s">
        <v>8164</v>
      </c>
      <c r="D440" s="125" t="s">
        <v>7784</v>
      </c>
      <c r="E440" s="126">
        <v>7535604</v>
      </c>
      <c r="F440" s="126">
        <v>37036692</v>
      </c>
    </row>
    <row r="441" spans="1:6" x14ac:dyDescent="0.2">
      <c r="A441" s="125">
        <v>6915</v>
      </c>
      <c r="B441" s="125">
        <v>721694003</v>
      </c>
      <c r="C441" s="125" t="s">
        <v>8164</v>
      </c>
      <c r="D441" s="125" t="s">
        <v>7786</v>
      </c>
      <c r="E441" s="126">
        <v>7758000</v>
      </c>
      <c r="F441" s="126">
        <v>38945160</v>
      </c>
    </row>
    <row r="442" spans="1:6" x14ac:dyDescent="0.2">
      <c r="A442" s="125">
        <v>6915</v>
      </c>
      <c r="B442" s="125">
        <v>721694003</v>
      </c>
      <c r="C442" s="125" t="s">
        <v>8164</v>
      </c>
      <c r="D442" s="125" t="s">
        <v>7740</v>
      </c>
      <c r="E442" s="126">
        <v>6749460</v>
      </c>
      <c r="F442" s="126">
        <v>32118120</v>
      </c>
    </row>
    <row r="443" spans="1:6" x14ac:dyDescent="0.2">
      <c r="A443" s="125">
        <v>6915</v>
      </c>
      <c r="B443" s="125">
        <v>721694003</v>
      </c>
      <c r="C443" s="125" t="s">
        <v>8164</v>
      </c>
      <c r="D443" s="125" t="s">
        <v>7752</v>
      </c>
      <c r="E443" s="126">
        <v>3090443</v>
      </c>
      <c r="F443" s="126">
        <v>80173759</v>
      </c>
    </row>
    <row r="444" spans="1:6" x14ac:dyDescent="0.2">
      <c r="A444" s="125">
        <v>6915</v>
      </c>
      <c r="B444" s="125">
        <v>721694003</v>
      </c>
      <c r="C444" s="125" t="s">
        <v>8164</v>
      </c>
      <c r="D444" s="125" t="s">
        <v>7897</v>
      </c>
      <c r="E444" s="126">
        <v>17807788</v>
      </c>
      <c r="F444" s="126">
        <v>118953022</v>
      </c>
    </row>
    <row r="445" spans="1:6" x14ac:dyDescent="0.2">
      <c r="A445" s="125">
        <v>6915</v>
      </c>
      <c r="B445" s="125">
        <v>721694003</v>
      </c>
      <c r="C445" s="125" t="s">
        <v>8164</v>
      </c>
      <c r="D445" s="125" t="s">
        <v>7791</v>
      </c>
      <c r="E445" s="126">
        <v>2859863</v>
      </c>
      <c r="F445" s="126">
        <v>16025810</v>
      </c>
    </row>
    <row r="446" spans="1:6" x14ac:dyDescent="0.2">
      <c r="A446" s="125">
        <v>6915</v>
      </c>
      <c r="B446" s="125">
        <v>721694003</v>
      </c>
      <c r="C446" s="125" t="s">
        <v>8164</v>
      </c>
      <c r="D446" s="125" t="s">
        <v>7741</v>
      </c>
      <c r="E446" s="126">
        <v>46046316</v>
      </c>
      <c r="F446" s="126">
        <v>194099988</v>
      </c>
    </row>
    <row r="447" spans="1:6" x14ac:dyDescent="0.2">
      <c r="A447" s="125">
        <v>6915</v>
      </c>
      <c r="B447" s="125">
        <v>721694003</v>
      </c>
      <c r="C447" s="125" t="s">
        <v>8164</v>
      </c>
      <c r="D447" s="125" t="s">
        <v>7792</v>
      </c>
      <c r="E447" s="126">
        <v>22767144</v>
      </c>
      <c r="F447" s="126">
        <v>74073384</v>
      </c>
    </row>
    <row r="448" spans="1:6" x14ac:dyDescent="0.2">
      <c r="A448" s="125">
        <v>6915</v>
      </c>
      <c r="B448" s="125">
        <v>721694003</v>
      </c>
      <c r="C448" s="125" t="s">
        <v>8164</v>
      </c>
      <c r="D448" s="125" t="s">
        <v>7742</v>
      </c>
      <c r="E448" s="126">
        <v>55154208</v>
      </c>
      <c r="F448" s="126">
        <v>154720380</v>
      </c>
    </row>
    <row r="449" spans="1:6" x14ac:dyDescent="0.2">
      <c r="A449" s="125">
        <v>6926</v>
      </c>
      <c r="B449" s="125">
        <v>725129009</v>
      </c>
      <c r="C449" s="125" t="s">
        <v>8165</v>
      </c>
      <c r="D449" s="125" t="s">
        <v>7846</v>
      </c>
      <c r="E449" s="126">
        <v>5220272</v>
      </c>
      <c r="F449" s="126">
        <v>26027228</v>
      </c>
    </row>
    <row r="450" spans="1:6" x14ac:dyDescent="0.2">
      <c r="A450" s="125">
        <v>6926</v>
      </c>
      <c r="B450" s="125">
        <v>725129009</v>
      </c>
      <c r="C450" s="125" t="s">
        <v>8165</v>
      </c>
      <c r="D450" s="125" t="s">
        <v>7752</v>
      </c>
      <c r="E450" s="126">
        <v>25212638</v>
      </c>
      <c r="F450" s="126">
        <v>188130120</v>
      </c>
    </row>
    <row r="451" spans="1:6" x14ac:dyDescent="0.2">
      <c r="A451" s="125">
        <v>6931</v>
      </c>
      <c r="B451" s="125">
        <v>728623004</v>
      </c>
      <c r="C451" s="125" t="s">
        <v>8166</v>
      </c>
      <c r="D451" s="125" t="s">
        <v>7786</v>
      </c>
      <c r="E451" s="126">
        <v>11104284</v>
      </c>
      <c r="F451" s="126">
        <v>55511936</v>
      </c>
    </row>
    <row r="452" spans="1:6" x14ac:dyDescent="0.2">
      <c r="A452" s="125">
        <v>6934</v>
      </c>
      <c r="B452" s="125">
        <v>712782005</v>
      </c>
      <c r="C452" s="125" t="s">
        <v>8167</v>
      </c>
      <c r="D452" s="125" t="s">
        <v>7764</v>
      </c>
      <c r="E452" s="126">
        <v>31154370</v>
      </c>
      <c r="F452" s="126">
        <v>171563454</v>
      </c>
    </row>
    <row r="453" spans="1:6" x14ac:dyDescent="0.2">
      <c r="A453" s="125">
        <v>6935</v>
      </c>
      <c r="B453" s="125">
        <v>725984006</v>
      </c>
      <c r="C453" s="125" t="s">
        <v>8168</v>
      </c>
      <c r="D453" s="125" t="s">
        <v>7799</v>
      </c>
      <c r="E453" s="126">
        <v>38386584</v>
      </c>
      <c r="F453" s="126">
        <v>172725012</v>
      </c>
    </row>
    <row r="454" spans="1:6" x14ac:dyDescent="0.2">
      <c r="A454" s="125">
        <v>6938</v>
      </c>
      <c r="B454" s="125">
        <v>712800003</v>
      </c>
      <c r="C454" s="125" t="s">
        <v>8169</v>
      </c>
      <c r="D454" s="125" t="s">
        <v>75</v>
      </c>
      <c r="E454" s="126">
        <v>4274658</v>
      </c>
      <c r="F454" s="126">
        <v>25067978</v>
      </c>
    </row>
    <row r="455" spans="1:6" x14ac:dyDescent="0.2">
      <c r="A455" s="125">
        <v>6943</v>
      </c>
      <c r="B455" s="125">
        <v>726079005</v>
      </c>
      <c r="C455" s="125" t="s">
        <v>8170</v>
      </c>
      <c r="D455" s="125" t="s">
        <v>7754</v>
      </c>
      <c r="E455" s="126">
        <v>65039590</v>
      </c>
      <c r="F455" s="126">
        <v>157266221</v>
      </c>
    </row>
    <row r="456" spans="1:6" x14ac:dyDescent="0.2">
      <c r="A456" s="125">
        <v>6943</v>
      </c>
      <c r="B456" s="125">
        <v>726079005</v>
      </c>
      <c r="C456" s="125" t="s">
        <v>8170</v>
      </c>
      <c r="D456" s="125" t="s">
        <v>159</v>
      </c>
      <c r="E456" s="126">
        <v>36879981</v>
      </c>
      <c r="F456" s="126">
        <v>111966559</v>
      </c>
    </row>
    <row r="457" spans="1:6" x14ac:dyDescent="0.2">
      <c r="A457" s="125">
        <v>6943</v>
      </c>
      <c r="B457" s="125">
        <v>726079005</v>
      </c>
      <c r="C457" s="125" t="s">
        <v>8170</v>
      </c>
      <c r="D457" s="125" t="s">
        <v>7756</v>
      </c>
      <c r="E457" s="126">
        <v>29032228</v>
      </c>
      <c r="F457" s="126">
        <v>115033786</v>
      </c>
    </row>
    <row r="458" spans="1:6" x14ac:dyDescent="0.2">
      <c r="A458" s="125">
        <v>6943</v>
      </c>
      <c r="B458" s="125">
        <v>726079005</v>
      </c>
      <c r="C458" s="125" t="s">
        <v>8170</v>
      </c>
      <c r="D458" s="125" t="s">
        <v>7746</v>
      </c>
      <c r="E458" s="126">
        <v>28052930</v>
      </c>
      <c r="F458" s="126">
        <v>117466983</v>
      </c>
    </row>
    <row r="459" spans="1:6" x14ac:dyDescent="0.2">
      <c r="A459" s="125">
        <v>6943</v>
      </c>
      <c r="B459" s="125">
        <v>726079005</v>
      </c>
      <c r="C459" s="125" t="s">
        <v>8170</v>
      </c>
      <c r="D459" s="125" t="s">
        <v>7788</v>
      </c>
      <c r="E459" s="126">
        <v>35688351</v>
      </c>
      <c r="F459" s="126">
        <v>129568429</v>
      </c>
    </row>
    <row r="460" spans="1:6" x14ac:dyDescent="0.2">
      <c r="A460" s="125">
        <v>6943</v>
      </c>
      <c r="B460" s="125">
        <v>726079005</v>
      </c>
      <c r="C460" s="125" t="s">
        <v>8170</v>
      </c>
      <c r="D460" s="125" t="s">
        <v>7884</v>
      </c>
      <c r="E460" s="126">
        <v>40736017</v>
      </c>
      <c r="F460" s="126">
        <v>207695957</v>
      </c>
    </row>
    <row r="461" spans="1:6" x14ac:dyDescent="0.2">
      <c r="A461" s="125">
        <v>6945</v>
      </c>
      <c r="B461" s="125">
        <v>653716907</v>
      </c>
      <c r="C461" s="125" t="s">
        <v>8171</v>
      </c>
      <c r="D461" s="125" t="s">
        <v>7898</v>
      </c>
      <c r="E461" s="126">
        <v>0</v>
      </c>
      <c r="F461" s="126">
        <v>14817780</v>
      </c>
    </row>
    <row r="462" spans="1:6" x14ac:dyDescent="0.2">
      <c r="A462" s="125">
        <v>6950</v>
      </c>
      <c r="B462" s="125">
        <v>728857005</v>
      </c>
      <c r="C462" s="125" t="s">
        <v>8172</v>
      </c>
      <c r="D462" s="125" t="s">
        <v>7863</v>
      </c>
      <c r="E462" s="126">
        <v>37977996</v>
      </c>
      <c r="F462" s="126">
        <v>123222900</v>
      </c>
    </row>
    <row r="463" spans="1:6" x14ac:dyDescent="0.2">
      <c r="A463" s="125">
        <v>6950</v>
      </c>
      <c r="B463" s="125">
        <v>728857005</v>
      </c>
      <c r="C463" s="125" t="s">
        <v>8172</v>
      </c>
      <c r="D463" s="125" t="s">
        <v>7741</v>
      </c>
      <c r="E463" s="126">
        <v>85679352</v>
      </c>
      <c r="F463" s="126">
        <v>287229256</v>
      </c>
    </row>
    <row r="464" spans="1:6" x14ac:dyDescent="0.2">
      <c r="A464" s="125">
        <v>6950</v>
      </c>
      <c r="B464" s="125">
        <v>728857005</v>
      </c>
      <c r="C464" s="125" t="s">
        <v>8172</v>
      </c>
      <c r="D464" s="125" t="s">
        <v>7792</v>
      </c>
      <c r="E464" s="126">
        <v>37760772</v>
      </c>
      <c r="F464" s="126">
        <v>177629754</v>
      </c>
    </row>
    <row r="465" spans="1:6" x14ac:dyDescent="0.2">
      <c r="A465" s="125">
        <v>6950</v>
      </c>
      <c r="B465" s="125">
        <v>728857005</v>
      </c>
      <c r="C465" s="125" t="s">
        <v>8172</v>
      </c>
      <c r="D465" s="125" t="s">
        <v>7742</v>
      </c>
      <c r="E465" s="126">
        <v>6573612</v>
      </c>
      <c r="F465" s="126">
        <v>32066400</v>
      </c>
    </row>
    <row r="466" spans="1:6" x14ac:dyDescent="0.2">
      <c r="A466" s="125">
        <v>6959</v>
      </c>
      <c r="B466" s="125">
        <v>727783008</v>
      </c>
      <c r="C466" s="125" t="s">
        <v>8173</v>
      </c>
      <c r="D466" s="125" t="s">
        <v>69</v>
      </c>
      <c r="E466" s="126">
        <v>31877450</v>
      </c>
      <c r="F466" s="126">
        <v>157872761</v>
      </c>
    </row>
    <row r="467" spans="1:6" x14ac:dyDescent="0.2">
      <c r="A467" s="125">
        <v>6959</v>
      </c>
      <c r="B467" s="125">
        <v>727783008</v>
      </c>
      <c r="C467" s="125" t="s">
        <v>8173</v>
      </c>
      <c r="D467" s="125" t="s">
        <v>6414</v>
      </c>
      <c r="E467" s="126">
        <v>20516806</v>
      </c>
      <c r="F467" s="126">
        <v>96725754</v>
      </c>
    </row>
    <row r="468" spans="1:6" x14ac:dyDescent="0.2">
      <c r="A468" s="125">
        <v>6968</v>
      </c>
      <c r="B468" s="125">
        <v>720434008</v>
      </c>
      <c r="C468" s="125" t="s">
        <v>8174</v>
      </c>
      <c r="D468" s="125" t="s">
        <v>7899</v>
      </c>
      <c r="E468" s="126">
        <v>21405874</v>
      </c>
      <c r="F468" s="126">
        <v>94724224</v>
      </c>
    </row>
    <row r="469" spans="1:6" x14ac:dyDescent="0.2">
      <c r="A469" s="125">
        <v>6969</v>
      </c>
      <c r="B469" s="125">
        <v>722703006</v>
      </c>
      <c r="C469" s="125" t="s">
        <v>8175</v>
      </c>
      <c r="D469" s="125" t="s">
        <v>7738</v>
      </c>
      <c r="E469" s="126">
        <v>23370200</v>
      </c>
      <c r="F469" s="126">
        <v>91336791</v>
      </c>
    </row>
    <row r="470" spans="1:6" x14ac:dyDescent="0.2">
      <c r="A470" s="125">
        <v>6971</v>
      </c>
      <c r="B470" s="125">
        <v>735534009</v>
      </c>
      <c r="C470" s="125" t="s">
        <v>8176</v>
      </c>
      <c r="D470" s="125" t="s">
        <v>7861</v>
      </c>
      <c r="E470" s="126">
        <v>1503501</v>
      </c>
      <c r="F470" s="126">
        <v>31485068</v>
      </c>
    </row>
    <row r="471" spans="1:6" x14ac:dyDescent="0.2">
      <c r="A471" s="125">
        <v>6971</v>
      </c>
      <c r="B471" s="125">
        <v>735534009</v>
      </c>
      <c r="C471" s="125" t="s">
        <v>8176</v>
      </c>
      <c r="D471" s="125" t="s">
        <v>7900</v>
      </c>
      <c r="E471" s="126">
        <v>365556</v>
      </c>
      <c r="F471" s="126">
        <v>37652365</v>
      </c>
    </row>
    <row r="472" spans="1:6" x14ac:dyDescent="0.2">
      <c r="A472" s="125">
        <v>6971</v>
      </c>
      <c r="B472" s="125">
        <v>735534009</v>
      </c>
      <c r="C472" s="125" t="s">
        <v>8176</v>
      </c>
      <c r="D472" s="125" t="s">
        <v>7901</v>
      </c>
      <c r="E472" s="126">
        <v>12558650</v>
      </c>
      <c r="F472" s="126">
        <v>50499923</v>
      </c>
    </row>
    <row r="473" spans="1:6" x14ac:dyDescent="0.2">
      <c r="A473" s="125">
        <v>6971</v>
      </c>
      <c r="B473" s="125">
        <v>735534009</v>
      </c>
      <c r="C473" s="125" t="s">
        <v>8176</v>
      </c>
      <c r="D473" s="125" t="s">
        <v>7902</v>
      </c>
      <c r="E473" s="126">
        <v>30706786</v>
      </c>
      <c r="F473" s="126">
        <v>120633790</v>
      </c>
    </row>
    <row r="474" spans="1:6" x14ac:dyDescent="0.2">
      <c r="A474" s="125">
        <v>6971</v>
      </c>
      <c r="B474" s="125">
        <v>735534009</v>
      </c>
      <c r="C474" s="125" t="s">
        <v>8176</v>
      </c>
      <c r="D474" s="125" t="s">
        <v>195</v>
      </c>
      <c r="E474" s="126">
        <v>4657118</v>
      </c>
      <c r="F474" s="126">
        <v>70808974</v>
      </c>
    </row>
    <row r="475" spans="1:6" x14ac:dyDescent="0.2">
      <c r="A475" s="125">
        <v>6971</v>
      </c>
      <c r="B475" s="125">
        <v>735534009</v>
      </c>
      <c r="C475" s="125" t="s">
        <v>8176</v>
      </c>
      <c r="D475" s="125" t="s">
        <v>7841</v>
      </c>
      <c r="E475" s="126">
        <v>39098852</v>
      </c>
      <c r="F475" s="126">
        <v>265981517</v>
      </c>
    </row>
    <row r="476" spans="1:6" x14ac:dyDescent="0.2">
      <c r="A476" s="125">
        <v>6972</v>
      </c>
      <c r="B476" s="125">
        <v>732420002</v>
      </c>
      <c r="C476" s="125" t="s">
        <v>8177</v>
      </c>
      <c r="D476" s="125" t="s">
        <v>7778</v>
      </c>
      <c r="E476" s="126">
        <v>0</v>
      </c>
      <c r="F476" s="126">
        <v>0</v>
      </c>
    </row>
    <row r="477" spans="1:6" x14ac:dyDescent="0.2">
      <c r="A477" s="125">
        <v>6972</v>
      </c>
      <c r="B477" s="125">
        <v>732420002</v>
      </c>
      <c r="C477" s="125" t="s">
        <v>8177</v>
      </c>
      <c r="D477" s="125" t="s">
        <v>7822</v>
      </c>
      <c r="E477" s="126">
        <v>8533800</v>
      </c>
      <c r="F477" s="126">
        <v>35609220</v>
      </c>
    </row>
    <row r="478" spans="1:6" x14ac:dyDescent="0.2">
      <c r="A478" s="125">
        <v>6972</v>
      </c>
      <c r="B478" s="125">
        <v>732420002</v>
      </c>
      <c r="C478" s="125" t="s">
        <v>8177</v>
      </c>
      <c r="D478" s="125" t="s">
        <v>195</v>
      </c>
      <c r="E478" s="126">
        <v>7075296</v>
      </c>
      <c r="F478" s="126">
        <v>35376480</v>
      </c>
    </row>
    <row r="479" spans="1:6" x14ac:dyDescent="0.2">
      <c r="A479" s="125">
        <v>6973</v>
      </c>
      <c r="B479" s="125">
        <v>727581006</v>
      </c>
      <c r="C479" s="125" t="s">
        <v>8178</v>
      </c>
      <c r="D479" s="125" t="s">
        <v>7752</v>
      </c>
      <c r="E479" s="126">
        <v>14783386</v>
      </c>
      <c r="F479" s="126">
        <v>64879037</v>
      </c>
    </row>
    <row r="480" spans="1:6" x14ac:dyDescent="0.2">
      <c r="A480" s="125">
        <v>6974</v>
      </c>
      <c r="B480" s="125">
        <v>605060005</v>
      </c>
      <c r="C480" s="125" t="s">
        <v>8179</v>
      </c>
      <c r="D480" s="125" t="s">
        <v>6414</v>
      </c>
      <c r="E480" s="126">
        <v>480996</v>
      </c>
      <c r="F480" s="126">
        <v>13628220</v>
      </c>
    </row>
    <row r="481" spans="1:6" x14ac:dyDescent="0.2">
      <c r="A481" s="125">
        <v>6974</v>
      </c>
      <c r="B481" s="125">
        <v>605060005</v>
      </c>
      <c r="C481" s="125" t="s">
        <v>8179</v>
      </c>
      <c r="D481" s="125" t="s">
        <v>7742</v>
      </c>
      <c r="E481" s="126">
        <v>14429880</v>
      </c>
      <c r="F481" s="126">
        <v>72149400</v>
      </c>
    </row>
    <row r="482" spans="1:6" x14ac:dyDescent="0.2">
      <c r="A482" s="125">
        <v>6975</v>
      </c>
      <c r="B482" s="125">
        <v>729097004</v>
      </c>
      <c r="C482" s="125" t="s">
        <v>8180</v>
      </c>
      <c r="D482" s="125" t="s">
        <v>7863</v>
      </c>
      <c r="E482" s="126">
        <v>19472580</v>
      </c>
      <c r="F482" s="126">
        <v>76493880</v>
      </c>
    </row>
    <row r="483" spans="1:6" x14ac:dyDescent="0.2">
      <c r="A483" s="125">
        <v>6975</v>
      </c>
      <c r="B483" s="125">
        <v>729097004</v>
      </c>
      <c r="C483" s="125" t="s">
        <v>8180</v>
      </c>
      <c r="D483" s="125" t="s">
        <v>7740</v>
      </c>
      <c r="E483" s="126">
        <v>14662620</v>
      </c>
      <c r="F483" s="126">
        <v>55935180</v>
      </c>
    </row>
    <row r="484" spans="1:6" x14ac:dyDescent="0.2">
      <c r="A484" s="125">
        <v>6979</v>
      </c>
      <c r="B484" s="125">
        <v>738689003</v>
      </c>
      <c r="C484" s="125" t="s">
        <v>8181</v>
      </c>
      <c r="D484" s="125" t="s">
        <v>7865</v>
      </c>
      <c r="E484" s="126">
        <v>11697823</v>
      </c>
      <c r="F484" s="126">
        <v>54179390</v>
      </c>
    </row>
    <row r="485" spans="1:6" x14ac:dyDescent="0.2">
      <c r="A485" s="125">
        <v>6979</v>
      </c>
      <c r="B485" s="125">
        <v>738689003</v>
      </c>
      <c r="C485" s="125" t="s">
        <v>8181</v>
      </c>
      <c r="D485" s="125" t="s">
        <v>227</v>
      </c>
      <c r="E485" s="126">
        <v>0</v>
      </c>
      <c r="F485" s="126">
        <v>38933448</v>
      </c>
    </row>
    <row r="486" spans="1:6" x14ac:dyDescent="0.2">
      <c r="A486" s="125">
        <v>6979</v>
      </c>
      <c r="B486" s="125">
        <v>738689003</v>
      </c>
      <c r="C486" s="125" t="s">
        <v>8181</v>
      </c>
      <c r="D486" s="125" t="s">
        <v>7735</v>
      </c>
      <c r="E486" s="126">
        <v>212149457</v>
      </c>
      <c r="F486" s="126">
        <v>1003695581</v>
      </c>
    </row>
    <row r="487" spans="1:6" x14ac:dyDescent="0.2">
      <c r="A487" s="125">
        <v>6979</v>
      </c>
      <c r="B487" s="125">
        <v>738689003</v>
      </c>
      <c r="C487" s="125" t="s">
        <v>8181</v>
      </c>
      <c r="D487" s="125" t="s">
        <v>7736</v>
      </c>
      <c r="E487" s="126">
        <v>68784704</v>
      </c>
      <c r="F487" s="126">
        <v>343482554</v>
      </c>
    </row>
    <row r="488" spans="1:6" x14ac:dyDescent="0.2">
      <c r="A488" s="125">
        <v>6979</v>
      </c>
      <c r="B488" s="125">
        <v>738689003</v>
      </c>
      <c r="C488" s="125" t="s">
        <v>8181</v>
      </c>
      <c r="D488" s="125" t="s">
        <v>7763</v>
      </c>
      <c r="E488" s="126">
        <v>12381768</v>
      </c>
      <c r="F488" s="126">
        <v>52357191</v>
      </c>
    </row>
    <row r="489" spans="1:6" x14ac:dyDescent="0.2">
      <c r="A489" s="125">
        <v>6979</v>
      </c>
      <c r="B489" s="125">
        <v>738689003</v>
      </c>
      <c r="C489" s="125" t="s">
        <v>8181</v>
      </c>
      <c r="D489" s="125" t="s">
        <v>159</v>
      </c>
      <c r="E489" s="126">
        <v>25225789</v>
      </c>
      <c r="F489" s="126">
        <v>166113801</v>
      </c>
    </row>
    <row r="490" spans="1:6" x14ac:dyDescent="0.2">
      <c r="A490" s="125">
        <v>6979</v>
      </c>
      <c r="B490" s="125">
        <v>738689003</v>
      </c>
      <c r="C490" s="125" t="s">
        <v>8181</v>
      </c>
      <c r="D490" s="125" t="s">
        <v>7766</v>
      </c>
      <c r="E490" s="126">
        <v>5967226</v>
      </c>
      <c r="F490" s="126">
        <v>16802452</v>
      </c>
    </row>
    <row r="491" spans="1:6" x14ac:dyDescent="0.2">
      <c r="A491" s="125">
        <v>6979</v>
      </c>
      <c r="B491" s="125">
        <v>738689003</v>
      </c>
      <c r="C491" s="125" t="s">
        <v>8181</v>
      </c>
      <c r="D491" s="125" t="s">
        <v>184</v>
      </c>
      <c r="E491" s="126">
        <v>38020200</v>
      </c>
      <c r="F491" s="126">
        <v>264702960</v>
      </c>
    </row>
    <row r="492" spans="1:6" x14ac:dyDescent="0.2">
      <c r="A492" s="125">
        <v>6979</v>
      </c>
      <c r="B492" s="125">
        <v>738689003</v>
      </c>
      <c r="C492" s="125" t="s">
        <v>8181</v>
      </c>
      <c r="D492" s="125" t="s">
        <v>7797</v>
      </c>
      <c r="E492" s="126">
        <v>12397284</v>
      </c>
      <c r="F492" s="126">
        <v>57399663</v>
      </c>
    </row>
    <row r="493" spans="1:6" x14ac:dyDescent="0.2">
      <c r="A493" s="125">
        <v>6979</v>
      </c>
      <c r="B493" s="125">
        <v>738689003</v>
      </c>
      <c r="C493" s="125" t="s">
        <v>8181</v>
      </c>
      <c r="D493" s="125" t="s">
        <v>7813</v>
      </c>
      <c r="E493" s="126">
        <v>8016600</v>
      </c>
      <c r="F493" s="126">
        <v>40083000</v>
      </c>
    </row>
    <row r="494" spans="1:6" x14ac:dyDescent="0.2">
      <c r="A494" s="125">
        <v>6979</v>
      </c>
      <c r="B494" s="125">
        <v>738689003</v>
      </c>
      <c r="C494" s="125" t="s">
        <v>8181</v>
      </c>
      <c r="D494" s="125" t="s">
        <v>7847</v>
      </c>
      <c r="E494" s="126">
        <v>8016600</v>
      </c>
      <c r="F494" s="126">
        <v>40083000</v>
      </c>
    </row>
    <row r="495" spans="1:6" x14ac:dyDescent="0.2">
      <c r="A495" s="125">
        <v>6979</v>
      </c>
      <c r="B495" s="125">
        <v>738689003</v>
      </c>
      <c r="C495" s="125" t="s">
        <v>8181</v>
      </c>
      <c r="D495" s="125" t="s">
        <v>7746</v>
      </c>
      <c r="E495" s="126">
        <v>9138924</v>
      </c>
      <c r="F495" s="126">
        <v>45694620</v>
      </c>
    </row>
    <row r="496" spans="1:6" x14ac:dyDescent="0.2">
      <c r="A496" s="125">
        <v>6979</v>
      </c>
      <c r="B496" s="125">
        <v>738689003</v>
      </c>
      <c r="C496" s="125" t="s">
        <v>8181</v>
      </c>
      <c r="D496" s="125" t="s">
        <v>7774</v>
      </c>
      <c r="E496" s="126">
        <v>23568804</v>
      </c>
      <c r="F496" s="126">
        <v>73592388</v>
      </c>
    </row>
    <row r="497" spans="1:6" x14ac:dyDescent="0.2">
      <c r="A497" s="125">
        <v>6979</v>
      </c>
      <c r="B497" s="125">
        <v>738689003</v>
      </c>
      <c r="C497" s="125" t="s">
        <v>8181</v>
      </c>
      <c r="D497" s="125" t="s">
        <v>7833</v>
      </c>
      <c r="E497" s="126">
        <v>20522496</v>
      </c>
      <c r="F497" s="126">
        <v>107537878</v>
      </c>
    </row>
    <row r="498" spans="1:6" x14ac:dyDescent="0.2">
      <c r="A498" s="125">
        <v>6979</v>
      </c>
      <c r="B498" s="125">
        <v>738689003</v>
      </c>
      <c r="C498" s="125" t="s">
        <v>8181</v>
      </c>
      <c r="D498" s="125" t="s">
        <v>7888</v>
      </c>
      <c r="E498" s="126">
        <v>16450063</v>
      </c>
      <c r="F498" s="126">
        <v>56602367</v>
      </c>
    </row>
    <row r="499" spans="1:6" x14ac:dyDescent="0.2">
      <c r="A499" s="125">
        <v>6979</v>
      </c>
      <c r="B499" s="125">
        <v>738689003</v>
      </c>
      <c r="C499" s="125" t="s">
        <v>8181</v>
      </c>
      <c r="D499" s="125" t="s">
        <v>7903</v>
      </c>
      <c r="E499" s="126">
        <v>0</v>
      </c>
      <c r="F499" s="126">
        <v>37586184</v>
      </c>
    </row>
    <row r="500" spans="1:6" x14ac:dyDescent="0.2">
      <c r="A500" s="125">
        <v>6979</v>
      </c>
      <c r="B500" s="125">
        <v>738689003</v>
      </c>
      <c r="C500" s="125" t="s">
        <v>8181</v>
      </c>
      <c r="D500" s="125" t="s">
        <v>75</v>
      </c>
      <c r="E500" s="126">
        <v>24530796</v>
      </c>
      <c r="F500" s="126">
        <v>76799028</v>
      </c>
    </row>
    <row r="501" spans="1:6" x14ac:dyDescent="0.2">
      <c r="A501" s="125">
        <v>6979</v>
      </c>
      <c r="B501" s="125">
        <v>738689003</v>
      </c>
      <c r="C501" s="125" t="s">
        <v>8181</v>
      </c>
      <c r="D501" s="125" t="s">
        <v>7779</v>
      </c>
      <c r="E501" s="126">
        <v>7214940</v>
      </c>
      <c r="F501" s="126">
        <v>39281340</v>
      </c>
    </row>
    <row r="502" spans="1:6" x14ac:dyDescent="0.2">
      <c r="A502" s="125">
        <v>6979</v>
      </c>
      <c r="B502" s="125">
        <v>738689003</v>
      </c>
      <c r="C502" s="125" t="s">
        <v>8181</v>
      </c>
      <c r="D502" s="125" t="s">
        <v>7781</v>
      </c>
      <c r="E502" s="126">
        <v>4868000</v>
      </c>
      <c r="F502" s="126">
        <v>22612645</v>
      </c>
    </row>
    <row r="503" spans="1:6" x14ac:dyDescent="0.2">
      <c r="A503" s="125">
        <v>6979</v>
      </c>
      <c r="B503" s="125">
        <v>738689003</v>
      </c>
      <c r="C503" s="125" t="s">
        <v>8181</v>
      </c>
      <c r="D503" s="125" t="s">
        <v>7820</v>
      </c>
      <c r="E503" s="126">
        <v>17315856</v>
      </c>
      <c r="F503" s="126">
        <v>83654779</v>
      </c>
    </row>
    <row r="504" spans="1:6" x14ac:dyDescent="0.2">
      <c r="A504" s="125">
        <v>6979</v>
      </c>
      <c r="B504" s="125">
        <v>738689003</v>
      </c>
      <c r="C504" s="125" t="s">
        <v>8181</v>
      </c>
      <c r="D504" s="125" t="s">
        <v>7801</v>
      </c>
      <c r="E504" s="126">
        <v>18044936</v>
      </c>
      <c r="F504" s="126">
        <v>90913416</v>
      </c>
    </row>
    <row r="505" spans="1:6" x14ac:dyDescent="0.2">
      <c r="A505" s="125">
        <v>6979</v>
      </c>
      <c r="B505" s="125">
        <v>738689003</v>
      </c>
      <c r="C505" s="125" t="s">
        <v>8181</v>
      </c>
      <c r="D505" s="125" t="s">
        <v>7853</v>
      </c>
      <c r="E505" s="126">
        <v>17874432</v>
      </c>
      <c r="F505" s="126">
        <v>84372160</v>
      </c>
    </row>
    <row r="506" spans="1:6" x14ac:dyDescent="0.2">
      <c r="A506" s="125">
        <v>6979</v>
      </c>
      <c r="B506" s="125">
        <v>738689003</v>
      </c>
      <c r="C506" s="125" t="s">
        <v>8181</v>
      </c>
      <c r="D506" s="125" t="s">
        <v>195</v>
      </c>
      <c r="E506" s="126">
        <v>28267773</v>
      </c>
      <c r="F506" s="126">
        <v>315094964</v>
      </c>
    </row>
    <row r="507" spans="1:6" x14ac:dyDescent="0.2">
      <c r="A507" s="125">
        <v>6979</v>
      </c>
      <c r="B507" s="125">
        <v>738689003</v>
      </c>
      <c r="C507" s="125" t="s">
        <v>8181</v>
      </c>
      <c r="D507" s="125" t="s">
        <v>7791</v>
      </c>
      <c r="E507" s="126">
        <v>49607848</v>
      </c>
      <c r="F507" s="126">
        <v>270888708</v>
      </c>
    </row>
    <row r="508" spans="1:6" x14ac:dyDescent="0.2">
      <c r="A508" s="125">
        <v>6979</v>
      </c>
      <c r="B508" s="125">
        <v>738689003</v>
      </c>
      <c r="C508" s="125" t="s">
        <v>8181</v>
      </c>
      <c r="D508" s="125" t="s">
        <v>7741</v>
      </c>
      <c r="E508" s="126">
        <v>0</v>
      </c>
      <c r="F508" s="126">
        <v>4382408</v>
      </c>
    </row>
    <row r="509" spans="1:6" x14ac:dyDescent="0.2">
      <c r="A509" s="125">
        <v>6979</v>
      </c>
      <c r="B509" s="125">
        <v>738689003</v>
      </c>
      <c r="C509" s="125" t="s">
        <v>8181</v>
      </c>
      <c r="D509" s="125" t="s">
        <v>7792</v>
      </c>
      <c r="E509" s="126">
        <v>3903136</v>
      </c>
      <c r="F509" s="126">
        <v>22415622</v>
      </c>
    </row>
    <row r="510" spans="1:6" x14ac:dyDescent="0.2">
      <c r="A510" s="125">
        <v>6979</v>
      </c>
      <c r="B510" s="125">
        <v>738689003</v>
      </c>
      <c r="C510" s="125" t="s">
        <v>8181</v>
      </c>
      <c r="D510" s="125" t="s">
        <v>7742</v>
      </c>
      <c r="E510" s="126">
        <v>8136821</v>
      </c>
      <c r="F510" s="126">
        <v>48458538</v>
      </c>
    </row>
    <row r="511" spans="1:6" x14ac:dyDescent="0.2">
      <c r="A511" s="125">
        <v>6982</v>
      </c>
      <c r="B511" s="125">
        <v>692307003</v>
      </c>
      <c r="C511" s="125" t="s">
        <v>8182</v>
      </c>
      <c r="D511" s="125" t="s">
        <v>7782</v>
      </c>
      <c r="E511" s="126">
        <v>5494733</v>
      </c>
      <c r="F511" s="126">
        <v>22138292</v>
      </c>
    </row>
    <row r="512" spans="1:6" x14ac:dyDescent="0.2">
      <c r="A512" s="125">
        <v>6983</v>
      </c>
      <c r="B512" s="125">
        <v>759917405</v>
      </c>
      <c r="C512" s="125" t="s">
        <v>8183</v>
      </c>
      <c r="D512" s="125" t="s">
        <v>7890</v>
      </c>
      <c r="E512" s="126">
        <v>26196284</v>
      </c>
      <c r="F512" s="126">
        <v>127768053</v>
      </c>
    </row>
    <row r="513" spans="1:6" x14ac:dyDescent="0.2">
      <c r="A513" s="125">
        <v>6983</v>
      </c>
      <c r="B513" s="125">
        <v>759917405</v>
      </c>
      <c r="C513" s="125" t="s">
        <v>8183</v>
      </c>
      <c r="D513" s="125" t="s">
        <v>7807</v>
      </c>
      <c r="E513" s="126">
        <v>143877462</v>
      </c>
      <c r="F513" s="126">
        <v>607226329</v>
      </c>
    </row>
    <row r="514" spans="1:6" x14ac:dyDescent="0.2">
      <c r="A514" s="125">
        <v>6983</v>
      </c>
      <c r="B514" s="125">
        <v>759917405</v>
      </c>
      <c r="C514" s="125" t="s">
        <v>8183</v>
      </c>
      <c r="D514" s="125" t="s">
        <v>7904</v>
      </c>
      <c r="E514" s="126">
        <v>6986855</v>
      </c>
      <c r="F514" s="126">
        <v>36349334</v>
      </c>
    </row>
    <row r="515" spans="1:6" x14ac:dyDescent="0.2">
      <c r="A515" s="125">
        <v>6984</v>
      </c>
      <c r="B515" s="125">
        <v>692202007</v>
      </c>
      <c r="C515" s="125" t="s">
        <v>8184</v>
      </c>
      <c r="D515" s="125" t="s">
        <v>7872</v>
      </c>
      <c r="E515" s="126">
        <v>5709371</v>
      </c>
      <c r="F515" s="126">
        <v>28546855</v>
      </c>
    </row>
    <row r="516" spans="1:6" x14ac:dyDescent="0.2">
      <c r="A516" s="125">
        <v>6997</v>
      </c>
      <c r="B516" s="125">
        <v>690724006</v>
      </c>
      <c r="C516" s="125" t="s">
        <v>8185</v>
      </c>
      <c r="D516" s="125" t="s">
        <v>7830</v>
      </c>
      <c r="E516" s="126">
        <v>25888137</v>
      </c>
      <c r="F516" s="126">
        <v>118855221</v>
      </c>
    </row>
    <row r="517" spans="1:6" x14ac:dyDescent="0.2">
      <c r="A517" s="125">
        <v>6998</v>
      </c>
      <c r="B517" s="125">
        <v>692543009</v>
      </c>
      <c r="C517" s="125" t="s">
        <v>8186</v>
      </c>
      <c r="D517" s="125" t="s">
        <v>7819</v>
      </c>
      <c r="E517" s="126">
        <v>9014796</v>
      </c>
      <c r="F517" s="126">
        <v>36320634</v>
      </c>
    </row>
    <row r="518" spans="1:6" x14ac:dyDescent="0.2">
      <c r="A518" s="125">
        <v>6999</v>
      </c>
      <c r="B518" s="125">
        <v>741504006</v>
      </c>
      <c r="C518" s="125" t="s">
        <v>8187</v>
      </c>
      <c r="D518" s="125" t="s">
        <v>7760</v>
      </c>
      <c r="E518" s="126">
        <v>14398848</v>
      </c>
      <c r="F518" s="126">
        <v>64447257</v>
      </c>
    </row>
    <row r="519" spans="1:6" x14ac:dyDescent="0.2">
      <c r="A519" s="125">
        <v>6999</v>
      </c>
      <c r="B519" s="125">
        <v>741504006</v>
      </c>
      <c r="C519" s="125" t="s">
        <v>8187</v>
      </c>
      <c r="D519" s="125" t="s">
        <v>7761</v>
      </c>
      <c r="E519" s="126">
        <v>4167611</v>
      </c>
      <c r="F519" s="126">
        <v>21534275</v>
      </c>
    </row>
    <row r="520" spans="1:6" x14ac:dyDescent="0.2">
      <c r="A520" s="125">
        <v>6999</v>
      </c>
      <c r="B520" s="125">
        <v>741504006</v>
      </c>
      <c r="C520" s="125" t="s">
        <v>8187</v>
      </c>
      <c r="D520" s="125" t="s">
        <v>7776</v>
      </c>
      <c r="E520" s="126">
        <v>9296153</v>
      </c>
      <c r="F520" s="126">
        <v>55612798</v>
      </c>
    </row>
    <row r="521" spans="1:6" x14ac:dyDescent="0.2">
      <c r="A521" s="125">
        <v>6999</v>
      </c>
      <c r="B521" s="125">
        <v>741504006</v>
      </c>
      <c r="C521" s="125" t="s">
        <v>8187</v>
      </c>
      <c r="D521" s="125" t="s">
        <v>7781</v>
      </c>
      <c r="E521" s="126">
        <v>222629567</v>
      </c>
      <c r="F521" s="126">
        <v>1042125681</v>
      </c>
    </row>
    <row r="522" spans="1:6" x14ac:dyDescent="0.2">
      <c r="A522" s="125">
        <v>6999</v>
      </c>
      <c r="B522" s="125">
        <v>741504006</v>
      </c>
      <c r="C522" s="125" t="s">
        <v>8187</v>
      </c>
      <c r="D522" s="125" t="s">
        <v>7752</v>
      </c>
      <c r="E522" s="126">
        <v>9157888</v>
      </c>
      <c r="F522" s="126">
        <v>64705664</v>
      </c>
    </row>
    <row r="523" spans="1:6" x14ac:dyDescent="0.2">
      <c r="A523" s="125">
        <v>6999</v>
      </c>
      <c r="B523" s="125">
        <v>741504006</v>
      </c>
      <c r="C523" s="125" t="s">
        <v>8187</v>
      </c>
      <c r="D523" s="125" t="s">
        <v>7791</v>
      </c>
      <c r="E523" s="126">
        <v>39620417</v>
      </c>
      <c r="F523" s="126">
        <v>124228701</v>
      </c>
    </row>
    <row r="524" spans="1:6" x14ac:dyDescent="0.2">
      <c r="A524" s="125">
        <v>7003</v>
      </c>
      <c r="B524" s="125">
        <v>731013004</v>
      </c>
      <c r="C524" s="125" t="s">
        <v>8188</v>
      </c>
      <c r="D524" s="125" t="s">
        <v>159</v>
      </c>
      <c r="E524" s="126">
        <v>23838520</v>
      </c>
      <c r="F524" s="126">
        <v>85597982</v>
      </c>
    </row>
    <row r="525" spans="1:6" x14ac:dyDescent="0.2">
      <c r="A525" s="125">
        <v>7003</v>
      </c>
      <c r="B525" s="125">
        <v>731013004</v>
      </c>
      <c r="C525" s="125" t="s">
        <v>8188</v>
      </c>
      <c r="D525" s="125" t="s">
        <v>7802</v>
      </c>
      <c r="E525" s="126">
        <v>2668752</v>
      </c>
      <c r="F525" s="126">
        <v>50113232</v>
      </c>
    </row>
    <row r="526" spans="1:6" x14ac:dyDescent="0.2">
      <c r="A526" s="125">
        <v>7003</v>
      </c>
      <c r="B526" s="125">
        <v>731013004</v>
      </c>
      <c r="C526" s="125" t="s">
        <v>8188</v>
      </c>
      <c r="D526" s="125" t="s">
        <v>7813</v>
      </c>
      <c r="E526" s="126">
        <v>8016600</v>
      </c>
      <c r="F526" s="126">
        <v>40083000</v>
      </c>
    </row>
    <row r="527" spans="1:6" x14ac:dyDescent="0.2">
      <c r="A527" s="125">
        <v>7003</v>
      </c>
      <c r="B527" s="125">
        <v>731013004</v>
      </c>
      <c r="C527" s="125" t="s">
        <v>8188</v>
      </c>
      <c r="D527" s="125" t="s">
        <v>7820</v>
      </c>
      <c r="E527" s="126">
        <v>296528</v>
      </c>
      <c r="F527" s="126">
        <v>36472944</v>
      </c>
    </row>
    <row r="528" spans="1:6" x14ac:dyDescent="0.2">
      <c r="A528" s="125">
        <v>7003</v>
      </c>
      <c r="B528" s="125">
        <v>731013004</v>
      </c>
      <c r="C528" s="125" t="s">
        <v>8188</v>
      </c>
      <c r="D528" s="125" t="s">
        <v>7822</v>
      </c>
      <c r="E528" s="126">
        <v>9504584</v>
      </c>
      <c r="F528" s="126">
        <v>44216979</v>
      </c>
    </row>
    <row r="529" spans="1:6" x14ac:dyDescent="0.2">
      <c r="A529" s="125">
        <v>7004</v>
      </c>
      <c r="B529" s="125">
        <v>716904008</v>
      </c>
      <c r="C529" s="125" t="s">
        <v>8189</v>
      </c>
      <c r="D529" s="125" t="s">
        <v>7748</v>
      </c>
      <c r="E529" s="126">
        <v>68145237</v>
      </c>
      <c r="F529" s="126">
        <v>187084150</v>
      </c>
    </row>
    <row r="530" spans="1:6" x14ac:dyDescent="0.2">
      <c r="A530" s="125">
        <v>7010</v>
      </c>
      <c r="B530" s="125">
        <v>747168008</v>
      </c>
      <c r="C530" s="125" t="s">
        <v>8190</v>
      </c>
      <c r="D530" s="125" t="s">
        <v>7840</v>
      </c>
      <c r="E530" s="126">
        <v>1861920</v>
      </c>
      <c r="F530" s="126">
        <v>23025871</v>
      </c>
    </row>
    <row r="531" spans="1:6" x14ac:dyDescent="0.2">
      <c r="A531" s="125">
        <v>7015</v>
      </c>
      <c r="B531" s="125">
        <v>745046002</v>
      </c>
      <c r="C531" s="125" t="s">
        <v>8191</v>
      </c>
      <c r="D531" s="125" t="s">
        <v>7794</v>
      </c>
      <c r="E531" s="126">
        <v>2456700</v>
      </c>
      <c r="F531" s="126">
        <v>27747780</v>
      </c>
    </row>
    <row r="532" spans="1:6" x14ac:dyDescent="0.2">
      <c r="A532" s="125">
        <v>7018</v>
      </c>
      <c r="B532" s="125">
        <v>692206002</v>
      </c>
      <c r="C532" s="125" t="s">
        <v>8192</v>
      </c>
      <c r="D532" s="125" t="s">
        <v>7824</v>
      </c>
      <c r="E532" s="126">
        <v>4893746</v>
      </c>
      <c r="F532" s="126">
        <v>19716914</v>
      </c>
    </row>
    <row r="533" spans="1:6" x14ac:dyDescent="0.2">
      <c r="A533" s="125">
        <v>7021</v>
      </c>
      <c r="B533" s="125" t="s">
        <v>7678</v>
      </c>
      <c r="C533" s="125" t="s">
        <v>8193</v>
      </c>
      <c r="D533" s="125" t="s">
        <v>7866</v>
      </c>
      <c r="E533" s="126">
        <v>5265786</v>
      </c>
      <c r="F533" s="126">
        <v>15772044</v>
      </c>
    </row>
    <row r="534" spans="1:6" x14ac:dyDescent="0.2">
      <c r="A534" s="125">
        <v>7027</v>
      </c>
      <c r="B534" s="125">
        <v>650364007</v>
      </c>
      <c r="C534" s="125" t="s">
        <v>8194</v>
      </c>
      <c r="D534" s="125" t="s">
        <v>7737</v>
      </c>
      <c r="E534" s="126">
        <v>20362164</v>
      </c>
      <c r="F534" s="126">
        <v>88823928</v>
      </c>
    </row>
    <row r="535" spans="1:6" x14ac:dyDescent="0.2">
      <c r="A535" s="125">
        <v>7027</v>
      </c>
      <c r="B535" s="125">
        <v>650364007</v>
      </c>
      <c r="C535" s="125" t="s">
        <v>8194</v>
      </c>
      <c r="D535" s="125" t="s">
        <v>7745</v>
      </c>
      <c r="E535" s="126">
        <v>60676221</v>
      </c>
      <c r="F535" s="126">
        <v>237127655</v>
      </c>
    </row>
    <row r="536" spans="1:6" x14ac:dyDescent="0.2">
      <c r="A536" s="125">
        <v>7027</v>
      </c>
      <c r="B536" s="125">
        <v>650364007</v>
      </c>
      <c r="C536" s="125" t="s">
        <v>8194</v>
      </c>
      <c r="D536" s="125" t="s">
        <v>7817</v>
      </c>
      <c r="E536" s="126">
        <v>12024900</v>
      </c>
      <c r="F536" s="126">
        <v>48580596</v>
      </c>
    </row>
    <row r="537" spans="1:6" x14ac:dyDescent="0.2">
      <c r="A537" s="125">
        <v>7027</v>
      </c>
      <c r="B537" s="125">
        <v>650364007</v>
      </c>
      <c r="C537" s="125" t="s">
        <v>8194</v>
      </c>
      <c r="D537" s="125" t="s">
        <v>7757</v>
      </c>
      <c r="E537" s="126">
        <v>35914368</v>
      </c>
      <c r="F537" s="126">
        <v>140887746</v>
      </c>
    </row>
    <row r="538" spans="1:6" x14ac:dyDescent="0.2">
      <c r="A538" s="125">
        <v>7027</v>
      </c>
      <c r="B538" s="125">
        <v>650364007</v>
      </c>
      <c r="C538" s="125" t="s">
        <v>8194</v>
      </c>
      <c r="D538" s="125" t="s">
        <v>7770</v>
      </c>
      <c r="E538" s="126">
        <v>40852210</v>
      </c>
      <c r="F538" s="126">
        <v>182796242</v>
      </c>
    </row>
    <row r="539" spans="1:6" x14ac:dyDescent="0.2">
      <c r="A539" s="125">
        <v>7027</v>
      </c>
      <c r="B539" s="125">
        <v>650364007</v>
      </c>
      <c r="C539" s="125" t="s">
        <v>8194</v>
      </c>
      <c r="D539" s="125" t="s">
        <v>7856</v>
      </c>
      <c r="E539" s="126">
        <v>44251632</v>
      </c>
      <c r="F539" s="126">
        <v>184820685</v>
      </c>
    </row>
    <row r="540" spans="1:6" x14ac:dyDescent="0.2">
      <c r="A540" s="125">
        <v>7027</v>
      </c>
      <c r="B540" s="125">
        <v>650364007</v>
      </c>
      <c r="C540" s="125" t="s">
        <v>8194</v>
      </c>
      <c r="D540" s="125" t="s">
        <v>7809</v>
      </c>
      <c r="E540" s="126">
        <v>21490527</v>
      </c>
      <c r="F540" s="126">
        <v>90151867</v>
      </c>
    </row>
    <row r="541" spans="1:6" x14ac:dyDescent="0.2">
      <c r="A541" s="125">
        <v>7027</v>
      </c>
      <c r="B541" s="125">
        <v>650364007</v>
      </c>
      <c r="C541" s="125" t="s">
        <v>8194</v>
      </c>
      <c r="D541" s="125" t="s">
        <v>7738</v>
      </c>
      <c r="E541" s="126">
        <v>22915873</v>
      </c>
      <c r="F541" s="126">
        <v>80635393</v>
      </c>
    </row>
    <row r="542" spans="1:6" x14ac:dyDescent="0.2">
      <c r="A542" s="125">
        <v>7027</v>
      </c>
      <c r="B542" s="125">
        <v>650364007</v>
      </c>
      <c r="C542" s="125" t="s">
        <v>8194</v>
      </c>
      <c r="D542" s="125" t="s">
        <v>7739</v>
      </c>
      <c r="E542" s="126">
        <v>60481997</v>
      </c>
      <c r="F542" s="126">
        <v>197410291</v>
      </c>
    </row>
    <row r="543" spans="1:6" x14ac:dyDescent="0.2">
      <c r="A543" s="125">
        <v>7027</v>
      </c>
      <c r="B543" s="125">
        <v>650364007</v>
      </c>
      <c r="C543" s="125" t="s">
        <v>8194</v>
      </c>
      <c r="D543" s="125" t="s">
        <v>7786</v>
      </c>
      <c r="E543" s="126">
        <v>33100800</v>
      </c>
      <c r="F543" s="126">
        <v>76595619</v>
      </c>
    </row>
    <row r="544" spans="1:6" x14ac:dyDescent="0.2">
      <c r="A544" s="125">
        <v>7027</v>
      </c>
      <c r="B544" s="125">
        <v>650364007</v>
      </c>
      <c r="C544" s="125" t="s">
        <v>8194</v>
      </c>
      <c r="D544" s="125" t="s">
        <v>7741</v>
      </c>
      <c r="E544" s="126">
        <v>118376736</v>
      </c>
      <c r="F544" s="126">
        <v>425790072</v>
      </c>
    </row>
    <row r="545" spans="1:6" x14ac:dyDescent="0.2">
      <c r="A545" s="125">
        <v>7027</v>
      </c>
      <c r="B545" s="125">
        <v>650364007</v>
      </c>
      <c r="C545" s="125" t="s">
        <v>8194</v>
      </c>
      <c r="D545" s="125" t="s">
        <v>7792</v>
      </c>
      <c r="E545" s="126">
        <v>26294448</v>
      </c>
      <c r="F545" s="126">
        <v>77119692</v>
      </c>
    </row>
    <row r="546" spans="1:6" x14ac:dyDescent="0.2">
      <c r="A546" s="125">
        <v>7027</v>
      </c>
      <c r="B546" s="125">
        <v>650364007</v>
      </c>
      <c r="C546" s="125" t="s">
        <v>8194</v>
      </c>
      <c r="D546" s="125" t="s">
        <v>7742</v>
      </c>
      <c r="E546" s="126">
        <v>57719520</v>
      </c>
      <c r="F546" s="126">
        <v>182778480</v>
      </c>
    </row>
    <row r="547" spans="1:6" x14ac:dyDescent="0.2">
      <c r="A547" s="125">
        <v>7031</v>
      </c>
      <c r="B547" s="125">
        <v>731026009</v>
      </c>
      <c r="C547" s="125" t="s">
        <v>8784</v>
      </c>
      <c r="D547" s="125" t="s">
        <v>7799</v>
      </c>
      <c r="E547" s="126">
        <v>31988820</v>
      </c>
      <c r="F547" s="126">
        <v>31988820</v>
      </c>
    </row>
    <row r="548" spans="1:6" x14ac:dyDescent="0.2">
      <c r="A548" s="125">
        <v>7036</v>
      </c>
      <c r="B548" s="125" t="s">
        <v>7669</v>
      </c>
      <c r="C548" s="125" t="s">
        <v>8195</v>
      </c>
      <c r="D548" s="125" t="s">
        <v>7906</v>
      </c>
      <c r="E548" s="126">
        <v>22927476</v>
      </c>
      <c r="F548" s="126">
        <v>103126693</v>
      </c>
    </row>
    <row r="549" spans="1:6" x14ac:dyDescent="0.2">
      <c r="A549" s="125">
        <v>7036</v>
      </c>
      <c r="B549" s="125" t="s">
        <v>7669</v>
      </c>
      <c r="C549" s="125" t="s">
        <v>8195</v>
      </c>
      <c r="D549" s="125" t="s">
        <v>7740</v>
      </c>
      <c r="E549" s="126">
        <v>42633658</v>
      </c>
      <c r="F549" s="126">
        <v>191517494</v>
      </c>
    </row>
    <row r="550" spans="1:6" x14ac:dyDescent="0.2">
      <c r="A550" s="125">
        <v>7037</v>
      </c>
      <c r="B550" s="125">
        <v>753474005</v>
      </c>
      <c r="C550" s="125" t="s">
        <v>8196</v>
      </c>
      <c r="D550" s="125" t="s">
        <v>7802</v>
      </c>
      <c r="E550" s="126">
        <v>6206400</v>
      </c>
      <c r="F550" s="126">
        <v>31109580</v>
      </c>
    </row>
    <row r="551" spans="1:6" x14ac:dyDescent="0.2">
      <c r="A551" s="125">
        <v>7037</v>
      </c>
      <c r="B551" s="125">
        <v>753474005</v>
      </c>
      <c r="C551" s="125" t="s">
        <v>8196</v>
      </c>
      <c r="D551" s="125" t="s">
        <v>7819</v>
      </c>
      <c r="E551" s="126">
        <v>6206400</v>
      </c>
      <c r="F551" s="126">
        <v>31032000</v>
      </c>
    </row>
    <row r="552" spans="1:6" x14ac:dyDescent="0.2">
      <c r="A552" s="125">
        <v>7037</v>
      </c>
      <c r="B552" s="125">
        <v>753474005</v>
      </c>
      <c r="C552" s="125" t="s">
        <v>8196</v>
      </c>
      <c r="D552" s="125" t="s">
        <v>7830</v>
      </c>
      <c r="E552" s="126">
        <v>6283980</v>
      </c>
      <c r="F552" s="126">
        <v>31109580</v>
      </c>
    </row>
    <row r="553" spans="1:6" x14ac:dyDescent="0.2">
      <c r="A553" s="125">
        <v>7037</v>
      </c>
      <c r="B553" s="125">
        <v>753474005</v>
      </c>
      <c r="C553" s="125" t="s">
        <v>8196</v>
      </c>
      <c r="D553" s="125" t="s">
        <v>7847</v>
      </c>
      <c r="E553" s="126">
        <v>8068320</v>
      </c>
      <c r="F553" s="126">
        <v>40341600</v>
      </c>
    </row>
    <row r="554" spans="1:6" x14ac:dyDescent="0.2">
      <c r="A554" s="125">
        <v>7037</v>
      </c>
      <c r="B554" s="125">
        <v>753474005</v>
      </c>
      <c r="C554" s="125" t="s">
        <v>8196</v>
      </c>
      <c r="D554" s="125" t="s">
        <v>7832</v>
      </c>
      <c r="E554" s="126">
        <v>6361560</v>
      </c>
      <c r="F554" s="126">
        <v>31419900</v>
      </c>
    </row>
    <row r="555" spans="1:6" x14ac:dyDescent="0.2">
      <c r="A555" s="125">
        <v>7037</v>
      </c>
      <c r="B555" s="125">
        <v>753474005</v>
      </c>
      <c r="C555" s="125" t="s">
        <v>8196</v>
      </c>
      <c r="D555" s="125" t="s">
        <v>7774</v>
      </c>
      <c r="E555" s="126">
        <v>10085400</v>
      </c>
      <c r="F555" s="126">
        <v>37921410</v>
      </c>
    </row>
    <row r="556" spans="1:6" x14ac:dyDescent="0.2">
      <c r="A556" s="125">
        <v>7037</v>
      </c>
      <c r="B556" s="125">
        <v>753474005</v>
      </c>
      <c r="C556" s="125" t="s">
        <v>8196</v>
      </c>
      <c r="D556" s="125" t="s">
        <v>7822</v>
      </c>
      <c r="E556" s="126">
        <v>6206400</v>
      </c>
      <c r="F556" s="126">
        <v>31187160</v>
      </c>
    </row>
    <row r="557" spans="1:6" x14ac:dyDescent="0.2">
      <c r="A557" s="125">
        <v>7038</v>
      </c>
      <c r="B557" s="125">
        <v>759418204</v>
      </c>
      <c r="C557" s="125" t="s">
        <v>8197</v>
      </c>
      <c r="D557" s="125" t="s">
        <v>7742</v>
      </c>
      <c r="E557" s="126">
        <v>25200053</v>
      </c>
      <c r="F557" s="126">
        <v>106458540</v>
      </c>
    </row>
    <row r="558" spans="1:6" x14ac:dyDescent="0.2">
      <c r="A558" s="125">
        <v>7039</v>
      </c>
      <c r="B558" s="125">
        <v>700249204</v>
      </c>
      <c r="C558" s="125" t="s">
        <v>8198</v>
      </c>
      <c r="D558" s="125" t="s">
        <v>7814</v>
      </c>
      <c r="E558" s="126">
        <v>82824408</v>
      </c>
      <c r="F558" s="126">
        <v>238658377</v>
      </c>
    </row>
    <row r="559" spans="1:6" x14ac:dyDescent="0.2">
      <c r="A559" s="125">
        <v>7041</v>
      </c>
      <c r="B559" s="125">
        <v>725712006</v>
      </c>
      <c r="C559" s="125" t="s">
        <v>8199</v>
      </c>
      <c r="D559" s="125" t="s">
        <v>7907</v>
      </c>
      <c r="E559" s="126">
        <v>9463208</v>
      </c>
      <c r="F559" s="126">
        <v>38471921</v>
      </c>
    </row>
    <row r="560" spans="1:6" x14ac:dyDescent="0.2">
      <c r="A560" s="125">
        <v>7041</v>
      </c>
      <c r="B560" s="125">
        <v>725712006</v>
      </c>
      <c r="C560" s="125" t="s">
        <v>8199</v>
      </c>
      <c r="D560" s="125" t="s">
        <v>7774</v>
      </c>
      <c r="E560" s="126">
        <v>9697500</v>
      </c>
      <c r="F560" s="126">
        <v>38014200</v>
      </c>
    </row>
    <row r="561" spans="1:6" x14ac:dyDescent="0.2">
      <c r="A561" s="125">
        <v>7049</v>
      </c>
      <c r="B561" s="125">
        <v>690609002</v>
      </c>
      <c r="C561" s="125" t="s">
        <v>8453</v>
      </c>
      <c r="D561" s="125" t="s">
        <v>7741</v>
      </c>
      <c r="E561" s="126">
        <v>20072946</v>
      </c>
      <c r="F561" s="126">
        <v>50182365</v>
      </c>
    </row>
    <row r="562" spans="1:6" x14ac:dyDescent="0.2">
      <c r="A562" s="125">
        <v>7050</v>
      </c>
      <c r="B562" s="125">
        <v>691508005</v>
      </c>
      <c r="C562" s="125" t="s">
        <v>8454</v>
      </c>
      <c r="D562" s="125" t="s">
        <v>7818</v>
      </c>
      <c r="E562" s="126">
        <v>14354990</v>
      </c>
      <c r="F562" s="126">
        <v>28918144</v>
      </c>
    </row>
    <row r="563" spans="1:6" x14ac:dyDescent="0.2">
      <c r="A563" s="125">
        <v>7051</v>
      </c>
      <c r="B563" s="125">
        <v>692538005</v>
      </c>
      <c r="C563" s="125" t="s">
        <v>8200</v>
      </c>
      <c r="D563" s="125" t="s">
        <v>7794</v>
      </c>
      <c r="E563" s="126">
        <v>63435063</v>
      </c>
      <c r="F563" s="126">
        <v>185810211</v>
      </c>
    </row>
    <row r="564" spans="1:6" x14ac:dyDescent="0.2">
      <c r="A564" s="125">
        <v>7052</v>
      </c>
      <c r="B564" s="125">
        <v>690812002</v>
      </c>
      <c r="C564" s="125" t="s">
        <v>8201</v>
      </c>
      <c r="D564" s="125" t="s">
        <v>7821</v>
      </c>
      <c r="E564" s="126">
        <v>4292760</v>
      </c>
      <c r="F564" s="126">
        <v>17295540</v>
      </c>
    </row>
    <row r="565" spans="1:6" x14ac:dyDescent="0.2">
      <c r="A565" s="125">
        <v>7054</v>
      </c>
      <c r="B565" s="125">
        <v>692542002</v>
      </c>
      <c r="C565" s="125" t="s">
        <v>8202</v>
      </c>
      <c r="D565" s="125" t="s">
        <v>7867</v>
      </c>
      <c r="E565" s="126">
        <v>9014796</v>
      </c>
      <c r="F565" s="126">
        <v>36320634</v>
      </c>
    </row>
    <row r="566" spans="1:6" x14ac:dyDescent="0.2">
      <c r="A566" s="125">
        <v>7056</v>
      </c>
      <c r="B566" s="125">
        <v>690713004</v>
      </c>
      <c r="C566" s="125" t="s">
        <v>8203</v>
      </c>
      <c r="D566" s="125" t="s">
        <v>7783</v>
      </c>
      <c r="E566" s="126">
        <v>30121170</v>
      </c>
      <c r="F566" s="126">
        <v>95944241</v>
      </c>
    </row>
    <row r="567" spans="1:6" x14ac:dyDescent="0.2">
      <c r="A567" s="125">
        <v>7057</v>
      </c>
      <c r="B567" s="125">
        <v>691907007</v>
      </c>
      <c r="C567" s="125" t="s">
        <v>8204</v>
      </c>
      <c r="D567" s="125" t="s">
        <v>195</v>
      </c>
      <c r="E567" s="126">
        <v>10603117</v>
      </c>
      <c r="F567" s="126">
        <v>42719983</v>
      </c>
    </row>
    <row r="568" spans="1:6" x14ac:dyDescent="0.2">
      <c r="A568" s="125">
        <v>7064</v>
      </c>
      <c r="B568" s="125">
        <v>690601001</v>
      </c>
      <c r="C568" s="125" t="s">
        <v>8205</v>
      </c>
      <c r="D568" s="125" t="s">
        <v>7738</v>
      </c>
      <c r="E568" s="126">
        <v>6439140</v>
      </c>
      <c r="F568" s="126">
        <v>25943310</v>
      </c>
    </row>
    <row r="569" spans="1:6" x14ac:dyDescent="0.2">
      <c r="A569" s="125">
        <v>7066</v>
      </c>
      <c r="B569" s="125">
        <v>690705001</v>
      </c>
      <c r="C569" s="125" t="s">
        <v>8206</v>
      </c>
      <c r="D569" s="125" t="s">
        <v>7799</v>
      </c>
      <c r="E569" s="126">
        <v>6868416</v>
      </c>
      <c r="F569" s="126">
        <v>27672864</v>
      </c>
    </row>
    <row r="570" spans="1:6" x14ac:dyDescent="0.2">
      <c r="A570" s="125">
        <v>7067</v>
      </c>
      <c r="B570" s="125">
        <v>825652000</v>
      </c>
      <c r="C570" s="125" t="s">
        <v>8207</v>
      </c>
      <c r="D570" s="125" t="s">
        <v>7774</v>
      </c>
      <c r="E570" s="126">
        <v>8016600</v>
      </c>
      <c r="F570" s="126">
        <v>40083000</v>
      </c>
    </row>
    <row r="571" spans="1:6" x14ac:dyDescent="0.2">
      <c r="A571" s="125">
        <v>7067</v>
      </c>
      <c r="B571" s="125">
        <v>825652000</v>
      </c>
      <c r="C571" s="125" t="s">
        <v>8207</v>
      </c>
      <c r="D571" s="125" t="s">
        <v>7783</v>
      </c>
      <c r="E571" s="126">
        <v>8016600</v>
      </c>
      <c r="F571" s="126">
        <v>40083000</v>
      </c>
    </row>
    <row r="572" spans="1:6" x14ac:dyDescent="0.2">
      <c r="A572" s="125">
        <v>7071</v>
      </c>
      <c r="B572" s="125">
        <v>692541006</v>
      </c>
      <c r="C572" s="125" t="s">
        <v>8208</v>
      </c>
      <c r="D572" s="125" t="s">
        <v>7832</v>
      </c>
      <c r="E572" s="126">
        <v>9014796</v>
      </c>
      <c r="F572" s="126">
        <v>45073980</v>
      </c>
    </row>
    <row r="573" spans="1:6" x14ac:dyDescent="0.2">
      <c r="A573" s="125">
        <v>7072</v>
      </c>
      <c r="B573" s="125">
        <v>690403005</v>
      </c>
      <c r="C573" s="125" t="s">
        <v>8209</v>
      </c>
      <c r="D573" s="125" t="s">
        <v>7745</v>
      </c>
      <c r="E573" s="126">
        <v>77151985</v>
      </c>
      <c r="F573" s="126">
        <v>324138061</v>
      </c>
    </row>
    <row r="574" spans="1:6" x14ac:dyDescent="0.2">
      <c r="A574" s="125">
        <v>7076</v>
      </c>
      <c r="B574" s="125">
        <v>650852001</v>
      </c>
      <c r="C574" s="125" t="s">
        <v>8210</v>
      </c>
      <c r="D574" s="125" t="s">
        <v>69</v>
      </c>
      <c r="E574" s="126">
        <v>23889468</v>
      </c>
      <c r="F574" s="126">
        <v>96199200</v>
      </c>
    </row>
    <row r="575" spans="1:6" x14ac:dyDescent="0.2">
      <c r="A575" s="125">
        <v>7079</v>
      </c>
      <c r="B575" s="125">
        <v>711497005</v>
      </c>
      <c r="C575" s="125" t="s">
        <v>8211</v>
      </c>
      <c r="D575" s="125" t="s">
        <v>7761</v>
      </c>
      <c r="E575" s="126">
        <v>6410522</v>
      </c>
      <c r="F575" s="126">
        <v>25828008</v>
      </c>
    </row>
    <row r="576" spans="1:6" x14ac:dyDescent="0.2">
      <c r="A576" s="125">
        <v>7081</v>
      </c>
      <c r="B576" s="125">
        <v>692537009</v>
      </c>
      <c r="C576" s="125" t="s">
        <v>8212</v>
      </c>
      <c r="D576" s="125" t="s">
        <v>7803</v>
      </c>
      <c r="E576" s="126">
        <v>9014796</v>
      </c>
      <c r="F576" s="126">
        <v>45073980</v>
      </c>
    </row>
    <row r="577" spans="1:6" x14ac:dyDescent="0.2">
      <c r="A577" s="125">
        <v>7082</v>
      </c>
      <c r="B577" s="125">
        <v>690727005</v>
      </c>
      <c r="C577" s="125" t="s">
        <v>8213</v>
      </c>
      <c r="D577" s="125" t="s">
        <v>7822</v>
      </c>
      <c r="E577" s="126">
        <v>10159532</v>
      </c>
      <c r="F577" s="126">
        <v>50797660</v>
      </c>
    </row>
    <row r="578" spans="1:6" x14ac:dyDescent="0.2">
      <c r="A578" s="125">
        <v>7083</v>
      </c>
      <c r="B578" s="125">
        <v>690302004</v>
      </c>
      <c r="C578" s="125" t="s">
        <v>8214</v>
      </c>
      <c r="D578" s="125" t="s">
        <v>7807</v>
      </c>
      <c r="E578" s="126">
        <v>15512586</v>
      </c>
      <c r="F578" s="126">
        <v>62868347</v>
      </c>
    </row>
    <row r="579" spans="1:6" x14ac:dyDescent="0.2">
      <c r="A579" s="125">
        <v>7085</v>
      </c>
      <c r="B579" s="125">
        <v>730998007</v>
      </c>
      <c r="C579" s="125" t="s">
        <v>8215</v>
      </c>
      <c r="D579" s="125" t="s">
        <v>7814</v>
      </c>
      <c r="E579" s="126">
        <v>6516720</v>
      </c>
      <c r="F579" s="126">
        <v>31497480</v>
      </c>
    </row>
    <row r="580" spans="1:6" x14ac:dyDescent="0.2">
      <c r="A580" s="125">
        <v>7086</v>
      </c>
      <c r="B580" s="125">
        <v>746157002</v>
      </c>
      <c r="C580" s="125" t="s">
        <v>8216</v>
      </c>
      <c r="D580" s="125" t="s">
        <v>7802</v>
      </c>
      <c r="E580" s="126">
        <v>15391872</v>
      </c>
      <c r="F580" s="126">
        <v>73111392</v>
      </c>
    </row>
    <row r="581" spans="1:6" x14ac:dyDescent="0.2">
      <c r="A581" s="125">
        <v>7086</v>
      </c>
      <c r="B581" s="125">
        <v>746157002</v>
      </c>
      <c r="C581" s="125" t="s">
        <v>8216</v>
      </c>
      <c r="D581" s="125" t="s">
        <v>7813</v>
      </c>
      <c r="E581" s="126">
        <v>14429880</v>
      </c>
      <c r="F581" s="126">
        <v>72149400</v>
      </c>
    </row>
    <row r="582" spans="1:6" x14ac:dyDescent="0.2">
      <c r="A582" s="125">
        <v>7086</v>
      </c>
      <c r="B582" s="125">
        <v>746157002</v>
      </c>
      <c r="C582" s="125" t="s">
        <v>8216</v>
      </c>
      <c r="D582" s="125" t="s">
        <v>7830</v>
      </c>
      <c r="E582" s="126">
        <v>10261248</v>
      </c>
      <c r="F582" s="126">
        <v>44892960</v>
      </c>
    </row>
    <row r="583" spans="1:6" x14ac:dyDescent="0.2">
      <c r="A583" s="125">
        <v>7086</v>
      </c>
      <c r="B583" s="125">
        <v>746157002</v>
      </c>
      <c r="C583" s="125" t="s">
        <v>8216</v>
      </c>
      <c r="D583" s="125" t="s">
        <v>7794</v>
      </c>
      <c r="E583" s="126">
        <v>8016600</v>
      </c>
      <c r="F583" s="126">
        <v>39922668</v>
      </c>
    </row>
    <row r="584" spans="1:6" x14ac:dyDescent="0.2">
      <c r="A584" s="125">
        <v>7086</v>
      </c>
      <c r="B584" s="125">
        <v>746157002</v>
      </c>
      <c r="C584" s="125" t="s">
        <v>8216</v>
      </c>
      <c r="D584" s="125" t="s">
        <v>7847</v>
      </c>
      <c r="E584" s="126">
        <v>9780252</v>
      </c>
      <c r="F584" s="126">
        <v>44251632</v>
      </c>
    </row>
    <row r="585" spans="1:6" x14ac:dyDescent="0.2">
      <c r="A585" s="125">
        <v>7086</v>
      </c>
      <c r="B585" s="125">
        <v>746157002</v>
      </c>
      <c r="C585" s="125" t="s">
        <v>8216</v>
      </c>
      <c r="D585" s="125" t="s">
        <v>7780</v>
      </c>
      <c r="E585" s="126">
        <v>8657928</v>
      </c>
      <c r="F585" s="126">
        <v>41525988</v>
      </c>
    </row>
    <row r="586" spans="1:6" x14ac:dyDescent="0.2">
      <c r="A586" s="125">
        <v>7087</v>
      </c>
      <c r="B586" s="125" t="s">
        <v>7680</v>
      </c>
      <c r="C586" s="125" t="s">
        <v>8217</v>
      </c>
      <c r="D586" s="125" t="s">
        <v>7736</v>
      </c>
      <c r="E586" s="126">
        <v>6776837</v>
      </c>
      <c r="F586" s="126">
        <v>27303892</v>
      </c>
    </row>
    <row r="587" spans="1:6" x14ac:dyDescent="0.2">
      <c r="A587" s="125">
        <v>7090</v>
      </c>
      <c r="B587" s="125">
        <v>691513009</v>
      </c>
      <c r="C587" s="125" t="s">
        <v>8218</v>
      </c>
      <c r="D587" s="125" t="s">
        <v>7773</v>
      </c>
      <c r="E587" s="126">
        <v>4945260</v>
      </c>
      <c r="F587" s="126">
        <v>19924464</v>
      </c>
    </row>
    <row r="588" spans="1:6" x14ac:dyDescent="0.2">
      <c r="A588" s="125">
        <v>7091</v>
      </c>
      <c r="B588" s="125">
        <v>690803003</v>
      </c>
      <c r="C588" s="125" t="s">
        <v>8219</v>
      </c>
      <c r="D588" s="125" t="s">
        <v>7823</v>
      </c>
      <c r="E588" s="126">
        <v>2220512</v>
      </c>
      <c r="F588" s="126">
        <v>16984889</v>
      </c>
    </row>
    <row r="589" spans="1:6" x14ac:dyDescent="0.2">
      <c r="A589" s="125">
        <v>7092</v>
      </c>
      <c r="B589" s="125">
        <v>692001001</v>
      </c>
      <c r="C589" s="125" t="s">
        <v>8220</v>
      </c>
      <c r="D589" s="125" t="s">
        <v>7791</v>
      </c>
      <c r="E589" s="126">
        <v>6524995</v>
      </c>
      <c r="F589" s="126">
        <v>26289220</v>
      </c>
    </row>
    <row r="590" spans="1:6" x14ac:dyDescent="0.2">
      <c r="A590" s="125">
        <v>7095</v>
      </c>
      <c r="B590" s="125">
        <v>691902005</v>
      </c>
      <c r="C590" s="125" t="s">
        <v>8221</v>
      </c>
      <c r="D590" s="125" t="s">
        <v>7908</v>
      </c>
      <c r="E590" s="126">
        <v>4730622</v>
      </c>
      <c r="F590" s="126">
        <v>19059687</v>
      </c>
    </row>
    <row r="591" spans="1:6" x14ac:dyDescent="0.2">
      <c r="A591" s="125">
        <v>7102</v>
      </c>
      <c r="B591" s="125">
        <v>651853702</v>
      </c>
      <c r="C591" s="125" t="s">
        <v>8222</v>
      </c>
      <c r="D591" s="125" t="s">
        <v>7867</v>
      </c>
      <c r="E591" s="126">
        <v>6413280</v>
      </c>
      <c r="F591" s="126">
        <v>32066400</v>
      </c>
    </row>
    <row r="592" spans="1:6" x14ac:dyDescent="0.2">
      <c r="A592" s="125">
        <v>7102</v>
      </c>
      <c r="B592" s="125">
        <v>651853702</v>
      </c>
      <c r="C592" s="125" t="s">
        <v>8222</v>
      </c>
      <c r="D592" s="125" t="s">
        <v>7819</v>
      </c>
      <c r="E592" s="126">
        <v>6733944</v>
      </c>
      <c r="F592" s="126">
        <v>32231382</v>
      </c>
    </row>
    <row r="593" spans="1:6" x14ac:dyDescent="0.2">
      <c r="A593" s="125">
        <v>7102</v>
      </c>
      <c r="B593" s="125">
        <v>651853702</v>
      </c>
      <c r="C593" s="125" t="s">
        <v>8222</v>
      </c>
      <c r="D593" s="125" t="s">
        <v>7797</v>
      </c>
      <c r="E593" s="126">
        <v>11223240</v>
      </c>
      <c r="F593" s="126">
        <v>56116200</v>
      </c>
    </row>
    <row r="594" spans="1:6" x14ac:dyDescent="0.2">
      <c r="A594" s="125">
        <v>7102</v>
      </c>
      <c r="B594" s="125">
        <v>651853702</v>
      </c>
      <c r="C594" s="125" t="s">
        <v>8222</v>
      </c>
      <c r="D594" s="125" t="s">
        <v>7803</v>
      </c>
      <c r="E594" s="126">
        <v>6413280</v>
      </c>
      <c r="F594" s="126">
        <v>32226732</v>
      </c>
    </row>
    <row r="595" spans="1:6" x14ac:dyDescent="0.2">
      <c r="A595" s="125">
        <v>7102</v>
      </c>
      <c r="B595" s="125">
        <v>651853702</v>
      </c>
      <c r="C595" s="125" t="s">
        <v>8222</v>
      </c>
      <c r="D595" s="125" t="s">
        <v>7820</v>
      </c>
      <c r="E595" s="126">
        <v>8016600</v>
      </c>
      <c r="F595" s="126">
        <v>40083000</v>
      </c>
    </row>
    <row r="596" spans="1:6" x14ac:dyDescent="0.2">
      <c r="A596" s="125">
        <v>7102</v>
      </c>
      <c r="B596" s="125">
        <v>651853702</v>
      </c>
      <c r="C596" s="125" t="s">
        <v>8222</v>
      </c>
      <c r="D596" s="125" t="s">
        <v>7822</v>
      </c>
      <c r="E596" s="126">
        <v>8016600</v>
      </c>
      <c r="F596" s="126">
        <v>40083000</v>
      </c>
    </row>
    <row r="597" spans="1:6" x14ac:dyDescent="0.2">
      <c r="A597" s="125">
        <v>7102</v>
      </c>
      <c r="B597" s="125">
        <v>651853702</v>
      </c>
      <c r="C597" s="125" t="s">
        <v>8222</v>
      </c>
      <c r="D597" s="125" t="s">
        <v>7835</v>
      </c>
      <c r="E597" s="126">
        <v>12826560</v>
      </c>
      <c r="F597" s="126">
        <v>64132800</v>
      </c>
    </row>
    <row r="598" spans="1:6" x14ac:dyDescent="0.2">
      <c r="A598" s="125">
        <v>7104</v>
      </c>
      <c r="B598" s="125">
        <v>690711001</v>
      </c>
      <c r="C598" s="125" t="s">
        <v>8223</v>
      </c>
      <c r="D598" s="125" t="s">
        <v>7779</v>
      </c>
      <c r="E598" s="126">
        <v>10897887</v>
      </c>
      <c r="F598" s="126">
        <v>54489435</v>
      </c>
    </row>
    <row r="599" spans="1:6" x14ac:dyDescent="0.2">
      <c r="A599" s="125">
        <v>7105</v>
      </c>
      <c r="B599" s="125">
        <v>691807002</v>
      </c>
      <c r="C599" s="125" t="s">
        <v>8224</v>
      </c>
      <c r="D599" s="125" t="s">
        <v>7743</v>
      </c>
      <c r="E599" s="126">
        <v>5056871</v>
      </c>
      <c r="F599" s="126">
        <v>20374145</v>
      </c>
    </row>
    <row r="600" spans="1:6" x14ac:dyDescent="0.2">
      <c r="A600" s="125">
        <v>7106</v>
      </c>
      <c r="B600" s="125">
        <v>692201000</v>
      </c>
      <c r="C600" s="125" t="s">
        <v>8225</v>
      </c>
      <c r="D600" s="125" t="s">
        <v>7781</v>
      </c>
      <c r="E600" s="126">
        <v>9298118</v>
      </c>
      <c r="F600" s="126">
        <v>37462139</v>
      </c>
    </row>
    <row r="601" spans="1:6" x14ac:dyDescent="0.2">
      <c r="A601" s="125">
        <v>7110</v>
      </c>
      <c r="B601" s="125">
        <v>690501007</v>
      </c>
      <c r="C601" s="125" t="s">
        <v>8226</v>
      </c>
      <c r="D601" s="125" t="s">
        <v>7757</v>
      </c>
      <c r="E601" s="126">
        <v>5866772</v>
      </c>
      <c r="F601" s="126">
        <v>23637238</v>
      </c>
    </row>
    <row r="602" spans="1:6" x14ac:dyDescent="0.2">
      <c r="A602" s="125">
        <v>7116</v>
      </c>
      <c r="B602" s="125">
        <v>690721007</v>
      </c>
      <c r="C602" s="125" t="s">
        <v>8227</v>
      </c>
      <c r="D602" s="125" t="s">
        <v>7780</v>
      </c>
      <c r="E602" s="126">
        <v>11327163</v>
      </c>
      <c r="F602" s="126">
        <v>56635815</v>
      </c>
    </row>
    <row r="603" spans="1:6" x14ac:dyDescent="0.2">
      <c r="A603" s="125">
        <v>7117</v>
      </c>
      <c r="B603" s="125">
        <v>690412004</v>
      </c>
      <c r="C603" s="125" t="s">
        <v>8228</v>
      </c>
      <c r="D603" s="125" t="s">
        <v>7769</v>
      </c>
      <c r="E603" s="126">
        <v>5861048</v>
      </c>
      <c r="F603" s="126">
        <v>23614176</v>
      </c>
    </row>
    <row r="604" spans="1:6" x14ac:dyDescent="0.2">
      <c r="A604" s="125">
        <v>7118</v>
      </c>
      <c r="B604" s="125">
        <v>690401002</v>
      </c>
      <c r="C604" s="125" t="s">
        <v>8229</v>
      </c>
      <c r="D604" s="125" t="s">
        <v>7770</v>
      </c>
      <c r="E604" s="126">
        <v>11744991</v>
      </c>
      <c r="F604" s="126">
        <v>47101900</v>
      </c>
    </row>
    <row r="605" spans="1:6" x14ac:dyDescent="0.2">
      <c r="A605" s="125">
        <v>7125</v>
      </c>
      <c r="B605" s="125">
        <v>690710005</v>
      </c>
      <c r="C605" s="125" t="s">
        <v>8230</v>
      </c>
      <c r="D605" s="125" t="s">
        <v>7869</v>
      </c>
      <c r="E605" s="126">
        <v>6439140</v>
      </c>
      <c r="F605" s="126">
        <v>32195700</v>
      </c>
    </row>
    <row r="606" spans="1:6" x14ac:dyDescent="0.2">
      <c r="A606" s="125">
        <v>7128</v>
      </c>
      <c r="B606" s="125">
        <v>690511002</v>
      </c>
      <c r="C606" s="125" t="s">
        <v>8231</v>
      </c>
      <c r="D606" s="125" t="s">
        <v>7863</v>
      </c>
      <c r="E606" s="126">
        <v>5008220</v>
      </c>
      <c r="F606" s="126">
        <v>20178130</v>
      </c>
    </row>
    <row r="607" spans="1:6" x14ac:dyDescent="0.2">
      <c r="A607" s="125">
        <v>7132</v>
      </c>
      <c r="B607" s="125">
        <v>691916006</v>
      </c>
      <c r="C607" s="125" t="s">
        <v>8232</v>
      </c>
      <c r="D607" s="125" t="s">
        <v>7906</v>
      </c>
      <c r="E607" s="126">
        <v>5056871</v>
      </c>
      <c r="F607" s="126">
        <v>20374145</v>
      </c>
    </row>
    <row r="608" spans="1:6" x14ac:dyDescent="0.2">
      <c r="A608" s="125">
        <v>7137</v>
      </c>
      <c r="B608" s="125">
        <v>691512002</v>
      </c>
      <c r="C608" s="125" t="s">
        <v>8455</v>
      </c>
      <c r="D608" s="125" t="s">
        <v>7766</v>
      </c>
      <c r="E608" s="126">
        <v>6851245</v>
      </c>
      <c r="F608" s="126">
        <v>27603682</v>
      </c>
    </row>
    <row r="609" spans="1:6" x14ac:dyDescent="0.2">
      <c r="A609" s="125">
        <v>7138</v>
      </c>
      <c r="B609" s="125">
        <v>690103001</v>
      </c>
      <c r="C609" s="125" t="s">
        <v>8233</v>
      </c>
      <c r="D609" s="125" t="s">
        <v>184</v>
      </c>
      <c r="E609" s="126">
        <v>9524203</v>
      </c>
      <c r="F609" s="126">
        <v>38373036</v>
      </c>
    </row>
    <row r="610" spans="1:6" x14ac:dyDescent="0.2">
      <c r="A610" s="125">
        <v>7139</v>
      </c>
      <c r="B610" s="125">
        <v>691405001</v>
      </c>
      <c r="C610" s="125" t="s">
        <v>8234</v>
      </c>
      <c r="D610" s="125" t="s">
        <v>7834</v>
      </c>
      <c r="E610" s="126">
        <v>5056871</v>
      </c>
      <c r="F610" s="126">
        <v>25284355</v>
      </c>
    </row>
    <row r="611" spans="1:6" x14ac:dyDescent="0.2">
      <c r="A611" s="125">
        <v>7141</v>
      </c>
      <c r="B611" s="125">
        <v>650165500</v>
      </c>
      <c r="C611" s="125" t="s">
        <v>8235</v>
      </c>
      <c r="D611" s="125" t="s">
        <v>159</v>
      </c>
      <c r="E611" s="126">
        <v>3177987</v>
      </c>
      <c r="F611" s="126">
        <v>15587269</v>
      </c>
    </row>
    <row r="612" spans="1:6" x14ac:dyDescent="0.2">
      <c r="A612" s="125">
        <v>7141</v>
      </c>
      <c r="B612" s="125">
        <v>650165500</v>
      </c>
      <c r="C612" s="125" t="s">
        <v>8235</v>
      </c>
      <c r="D612" s="125" t="s">
        <v>7766</v>
      </c>
      <c r="E612" s="126">
        <v>18968828</v>
      </c>
      <c r="F612" s="126">
        <v>85776681</v>
      </c>
    </row>
    <row r="613" spans="1:6" x14ac:dyDescent="0.2">
      <c r="A613" s="125">
        <v>7141</v>
      </c>
      <c r="B613" s="125">
        <v>650165500</v>
      </c>
      <c r="C613" s="125" t="s">
        <v>8235</v>
      </c>
      <c r="D613" s="125" t="s">
        <v>7756</v>
      </c>
      <c r="E613" s="126">
        <v>17832849</v>
      </c>
      <c r="F613" s="126">
        <v>80141101</v>
      </c>
    </row>
    <row r="614" spans="1:6" x14ac:dyDescent="0.2">
      <c r="A614" s="125">
        <v>7141</v>
      </c>
      <c r="B614" s="125">
        <v>650165500</v>
      </c>
      <c r="C614" s="125" t="s">
        <v>8235</v>
      </c>
      <c r="D614" s="125" t="s">
        <v>7844</v>
      </c>
      <c r="E614" s="126">
        <v>14738683</v>
      </c>
      <c r="F614" s="126">
        <v>106134749</v>
      </c>
    </row>
    <row r="615" spans="1:6" x14ac:dyDescent="0.2">
      <c r="A615" s="125">
        <v>7141</v>
      </c>
      <c r="B615" s="125">
        <v>650165500</v>
      </c>
      <c r="C615" s="125" t="s">
        <v>8235</v>
      </c>
      <c r="D615" s="125" t="s">
        <v>7818</v>
      </c>
      <c r="E615" s="126">
        <v>23943982</v>
      </c>
      <c r="F615" s="126">
        <v>70552495</v>
      </c>
    </row>
    <row r="616" spans="1:6" x14ac:dyDescent="0.2">
      <c r="A616" s="125">
        <v>7143</v>
      </c>
      <c r="B616" s="125">
        <v>692101006</v>
      </c>
      <c r="C616" s="125" t="s">
        <v>8236</v>
      </c>
      <c r="D616" s="125" t="s">
        <v>7734</v>
      </c>
      <c r="E616" s="126">
        <v>6851245</v>
      </c>
      <c r="F616" s="126">
        <v>27603682</v>
      </c>
    </row>
    <row r="617" spans="1:6" x14ac:dyDescent="0.2">
      <c r="A617" s="125">
        <v>7145</v>
      </c>
      <c r="B617" s="125" t="s">
        <v>7726</v>
      </c>
      <c r="C617" s="125" t="s">
        <v>8237</v>
      </c>
      <c r="D617" s="125" t="s">
        <v>7811</v>
      </c>
      <c r="E617" s="126">
        <v>12756014</v>
      </c>
      <c r="F617" s="126">
        <v>57777238</v>
      </c>
    </row>
    <row r="618" spans="1:6" x14ac:dyDescent="0.2">
      <c r="A618" s="125">
        <v>7146</v>
      </c>
      <c r="B618" s="125">
        <v>652115705</v>
      </c>
      <c r="C618" s="125" t="s">
        <v>8238</v>
      </c>
      <c r="D618" s="125" t="s">
        <v>7788</v>
      </c>
      <c r="E618" s="126">
        <v>0</v>
      </c>
      <c r="F618" s="126">
        <v>127829515</v>
      </c>
    </row>
    <row r="619" spans="1:6" x14ac:dyDescent="0.2">
      <c r="A619" s="125">
        <v>7147</v>
      </c>
      <c r="B619" s="125">
        <v>691104001</v>
      </c>
      <c r="C619" s="125" t="s">
        <v>8239</v>
      </c>
      <c r="D619" s="125" t="s">
        <v>7752</v>
      </c>
      <c r="E619" s="126">
        <v>9014796</v>
      </c>
      <c r="F619" s="126">
        <v>36320634</v>
      </c>
    </row>
    <row r="620" spans="1:6" x14ac:dyDescent="0.2">
      <c r="A620" s="125">
        <v>7158</v>
      </c>
      <c r="B620" s="125">
        <v>652041302</v>
      </c>
      <c r="C620" s="125" t="s">
        <v>8240</v>
      </c>
      <c r="D620" s="125" t="s">
        <v>7777</v>
      </c>
      <c r="E620" s="126">
        <v>20214348</v>
      </c>
      <c r="F620" s="126">
        <v>94615598</v>
      </c>
    </row>
    <row r="621" spans="1:6" x14ac:dyDescent="0.2">
      <c r="A621" s="125">
        <v>7158</v>
      </c>
      <c r="B621" s="125">
        <v>652041302</v>
      </c>
      <c r="C621" s="125" t="s">
        <v>8240</v>
      </c>
      <c r="D621" s="125" t="s">
        <v>7791</v>
      </c>
      <c r="E621" s="126">
        <v>14984111</v>
      </c>
      <c r="F621" s="126">
        <v>67834855</v>
      </c>
    </row>
    <row r="622" spans="1:6" x14ac:dyDescent="0.2">
      <c r="A622" s="125">
        <v>7159</v>
      </c>
      <c r="B622" s="125">
        <v>653932502</v>
      </c>
      <c r="C622" s="125" t="s">
        <v>8241</v>
      </c>
      <c r="D622" s="125" t="s">
        <v>7735</v>
      </c>
      <c r="E622" s="126">
        <v>44156466</v>
      </c>
      <c r="F622" s="126">
        <v>205506328</v>
      </c>
    </row>
    <row r="623" spans="1:6" x14ac:dyDescent="0.2">
      <c r="A623" s="125">
        <v>7160</v>
      </c>
      <c r="B623" s="125">
        <v>712091002</v>
      </c>
      <c r="C623" s="125" t="s">
        <v>8242</v>
      </c>
      <c r="D623" s="125" t="s">
        <v>7735</v>
      </c>
      <c r="E623" s="126">
        <v>23241175</v>
      </c>
      <c r="F623" s="126">
        <v>120876661</v>
      </c>
    </row>
    <row r="624" spans="1:6" x14ac:dyDescent="0.2">
      <c r="A624" s="125">
        <v>7160</v>
      </c>
      <c r="B624" s="125">
        <v>712091002</v>
      </c>
      <c r="C624" s="125" t="s">
        <v>8242</v>
      </c>
      <c r="D624" s="125" t="s">
        <v>7909</v>
      </c>
      <c r="E624" s="126">
        <v>13108455</v>
      </c>
      <c r="F624" s="126">
        <v>71128698</v>
      </c>
    </row>
    <row r="625" spans="1:6" x14ac:dyDescent="0.2">
      <c r="A625" s="125">
        <v>7160</v>
      </c>
      <c r="B625" s="125">
        <v>712091002</v>
      </c>
      <c r="C625" s="125" t="s">
        <v>8242</v>
      </c>
      <c r="D625" s="125" t="s">
        <v>159</v>
      </c>
      <c r="E625" s="126">
        <v>21291883</v>
      </c>
      <c r="F625" s="126">
        <v>117418246</v>
      </c>
    </row>
    <row r="626" spans="1:6" x14ac:dyDescent="0.2">
      <c r="A626" s="125">
        <v>7160</v>
      </c>
      <c r="B626" s="125">
        <v>712091002</v>
      </c>
      <c r="C626" s="125" t="s">
        <v>8242</v>
      </c>
      <c r="D626" s="125" t="s">
        <v>184</v>
      </c>
      <c r="E626" s="126">
        <v>24934901</v>
      </c>
      <c r="F626" s="126">
        <v>130562363</v>
      </c>
    </row>
    <row r="627" spans="1:6" x14ac:dyDescent="0.2">
      <c r="A627" s="125">
        <v>7160</v>
      </c>
      <c r="B627" s="125">
        <v>712091002</v>
      </c>
      <c r="C627" s="125" t="s">
        <v>8242</v>
      </c>
      <c r="D627" s="125" t="s">
        <v>7813</v>
      </c>
      <c r="E627" s="126">
        <v>0</v>
      </c>
      <c r="F627" s="126">
        <v>38233927</v>
      </c>
    </row>
    <row r="628" spans="1:6" x14ac:dyDescent="0.2">
      <c r="A628" s="125">
        <v>7160</v>
      </c>
      <c r="B628" s="125">
        <v>712091002</v>
      </c>
      <c r="C628" s="125" t="s">
        <v>8242</v>
      </c>
      <c r="D628" s="125" t="s">
        <v>7746</v>
      </c>
      <c r="E628" s="126">
        <v>46403081</v>
      </c>
      <c r="F628" s="126">
        <v>65755003</v>
      </c>
    </row>
    <row r="629" spans="1:6" x14ac:dyDescent="0.2">
      <c r="A629" s="125">
        <v>7160</v>
      </c>
      <c r="B629" s="125">
        <v>712091002</v>
      </c>
      <c r="C629" s="125" t="s">
        <v>8242</v>
      </c>
      <c r="D629" s="125" t="s">
        <v>7876</v>
      </c>
      <c r="E629" s="126">
        <v>21775844</v>
      </c>
      <c r="F629" s="126">
        <v>94779325</v>
      </c>
    </row>
    <row r="630" spans="1:6" x14ac:dyDescent="0.2">
      <c r="A630" s="125">
        <v>7160</v>
      </c>
      <c r="B630" s="125">
        <v>712091002</v>
      </c>
      <c r="C630" s="125" t="s">
        <v>8242</v>
      </c>
      <c r="D630" s="125" t="s">
        <v>7809</v>
      </c>
      <c r="E630" s="126">
        <v>21866389</v>
      </c>
      <c r="F630" s="126">
        <v>101529759</v>
      </c>
    </row>
    <row r="631" spans="1:6" x14ac:dyDescent="0.2">
      <c r="A631" s="125">
        <v>7160</v>
      </c>
      <c r="B631" s="125">
        <v>712091002</v>
      </c>
      <c r="C631" s="125" t="s">
        <v>8242</v>
      </c>
      <c r="D631" s="125" t="s">
        <v>7751</v>
      </c>
      <c r="E631" s="126">
        <v>6413280</v>
      </c>
      <c r="F631" s="126">
        <v>104411927</v>
      </c>
    </row>
    <row r="632" spans="1:6" x14ac:dyDescent="0.2">
      <c r="A632" s="125">
        <v>7160</v>
      </c>
      <c r="B632" s="125">
        <v>712091002</v>
      </c>
      <c r="C632" s="125" t="s">
        <v>8242</v>
      </c>
      <c r="D632" s="125" t="s">
        <v>7740</v>
      </c>
      <c r="E632" s="126">
        <v>3046308</v>
      </c>
      <c r="F632" s="126">
        <v>127974480</v>
      </c>
    </row>
    <row r="633" spans="1:6" x14ac:dyDescent="0.2">
      <c r="A633" s="125">
        <v>7160</v>
      </c>
      <c r="B633" s="125">
        <v>712091002</v>
      </c>
      <c r="C633" s="125" t="s">
        <v>8242</v>
      </c>
      <c r="D633" s="125" t="s">
        <v>6414</v>
      </c>
      <c r="E633" s="126">
        <v>15996975</v>
      </c>
      <c r="F633" s="126">
        <v>39497991</v>
      </c>
    </row>
    <row r="634" spans="1:6" x14ac:dyDescent="0.2">
      <c r="A634" s="125">
        <v>7160</v>
      </c>
      <c r="B634" s="125">
        <v>712091002</v>
      </c>
      <c r="C634" s="125" t="s">
        <v>8242</v>
      </c>
      <c r="D634" s="125" t="s">
        <v>195</v>
      </c>
      <c r="E634" s="126">
        <v>28184815</v>
      </c>
      <c r="F634" s="126">
        <v>127878162</v>
      </c>
    </row>
    <row r="635" spans="1:6" x14ac:dyDescent="0.2">
      <c r="A635" s="125">
        <v>7160</v>
      </c>
      <c r="B635" s="125">
        <v>712091002</v>
      </c>
      <c r="C635" s="125" t="s">
        <v>8242</v>
      </c>
      <c r="D635" s="125" t="s">
        <v>7742</v>
      </c>
      <c r="E635" s="126">
        <v>9580000</v>
      </c>
      <c r="F635" s="126">
        <v>53632701</v>
      </c>
    </row>
    <row r="636" spans="1:6" x14ac:dyDescent="0.2">
      <c r="A636" s="125">
        <v>7162</v>
      </c>
      <c r="B636" s="125" t="s">
        <v>7683</v>
      </c>
      <c r="C636" s="125" t="s">
        <v>8243</v>
      </c>
      <c r="D636" s="125" t="s">
        <v>7910</v>
      </c>
      <c r="E636" s="126">
        <v>3434208</v>
      </c>
      <c r="F636" s="126">
        <v>13836432</v>
      </c>
    </row>
    <row r="637" spans="1:6" x14ac:dyDescent="0.2">
      <c r="A637" s="125">
        <v>7163</v>
      </c>
      <c r="B637" s="125">
        <v>744943000</v>
      </c>
      <c r="C637" s="125" t="s">
        <v>8244</v>
      </c>
      <c r="D637" s="125" t="s">
        <v>7779</v>
      </c>
      <c r="E637" s="126">
        <v>26894400</v>
      </c>
      <c r="F637" s="126">
        <v>70339200</v>
      </c>
    </row>
    <row r="638" spans="1:6" x14ac:dyDescent="0.2">
      <c r="A638" s="125">
        <v>7163</v>
      </c>
      <c r="B638" s="125">
        <v>744943000</v>
      </c>
      <c r="C638" s="125" t="s">
        <v>8244</v>
      </c>
      <c r="D638" s="125" t="s">
        <v>7811</v>
      </c>
      <c r="E638" s="126">
        <v>24059730</v>
      </c>
      <c r="F638" s="126">
        <v>136160634</v>
      </c>
    </row>
    <row r="639" spans="1:6" x14ac:dyDescent="0.2">
      <c r="A639" s="125">
        <v>7168</v>
      </c>
      <c r="B639" s="125" t="s">
        <v>7697</v>
      </c>
      <c r="C639" s="125" t="s">
        <v>8245</v>
      </c>
      <c r="D639" s="125" t="s">
        <v>7814</v>
      </c>
      <c r="E639" s="126">
        <v>20838471</v>
      </c>
      <c r="F639" s="126">
        <v>105795675</v>
      </c>
    </row>
    <row r="640" spans="1:6" x14ac:dyDescent="0.2">
      <c r="A640" s="125">
        <v>7169</v>
      </c>
      <c r="B640" s="125">
        <v>692651006</v>
      </c>
      <c r="C640" s="125" t="s">
        <v>8456</v>
      </c>
      <c r="D640" s="125" t="s">
        <v>184</v>
      </c>
      <c r="E640" s="126">
        <v>9157888</v>
      </c>
      <c r="F640" s="126">
        <v>36897152</v>
      </c>
    </row>
    <row r="641" spans="1:6" x14ac:dyDescent="0.2">
      <c r="A641" s="125">
        <v>7172</v>
      </c>
      <c r="B641" s="125">
        <v>690733005</v>
      </c>
      <c r="C641" s="125" t="s">
        <v>8457</v>
      </c>
      <c r="D641" s="125" t="s">
        <v>8480</v>
      </c>
      <c r="E641" s="126">
        <v>3577300</v>
      </c>
      <c r="F641" s="126">
        <v>14412950</v>
      </c>
    </row>
    <row r="642" spans="1:6" x14ac:dyDescent="0.2">
      <c r="A642" s="125">
        <v>7173</v>
      </c>
      <c r="B642" s="125">
        <v>653686706</v>
      </c>
      <c r="C642" s="125" t="s">
        <v>8246</v>
      </c>
      <c r="D642" s="125" t="s">
        <v>7767</v>
      </c>
      <c r="E642" s="126">
        <v>8999280</v>
      </c>
      <c r="F642" s="126">
        <v>40962239</v>
      </c>
    </row>
    <row r="643" spans="1:6" x14ac:dyDescent="0.2">
      <c r="A643" s="125">
        <v>7174</v>
      </c>
      <c r="B643" s="125">
        <v>691912000</v>
      </c>
      <c r="C643" s="125" t="s">
        <v>8247</v>
      </c>
      <c r="D643" s="125" t="s">
        <v>7911</v>
      </c>
      <c r="E643" s="126">
        <v>6361870</v>
      </c>
      <c r="F643" s="126">
        <v>25631989</v>
      </c>
    </row>
    <row r="644" spans="1:6" x14ac:dyDescent="0.2">
      <c r="A644" s="125">
        <v>7175</v>
      </c>
      <c r="B644" s="125">
        <v>690407000</v>
      </c>
      <c r="C644" s="125" t="s">
        <v>8248</v>
      </c>
      <c r="D644" s="125" t="s">
        <v>7809</v>
      </c>
      <c r="E644" s="126">
        <v>6851245</v>
      </c>
      <c r="F644" s="126">
        <v>27603682</v>
      </c>
    </row>
    <row r="645" spans="1:6" x14ac:dyDescent="0.2">
      <c r="A645" s="125">
        <v>7176</v>
      </c>
      <c r="B645" s="125">
        <v>690709007</v>
      </c>
      <c r="C645" s="125" t="s">
        <v>8249</v>
      </c>
      <c r="D645" s="125" t="s">
        <v>7774</v>
      </c>
      <c r="E645" s="126">
        <v>17314132</v>
      </c>
      <c r="F645" s="126">
        <v>49435298</v>
      </c>
    </row>
    <row r="646" spans="1:6" x14ac:dyDescent="0.2">
      <c r="A646" s="125">
        <v>7177</v>
      </c>
      <c r="B646" s="125">
        <v>690305003</v>
      </c>
      <c r="C646" s="125" t="s">
        <v>8458</v>
      </c>
      <c r="D646" s="125" t="s">
        <v>7759</v>
      </c>
      <c r="E646" s="126">
        <v>20949392</v>
      </c>
      <c r="F646" s="126">
        <v>114084409</v>
      </c>
    </row>
    <row r="647" spans="1:6" x14ac:dyDescent="0.2">
      <c r="A647" s="125">
        <v>7179</v>
      </c>
      <c r="B647" s="125">
        <v>691904008</v>
      </c>
      <c r="C647" s="125" t="s">
        <v>8459</v>
      </c>
      <c r="D647" s="125" t="s">
        <v>7888</v>
      </c>
      <c r="E647" s="126">
        <v>5056871</v>
      </c>
      <c r="F647" s="126">
        <v>20374145</v>
      </c>
    </row>
    <row r="648" spans="1:6" x14ac:dyDescent="0.2">
      <c r="A648" s="125">
        <v>7180</v>
      </c>
      <c r="B648" s="125">
        <v>692525000</v>
      </c>
      <c r="C648" s="125" t="s">
        <v>8250</v>
      </c>
      <c r="D648" s="125" t="s">
        <v>7735</v>
      </c>
      <c r="E648" s="126">
        <v>7646285</v>
      </c>
      <c r="F648" s="126">
        <v>40860446</v>
      </c>
    </row>
    <row r="649" spans="1:6" x14ac:dyDescent="0.2">
      <c r="A649" s="125">
        <v>7181</v>
      </c>
      <c r="B649" s="125">
        <v>692402006</v>
      </c>
      <c r="C649" s="125" t="s">
        <v>8251</v>
      </c>
      <c r="D649" s="125" t="s">
        <v>7912</v>
      </c>
      <c r="E649" s="126">
        <v>10531572</v>
      </c>
      <c r="F649" s="126">
        <v>21215864</v>
      </c>
    </row>
    <row r="650" spans="1:6" x14ac:dyDescent="0.2">
      <c r="A650" s="125">
        <v>7184</v>
      </c>
      <c r="B650" s="125">
        <v>691801004</v>
      </c>
      <c r="C650" s="125" t="s">
        <v>8460</v>
      </c>
      <c r="D650" s="125" t="s">
        <v>227</v>
      </c>
      <c r="E650" s="126">
        <v>22696726</v>
      </c>
      <c r="F650" s="126">
        <v>90039535</v>
      </c>
    </row>
    <row r="651" spans="1:6" x14ac:dyDescent="0.2">
      <c r="A651" s="125">
        <v>7186</v>
      </c>
      <c r="B651" s="125">
        <v>691501000</v>
      </c>
      <c r="C651" s="125" t="s">
        <v>8252</v>
      </c>
      <c r="D651" s="125" t="s">
        <v>7884</v>
      </c>
      <c r="E651" s="126">
        <v>5056871</v>
      </c>
      <c r="F651" s="126">
        <v>20374145</v>
      </c>
    </row>
    <row r="652" spans="1:6" x14ac:dyDescent="0.2">
      <c r="A652" s="125">
        <v>7189</v>
      </c>
      <c r="B652" s="125">
        <v>754634006</v>
      </c>
      <c r="C652" s="125" t="s">
        <v>8253</v>
      </c>
      <c r="D652" s="125" t="s">
        <v>7846</v>
      </c>
      <c r="E652" s="126">
        <v>42600012</v>
      </c>
      <c r="F652" s="126">
        <v>192933600</v>
      </c>
    </row>
    <row r="653" spans="1:6" x14ac:dyDescent="0.2">
      <c r="A653" s="125">
        <v>7189</v>
      </c>
      <c r="B653" s="125">
        <v>754634006</v>
      </c>
      <c r="C653" s="125" t="s">
        <v>8253</v>
      </c>
      <c r="D653" s="125" t="s">
        <v>7850</v>
      </c>
      <c r="E653" s="126">
        <v>19307580</v>
      </c>
      <c r="F653" s="126">
        <v>90239695</v>
      </c>
    </row>
    <row r="654" spans="1:6" x14ac:dyDescent="0.2">
      <c r="A654" s="125">
        <v>7189</v>
      </c>
      <c r="B654" s="125">
        <v>754634006</v>
      </c>
      <c r="C654" s="125" t="s">
        <v>8253</v>
      </c>
      <c r="D654" s="125" t="s">
        <v>7852</v>
      </c>
      <c r="E654" s="126">
        <v>18986412</v>
      </c>
      <c r="F654" s="126">
        <v>82539417</v>
      </c>
    </row>
    <row r="655" spans="1:6" x14ac:dyDescent="0.2">
      <c r="A655" s="125">
        <v>7190</v>
      </c>
      <c r="B655" s="125" t="s">
        <v>7708</v>
      </c>
      <c r="C655" s="125" t="s">
        <v>8254</v>
      </c>
      <c r="D655" s="125" t="s">
        <v>7811</v>
      </c>
      <c r="E655" s="126">
        <v>35794793</v>
      </c>
      <c r="F655" s="126">
        <v>138461249</v>
      </c>
    </row>
    <row r="656" spans="1:6" x14ac:dyDescent="0.2">
      <c r="A656" s="125">
        <v>7194</v>
      </c>
      <c r="B656" s="125">
        <v>690204002</v>
      </c>
      <c r="C656" s="125" t="s">
        <v>8255</v>
      </c>
      <c r="D656" s="125" t="s">
        <v>7913</v>
      </c>
      <c r="E656" s="126">
        <v>9235123</v>
      </c>
      <c r="F656" s="126">
        <v>56684104</v>
      </c>
    </row>
    <row r="657" spans="1:6" x14ac:dyDescent="0.2">
      <c r="A657" s="125">
        <v>7195</v>
      </c>
      <c r="B657" s="125">
        <v>690726009</v>
      </c>
      <c r="C657" s="125" t="s">
        <v>8256</v>
      </c>
      <c r="D657" s="125" t="s">
        <v>7800</v>
      </c>
      <c r="E657" s="126">
        <v>19599780</v>
      </c>
      <c r="F657" s="126">
        <v>65184060</v>
      </c>
    </row>
    <row r="658" spans="1:6" x14ac:dyDescent="0.2">
      <c r="A658" s="125">
        <v>7196</v>
      </c>
      <c r="B658" s="125">
        <v>690720000</v>
      </c>
      <c r="C658" s="125" t="s">
        <v>8257</v>
      </c>
      <c r="D658" s="125" t="s">
        <v>7797</v>
      </c>
      <c r="E658" s="126">
        <v>5008220</v>
      </c>
      <c r="F658" s="126">
        <v>20178130</v>
      </c>
    </row>
    <row r="659" spans="1:6" x14ac:dyDescent="0.2">
      <c r="A659" s="125">
        <v>7197</v>
      </c>
      <c r="B659" s="125">
        <v>690414007</v>
      </c>
      <c r="C659" s="125" t="s">
        <v>8258</v>
      </c>
      <c r="D659" s="125" t="s">
        <v>7858</v>
      </c>
      <c r="E659" s="126">
        <v>4730622</v>
      </c>
      <c r="F659" s="126">
        <v>19059687</v>
      </c>
    </row>
    <row r="660" spans="1:6" x14ac:dyDescent="0.2">
      <c r="A660" s="125">
        <v>7198</v>
      </c>
      <c r="B660" s="125">
        <v>690725002</v>
      </c>
      <c r="C660" s="125" t="s">
        <v>8259</v>
      </c>
      <c r="D660" s="125" t="s">
        <v>7748</v>
      </c>
      <c r="E660" s="126">
        <v>4292760</v>
      </c>
      <c r="F660" s="126">
        <v>21463800</v>
      </c>
    </row>
    <row r="661" spans="1:6" x14ac:dyDescent="0.2">
      <c r="A661" s="125">
        <v>7200</v>
      </c>
      <c r="B661" s="125">
        <v>692553004</v>
      </c>
      <c r="C661" s="125" t="s">
        <v>8260</v>
      </c>
      <c r="D661" s="125" t="s">
        <v>7802</v>
      </c>
      <c r="E661" s="126">
        <v>9730256</v>
      </c>
      <c r="F661" s="126">
        <v>48651280</v>
      </c>
    </row>
    <row r="662" spans="1:6" x14ac:dyDescent="0.2">
      <c r="A662" s="125">
        <v>7201</v>
      </c>
      <c r="B662" s="125">
        <v>692105001</v>
      </c>
      <c r="C662" s="125" t="s">
        <v>8261</v>
      </c>
      <c r="D662" s="125" t="s">
        <v>7914</v>
      </c>
      <c r="E662" s="126">
        <v>5709371</v>
      </c>
      <c r="F662" s="126">
        <v>28546855</v>
      </c>
    </row>
    <row r="663" spans="1:6" x14ac:dyDescent="0.2">
      <c r="A663" s="125">
        <v>7202</v>
      </c>
      <c r="B663" s="125">
        <v>690728001</v>
      </c>
      <c r="C663" s="125" t="s">
        <v>8262</v>
      </c>
      <c r="D663" s="125" t="s">
        <v>7825</v>
      </c>
      <c r="E663" s="126">
        <v>5008220</v>
      </c>
      <c r="F663" s="126">
        <v>20178130</v>
      </c>
    </row>
    <row r="664" spans="1:6" x14ac:dyDescent="0.2">
      <c r="A664" s="125">
        <v>7203</v>
      </c>
      <c r="B664" s="125">
        <v>690708000</v>
      </c>
      <c r="C664" s="125" t="s">
        <v>8263</v>
      </c>
      <c r="D664" s="125" t="s">
        <v>7853</v>
      </c>
      <c r="E664" s="126">
        <v>6439140</v>
      </c>
      <c r="F664" s="126">
        <v>25964274</v>
      </c>
    </row>
    <row r="665" spans="1:6" x14ac:dyDescent="0.2">
      <c r="A665" s="125">
        <v>7204</v>
      </c>
      <c r="B665" s="125">
        <v>690718006</v>
      </c>
      <c r="C665" s="125" t="s">
        <v>8264</v>
      </c>
      <c r="D665" s="125" t="s">
        <v>7790</v>
      </c>
      <c r="E665" s="126">
        <v>6439140</v>
      </c>
      <c r="F665" s="126">
        <v>32195700</v>
      </c>
    </row>
    <row r="666" spans="1:6" x14ac:dyDescent="0.2">
      <c r="A666" s="125">
        <v>7205</v>
      </c>
      <c r="B666" s="125" t="s">
        <v>7700</v>
      </c>
      <c r="C666" s="125" t="s">
        <v>8461</v>
      </c>
      <c r="D666" s="125" t="s">
        <v>7860</v>
      </c>
      <c r="E666" s="126">
        <v>2861840</v>
      </c>
      <c r="F666" s="126">
        <v>14309200</v>
      </c>
    </row>
    <row r="667" spans="1:6" x14ac:dyDescent="0.2">
      <c r="A667" s="125">
        <v>7206</v>
      </c>
      <c r="B667" s="125">
        <v>692548000</v>
      </c>
      <c r="C667" s="125" t="s">
        <v>8265</v>
      </c>
      <c r="D667" s="125" t="s">
        <v>7820</v>
      </c>
      <c r="E667" s="126">
        <v>22382657</v>
      </c>
      <c r="F667" s="126">
        <v>95811690</v>
      </c>
    </row>
    <row r="668" spans="1:6" x14ac:dyDescent="0.2">
      <c r="A668" s="125">
        <v>7207</v>
      </c>
      <c r="B668" s="125">
        <v>690506009</v>
      </c>
      <c r="C668" s="125" t="s">
        <v>8266</v>
      </c>
      <c r="D668" s="125" t="s">
        <v>7740</v>
      </c>
      <c r="E668" s="126">
        <v>12878280</v>
      </c>
      <c r="F668" s="126">
        <v>25943310</v>
      </c>
    </row>
    <row r="669" spans="1:6" x14ac:dyDescent="0.2">
      <c r="A669" s="125">
        <v>7208</v>
      </c>
      <c r="B669" s="125">
        <v>692554000</v>
      </c>
      <c r="C669" s="125" t="s">
        <v>8267</v>
      </c>
      <c r="D669" s="125" t="s">
        <v>7859</v>
      </c>
      <c r="E669" s="126">
        <v>4006576</v>
      </c>
      <c r="F669" s="126">
        <v>16142504</v>
      </c>
    </row>
    <row r="670" spans="1:6" x14ac:dyDescent="0.2">
      <c r="A670" s="125">
        <v>7209</v>
      </c>
      <c r="B670" s="125">
        <v>830175008</v>
      </c>
      <c r="C670" s="125" t="s">
        <v>8268</v>
      </c>
      <c r="D670" s="125" t="s">
        <v>7758</v>
      </c>
      <c r="E670" s="126">
        <v>4945260</v>
      </c>
      <c r="F670" s="126">
        <v>19924464</v>
      </c>
    </row>
    <row r="671" spans="1:6" x14ac:dyDescent="0.2">
      <c r="A671" s="125">
        <v>7211</v>
      </c>
      <c r="B671" s="125">
        <v>690731002</v>
      </c>
      <c r="C671" s="125" t="s">
        <v>8269</v>
      </c>
      <c r="D671" s="125" t="s">
        <v>7915</v>
      </c>
      <c r="E671" s="126">
        <v>2861840</v>
      </c>
      <c r="F671" s="126">
        <v>14309200</v>
      </c>
    </row>
    <row r="672" spans="1:6" x14ac:dyDescent="0.2">
      <c r="A672" s="125">
        <v>7212</v>
      </c>
      <c r="B672" s="125">
        <v>690408007</v>
      </c>
      <c r="C672" s="125" t="s">
        <v>8270</v>
      </c>
      <c r="D672" s="125" t="s">
        <v>7916</v>
      </c>
      <c r="E672" s="126">
        <v>10833065</v>
      </c>
      <c r="F672" s="126">
        <v>48510606</v>
      </c>
    </row>
    <row r="673" spans="1:6" x14ac:dyDescent="0.2">
      <c r="A673" s="125">
        <v>7215</v>
      </c>
      <c r="B673" s="125">
        <v>692207009</v>
      </c>
      <c r="C673" s="125" t="s">
        <v>8271</v>
      </c>
      <c r="D673" s="125" t="s">
        <v>7917</v>
      </c>
      <c r="E673" s="126">
        <v>4078122</v>
      </c>
      <c r="F673" s="126">
        <v>16430763</v>
      </c>
    </row>
    <row r="674" spans="1:6" x14ac:dyDescent="0.2">
      <c r="A674" s="125">
        <v>7217</v>
      </c>
      <c r="B674" s="125">
        <v>690104008</v>
      </c>
      <c r="C674" s="125" t="s">
        <v>8272</v>
      </c>
      <c r="D674" s="125" t="s">
        <v>7918</v>
      </c>
      <c r="E674" s="126">
        <v>7326310</v>
      </c>
      <c r="F674" s="126">
        <v>14758860</v>
      </c>
    </row>
    <row r="675" spans="1:6" x14ac:dyDescent="0.2">
      <c r="A675" s="125">
        <v>7219</v>
      </c>
      <c r="B675" s="125">
        <v>690722003</v>
      </c>
      <c r="C675" s="125" t="s">
        <v>8273</v>
      </c>
      <c r="D675" s="125" t="s">
        <v>7919</v>
      </c>
      <c r="E675" s="126">
        <v>5723680</v>
      </c>
      <c r="F675" s="126">
        <v>23060720</v>
      </c>
    </row>
    <row r="676" spans="1:6" x14ac:dyDescent="0.2">
      <c r="A676" s="125">
        <v>7220</v>
      </c>
      <c r="B676" s="125">
        <v>690714000</v>
      </c>
      <c r="C676" s="125" t="s">
        <v>8462</v>
      </c>
      <c r="D676" s="125" t="s">
        <v>7831</v>
      </c>
      <c r="E676" s="126">
        <v>0</v>
      </c>
      <c r="F676" s="126">
        <v>12484362</v>
      </c>
    </row>
    <row r="677" spans="1:6" x14ac:dyDescent="0.2">
      <c r="A677" s="125">
        <v>7222</v>
      </c>
      <c r="B677" s="125" t="s">
        <v>7686</v>
      </c>
      <c r="C677" s="125" t="s">
        <v>8274</v>
      </c>
      <c r="D677" s="125" t="s">
        <v>7904</v>
      </c>
      <c r="E677" s="126">
        <v>4893746</v>
      </c>
      <c r="F677" s="126">
        <v>14681238</v>
      </c>
    </row>
    <row r="678" spans="1:6" x14ac:dyDescent="0.2">
      <c r="A678" s="125">
        <v>7223</v>
      </c>
      <c r="B678" s="125">
        <v>690614006</v>
      </c>
      <c r="C678" s="125" t="s">
        <v>8275</v>
      </c>
      <c r="D678" s="125" t="s">
        <v>7878</v>
      </c>
      <c r="E678" s="126">
        <v>4149668</v>
      </c>
      <c r="F678" s="126">
        <v>16719022</v>
      </c>
    </row>
    <row r="679" spans="1:6" x14ac:dyDescent="0.2">
      <c r="A679" s="125">
        <v>7224</v>
      </c>
      <c r="B679" s="125" t="s">
        <v>7699</v>
      </c>
      <c r="C679" s="125" t="s">
        <v>8276</v>
      </c>
      <c r="D679" s="125" t="s">
        <v>7750</v>
      </c>
      <c r="E679" s="126">
        <v>5008220</v>
      </c>
      <c r="F679" s="126">
        <v>15169910</v>
      </c>
    </row>
    <row r="680" spans="1:6" x14ac:dyDescent="0.2">
      <c r="A680" s="125">
        <v>7225</v>
      </c>
      <c r="B680" s="125">
        <v>690505002</v>
      </c>
      <c r="C680" s="125" t="s">
        <v>8277</v>
      </c>
      <c r="D680" s="125" t="s">
        <v>7898</v>
      </c>
      <c r="E680" s="126">
        <v>2861840</v>
      </c>
      <c r="F680" s="126">
        <v>11530360</v>
      </c>
    </row>
    <row r="681" spans="1:6" x14ac:dyDescent="0.2">
      <c r="A681" s="125">
        <v>7226</v>
      </c>
      <c r="B681" s="125">
        <v>692550005</v>
      </c>
      <c r="C681" s="125" t="s">
        <v>8278</v>
      </c>
      <c r="D681" s="125" t="s">
        <v>7749</v>
      </c>
      <c r="E681" s="126">
        <v>6439140</v>
      </c>
      <c r="F681" s="126">
        <v>32195700</v>
      </c>
    </row>
    <row r="682" spans="1:6" x14ac:dyDescent="0.2">
      <c r="A682" s="125">
        <v>7228</v>
      </c>
      <c r="B682" s="125">
        <v>690509008</v>
      </c>
      <c r="C682" s="125" t="s">
        <v>8279</v>
      </c>
      <c r="D682" s="125" t="s">
        <v>7879</v>
      </c>
      <c r="E682" s="126">
        <v>0</v>
      </c>
      <c r="F682" s="126">
        <v>9412713</v>
      </c>
    </row>
    <row r="683" spans="1:6" x14ac:dyDescent="0.2">
      <c r="A683" s="125">
        <v>7229</v>
      </c>
      <c r="B683" s="125">
        <v>690303000</v>
      </c>
      <c r="C683" s="125" t="s">
        <v>8280</v>
      </c>
      <c r="D683" s="125" t="s">
        <v>7806</v>
      </c>
      <c r="E683" s="126">
        <v>10113742</v>
      </c>
      <c r="F683" s="126">
        <v>25284355</v>
      </c>
    </row>
    <row r="684" spans="1:6" x14ac:dyDescent="0.2">
      <c r="A684" s="125">
        <v>7231</v>
      </c>
      <c r="B684" s="125">
        <v>692555007</v>
      </c>
      <c r="C684" s="125" t="s">
        <v>8463</v>
      </c>
      <c r="D684" s="125" t="s">
        <v>247</v>
      </c>
      <c r="E684" s="126">
        <v>6439140</v>
      </c>
      <c r="F684" s="126">
        <v>27935500</v>
      </c>
    </row>
    <row r="685" spans="1:6" x14ac:dyDescent="0.2">
      <c r="A685" s="125">
        <v>7232</v>
      </c>
      <c r="B685" s="125">
        <v>691601005</v>
      </c>
      <c r="C685" s="125" t="s">
        <v>8281</v>
      </c>
      <c r="D685" s="125" t="s">
        <v>7874</v>
      </c>
      <c r="E685" s="126">
        <v>5056871</v>
      </c>
      <c r="F685" s="126">
        <v>20374145</v>
      </c>
    </row>
    <row r="686" spans="1:6" x14ac:dyDescent="0.2">
      <c r="A686" s="125">
        <v>7233</v>
      </c>
      <c r="B686" s="125" t="s">
        <v>7684</v>
      </c>
      <c r="C686" s="125" t="s">
        <v>8464</v>
      </c>
      <c r="D686" s="125" t="s">
        <v>7920</v>
      </c>
      <c r="E686" s="126">
        <v>10113742</v>
      </c>
      <c r="F686" s="126">
        <v>20374145</v>
      </c>
    </row>
    <row r="687" spans="1:6" x14ac:dyDescent="0.2">
      <c r="A687" s="125">
        <v>7234</v>
      </c>
      <c r="B687" s="125">
        <v>691109003</v>
      </c>
      <c r="C687" s="125" t="s">
        <v>8282</v>
      </c>
      <c r="D687" s="125" t="s">
        <v>7747</v>
      </c>
      <c r="E687" s="126">
        <v>4292760</v>
      </c>
      <c r="F687" s="126">
        <v>17295540</v>
      </c>
    </row>
    <row r="688" spans="1:6" x14ac:dyDescent="0.2">
      <c r="A688" s="125">
        <v>7235</v>
      </c>
      <c r="B688" s="125">
        <v>690802007</v>
      </c>
      <c r="C688" s="125" t="s">
        <v>8283</v>
      </c>
      <c r="D688" s="125" t="s">
        <v>7921</v>
      </c>
      <c r="E688" s="126">
        <v>2861840</v>
      </c>
      <c r="F688" s="126">
        <v>11530360</v>
      </c>
    </row>
    <row r="689" spans="1:6" x14ac:dyDescent="0.2">
      <c r="A689" s="125">
        <v>7236</v>
      </c>
      <c r="B689" s="125">
        <v>690719002</v>
      </c>
      <c r="C689" s="125" t="s">
        <v>8284</v>
      </c>
      <c r="D689" s="125" t="s">
        <v>7922</v>
      </c>
      <c r="E689" s="126">
        <v>9157888</v>
      </c>
      <c r="F689" s="126">
        <v>18448576</v>
      </c>
    </row>
    <row r="690" spans="1:6" x14ac:dyDescent="0.2">
      <c r="A690" s="125">
        <v>7239</v>
      </c>
      <c r="B690" s="125">
        <v>691906000</v>
      </c>
      <c r="C690" s="125" t="s">
        <v>8465</v>
      </c>
      <c r="D690" s="125" t="s">
        <v>7816</v>
      </c>
      <c r="E690" s="126">
        <v>4893746</v>
      </c>
      <c r="F690" s="126">
        <v>19716914</v>
      </c>
    </row>
    <row r="691" spans="1:6" x14ac:dyDescent="0.2">
      <c r="A691" s="125">
        <v>7240</v>
      </c>
      <c r="B691" s="125">
        <v>691204006</v>
      </c>
      <c r="C691" s="125" t="s">
        <v>8285</v>
      </c>
      <c r="D691" s="125" t="s">
        <v>7762</v>
      </c>
      <c r="E691" s="126">
        <v>5709371</v>
      </c>
      <c r="F691" s="126">
        <v>23003069</v>
      </c>
    </row>
    <row r="692" spans="1:6" x14ac:dyDescent="0.2">
      <c r="A692" s="125">
        <v>7243</v>
      </c>
      <c r="B692" s="125">
        <v>692648005</v>
      </c>
      <c r="C692" s="125" t="s">
        <v>8286</v>
      </c>
      <c r="D692" s="125" t="s">
        <v>7788</v>
      </c>
      <c r="E692" s="126">
        <v>6361870</v>
      </c>
      <c r="F692" s="126">
        <v>25631989</v>
      </c>
    </row>
    <row r="693" spans="1:6" x14ac:dyDescent="0.2">
      <c r="A693" s="125">
        <v>7244</v>
      </c>
      <c r="B693" s="125">
        <v>690907003</v>
      </c>
      <c r="C693" s="125" t="s">
        <v>8287</v>
      </c>
      <c r="D693" s="125" t="s">
        <v>7923</v>
      </c>
      <c r="E693" s="126">
        <v>6439140</v>
      </c>
      <c r="F693" s="126">
        <v>25943310</v>
      </c>
    </row>
    <row r="694" spans="1:6" x14ac:dyDescent="0.2">
      <c r="A694" s="125">
        <v>7245</v>
      </c>
      <c r="B694" s="125">
        <v>692549007</v>
      </c>
      <c r="C694" s="125" t="s">
        <v>8288</v>
      </c>
      <c r="D694" s="125" t="s">
        <v>7804</v>
      </c>
      <c r="E694" s="126">
        <v>8585520</v>
      </c>
      <c r="F694" s="126">
        <v>34591080</v>
      </c>
    </row>
    <row r="695" spans="1:6" x14ac:dyDescent="0.2">
      <c r="A695" s="125">
        <v>7246</v>
      </c>
      <c r="B695" s="125">
        <v>690813009</v>
      </c>
      <c r="C695" s="125" t="s">
        <v>8289</v>
      </c>
      <c r="D695" s="125" t="s">
        <v>7924</v>
      </c>
      <c r="E695" s="126">
        <v>2861840</v>
      </c>
      <c r="F695" s="126">
        <v>11530360</v>
      </c>
    </row>
    <row r="696" spans="1:6" x14ac:dyDescent="0.2">
      <c r="A696" s="125">
        <v>7247</v>
      </c>
      <c r="B696" s="125">
        <v>690404001</v>
      </c>
      <c r="C696" s="125" t="s">
        <v>8290</v>
      </c>
      <c r="D696" s="125" t="s">
        <v>7805</v>
      </c>
      <c r="E696" s="126">
        <v>5056871</v>
      </c>
      <c r="F696" s="126">
        <v>20374145</v>
      </c>
    </row>
    <row r="697" spans="1:6" x14ac:dyDescent="0.2">
      <c r="A697" s="125">
        <v>7248</v>
      </c>
      <c r="B697" s="125">
        <v>690715007</v>
      </c>
      <c r="C697" s="125" t="s">
        <v>8291</v>
      </c>
      <c r="D697" s="125" t="s">
        <v>7795</v>
      </c>
      <c r="E697" s="126">
        <v>29635560</v>
      </c>
      <c r="F697" s="126">
        <v>80326890</v>
      </c>
    </row>
    <row r="698" spans="1:6" x14ac:dyDescent="0.2">
      <c r="A698" s="125">
        <v>7250</v>
      </c>
      <c r="B698" s="125">
        <v>690817004</v>
      </c>
      <c r="C698" s="125" t="s">
        <v>8292</v>
      </c>
      <c r="D698" s="125" t="s">
        <v>7925</v>
      </c>
      <c r="E698" s="126">
        <v>2861840</v>
      </c>
      <c r="F698" s="126">
        <v>11530360</v>
      </c>
    </row>
    <row r="699" spans="1:6" x14ac:dyDescent="0.2">
      <c r="A699" s="125">
        <v>7251</v>
      </c>
      <c r="B699" s="125">
        <v>691409007</v>
      </c>
      <c r="C699" s="125" t="s">
        <v>8293</v>
      </c>
      <c r="D699" s="125" t="s">
        <v>7764</v>
      </c>
      <c r="E699" s="126">
        <v>2390142</v>
      </c>
      <c r="F699" s="126">
        <v>23142579</v>
      </c>
    </row>
    <row r="700" spans="1:6" x14ac:dyDescent="0.2">
      <c r="A700" s="125">
        <v>7252</v>
      </c>
      <c r="B700" s="125">
        <v>691707008</v>
      </c>
      <c r="C700" s="125" t="s">
        <v>8294</v>
      </c>
      <c r="D700" s="125" t="s">
        <v>7926</v>
      </c>
      <c r="E700" s="126">
        <v>4893746</v>
      </c>
      <c r="F700" s="126">
        <v>19716914</v>
      </c>
    </row>
    <row r="701" spans="1:6" x14ac:dyDescent="0.2">
      <c r="A701" s="125">
        <v>7253</v>
      </c>
      <c r="B701" s="125">
        <v>691001008</v>
      </c>
      <c r="C701" s="125" t="s">
        <v>8295</v>
      </c>
      <c r="D701" s="125" t="s">
        <v>7767</v>
      </c>
      <c r="E701" s="126">
        <v>6868416</v>
      </c>
      <c r="F701" s="126">
        <v>27672864</v>
      </c>
    </row>
    <row r="702" spans="1:6" x14ac:dyDescent="0.2">
      <c r="A702" s="125">
        <v>7255</v>
      </c>
      <c r="B702" s="125">
        <v>691901009</v>
      </c>
      <c r="C702" s="125" t="s">
        <v>8296</v>
      </c>
      <c r="D702" s="125" t="s">
        <v>7887</v>
      </c>
      <c r="E702" s="126">
        <v>5056871</v>
      </c>
      <c r="F702" s="126">
        <v>20374145</v>
      </c>
    </row>
    <row r="703" spans="1:6" x14ac:dyDescent="0.2">
      <c r="A703" s="125">
        <v>7256</v>
      </c>
      <c r="B703" s="125">
        <v>692539001</v>
      </c>
      <c r="C703" s="125" t="s">
        <v>8297</v>
      </c>
      <c r="D703" s="125" t="s">
        <v>7835</v>
      </c>
      <c r="E703" s="126">
        <v>8585520</v>
      </c>
      <c r="F703" s="126">
        <v>42927600</v>
      </c>
    </row>
    <row r="704" spans="1:6" x14ac:dyDescent="0.2">
      <c r="A704" s="125">
        <v>7257</v>
      </c>
      <c r="B704" s="125">
        <v>691005003</v>
      </c>
      <c r="C704" s="125" t="s">
        <v>8466</v>
      </c>
      <c r="D704" s="125" t="s">
        <v>7845</v>
      </c>
      <c r="E704" s="126">
        <v>4292760</v>
      </c>
      <c r="F704" s="126">
        <v>17295540</v>
      </c>
    </row>
    <row r="705" spans="1:6" x14ac:dyDescent="0.2">
      <c r="A705" s="125">
        <v>7259</v>
      </c>
      <c r="B705" s="125">
        <v>691502007</v>
      </c>
      <c r="C705" s="125" t="s">
        <v>8298</v>
      </c>
      <c r="D705" s="125" t="s">
        <v>7927</v>
      </c>
      <c r="E705" s="126">
        <v>5709371</v>
      </c>
      <c r="F705" s="126">
        <v>23003069</v>
      </c>
    </row>
    <row r="706" spans="1:6" x14ac:dyDescent="0.2">
      <c r="A706" s="125">
        <v>7260</v>
      </c>
      <c r="B706" s="125">
        <v>691401006</v>
      </c>
      <c r="C706" s="125" t="s">
        <v>8299</v>
      </c>
      <c r="D706" s="125" t="s">
        <v>7928</v>
      </c>
      <c r="E706" s="126">
        <v>4893746</v>
      </c>
      <c r="F706" s="126">
        <v>19716914</v>
      </c>
    </row>
    <row r="707" spans="1:6" x14ac:dyDescent="0.2">
      <c r="A707" s="125">
        <v>7263</v>
      </c>
      <c r="B707" s="125">
        <v>691905004</v>
      </c>
      <c r="C707" s="125" t="s">
        <v>8300</v>
      </c>
      <c r="D707" s="125" t="s">
        <v>7886</v>
      </c>
      <c r="E707" s="126">
        <v>5056871</v>
      </c>
      <c r="F707" s="126">
        <v>20374145</v>
      </c>
    </row>
    <row r="708" spans="1:6" x14ac:dyDescent="0.2">
      <c r="A708" s="125">
        <v>7264</v>
      </c>
      <c r="B708" s="125">
        <v>691702006</v>
      </c>
      <c r="C708" s="125" t="s">
        <v>8301</v>
      </c>
      <c r="D708" s="125" t="s">
        <v>7929</v>
      </c>
      <c r="E708" s="126">
        <v>5571896</v>
      </c>
      <c r="F708" s="126">
        <v>20395064</v>
      </c>
    </row>
    <row r="709" spans="1:6" x14ac:dyDescent="0.2">
      <c r="A709" s="125">
        <v>7265</v>
      </c>
      <c r="B709" s="125">
        <v>691605000</v>
      </c>
      <c r="C709" s="125" t="s">
        <v>8302</v>
      </c>
      <c r="D709" s="125" t="s">
        <v>7754</v>
      </c>
      <c r="E709" s="126">
        <v>5056871</v>
      </c>
      <c r="F709" s="126">
        <v>20374145</v>
      </c>
    </row>
    <row r="710" spans="1:6" x14ac:dyDescent="0.2">
      <c r="A710" s="125">
        <v>7267</v>
      </c>
      <c r="B710" s="125" t="s">
        <v>7694</v>
      </c>
      <c r="C710" s="125" t="s">
        <v>8303</v>
      </c>
      <c r="D710" s="125" t="s">
        <v>7746</v>
      </c>
      <c r="E710" s="126">
        <v>9298118</v>
      </c>
      <c r="F710" s="126">
        <v>37462139</v>
      </c>
    </row>
    <row r="711" spans="1:6" x14ac:dyDescent="0.2">
      <c r="A711" s="125">
        <v>7268</v>
      </c>
      <c r="B711" s="125">
        <v>691415007</v>
      </c>
      <c r="C711" s="125" t="s">
        <v>8304</v>
      </c>
      <c r="D711" s="125" t="s">
        <v>7885</v>
      </c>
      <c r="E711" s="126">
        <v>5709371</v>
      </c>
      <c r="F711" s="126">
        <v>23003069</v>
      </c>
    </row>
    <row r="712" spans="1:6" x14ac:dyDescent="0.2">
      <c r="A712" s="125">
        <v>7269</v>
      </c>
      <c r="B712" s="125">
        <v>691908003</v>
      </c>
      <c r="C712" s="125" t="s">
        <v>8467</v>
      </c>
      <c r="D712" s="125" t="s">
        <v>7854</v>
      </c>
      <c r="E712" s="126">
        <v>5056871</v>
      </c>
      <c r="F712" s="126">
        <v>20173145</v>
      </c>
    </row>
    <row r="713" spans="1:6" x14ac:dyDescent="0.2">
      <c r="A713" s="125">
        <v>7270</v>
      </c>
      <c r="B713" s="125">
        <v>691301001</v>
      </c>
      <c r="C713" s="125" t="s">
        <v>8305</v>
      </c>
      <c r="D713" s="125" t="s">
        <v>7852</v>
      </c>
      <c r="E713" s="126">
        <v>5008220</v>
      </c>
      <c r="F713" s="126">
        <v>20178130</v>
      </c>
    </row>
    <row r="714" spans="1:6" x14ac:dyDescent="0.2">
      <c r="A714" s="125">
        <v>7271</v>
      </c>
      <c r="B714" s="125">
        <v>690902001</v>
      </c>
      <c r="C714" s="125" t="s">
        <v>8306</v>
      </c>
      <c r="D714" s="125" t="s">
        <v>7930</v>
      </c>
      <c r="E714" s="126">
        <v>2861840</v>
      </c>
      <c r="F714" s="126">
        <v>11530360</v>
      </c>
    </row>
    <row r="715" spans="1:6" x14ac:dyDescent="0.2">
      <c r="A715" s="125">
        <v>7273</v>
      </c>
      <c r="B715" s="125">
        <v>691414000</v>
      </c>
      <c r="C715" s="125" t="s">
        <v>8307</v>
      </c>
      <c r="D715" s="125" t="s">
        <v>7931</v>
      </c>
      <c r="E715" s="126">
        <v>4893746</v>
      </c>
      <c r="F715" s="126">
        <v>19716914</v>
      </c>
    </row>
    <row r="716" spans="1:6" x14ac:dyDescent="0.2">
      <c r="A716" s="125">
        <v>7275</v>
      </c>
      <c r="B716" s="125">
        <v>691105008</v>
      </c>
      <c r="C716" s="125" t="s">
        <v>8308</v>
      </c>
      <c r="D716" s="125" t="s">
        <v>7851</v>
      </c>
      <c r="E716" s="126">
        <v>5008220</v>
      </c>
      <c r="F716" s="126">
        <v>20122397</v>
      </c>
    </row>
    <row r="717" spans="1:6" x14ac:dyDescent="0.2">
      <c r="A717" s="125">
        <v>7276</v>
      </c>
      <c r="B717" s="125">
        <v>691101002</v>
      </c>
      <c r="C717" s="125" t="s">
        <v>8309</v>
      </c>
      <c r="D717" s="125" t="s">
        <v>7876</v>
      </c>
      <c r="E717" s="126">
        <v>4292760</v>
      </c>
      <c r="F717" s="126">
        <v>17295540</v>
      </c>
    </row>
    <row r="718" spans="1:6" x14ac:dyDescent="0.2">
      <c r="A718" s="125">
        <v>7279</v>
      </c>
      <c r="B718" s="125">
        <v>690730006</v>
      </c>
      <c r="C718" s="125" t="s">
        <v>8310</v>
      </c>
      <c r="D718" s="125" t="s">
        <v>7932</v>
      </c>
      <c r="E718" s="126">
        <v>4292760</v>
      </c>
      <c r="F718" s="126">
        <v>17295540</v>
      </c>
    </row>
    <row r="719" spans="1:6" x14ac:dyDescent="0.2">
      <c r="A719" s="125">
        <v>7280</v>
      </c>
      <c r="B719" s="125">
        <v>690205009</v>
      </c>
      <c r="C719" s="125" t="s">
        <v>8311</v>
      </c>
      <c r="D719" s="125" t="s">
        <v>7836</v>
      </c>
      <c r="E719" s="126">
        <v>5580588</v>
      </c>
      <c r="F719" s="126">
        <v>22484202</v>
      </c>
    </row>
    <row r="720" spans="1:6" x14ac:dyDescent="0.2">
      <c r="A720" s="125">
        <v>7282</v>
      </c>
      <c r="B720" s="125">
        <v>691603008</v>
      </c>
      <c r="C720" s="125" t="s">
        <v>8312</v>
      </c>
      <c r="D720" s="125" t="s">
        <v>7844</v>
      </c>
      <c r="E720" s="126">
        <v>5677891</v>
      </c>
      <c r="F720" s="126">
        <v>22876236</v>
      </c>
    </row>
    <row r="721" spans="1:6" x14ac:dyDescent="0.2">
      <c r="A721" s="125">
        <v>7283</v>
      </c>
      <c r="B721" s="125" t="s">
        <v>7693</v>
      </c>
      <c r="C721" s="125" t="s">
        <v>8313</v>
      </c>
      <c r="D721" s="125" t="s">
        <v>7796</v>
      </c>
      <c r="E721" s="126">
        <v>5709371</v>
      </c>
      <c r="F721" s="126">
        <v>23003069</v>
      </c>
    </row>
    <row r="722" spans="1:6" x14ac:dyDescent="0.2">
      <c r="A722" s="125">
        <v>7284</v>
      </c>
      <c r="B722" s="125">
        <v>691505006</v>
      </c>
      <c r="C722" s="125" t="s">
        <v>8314</v>
      </c>
      <c r="D722" s="125" t="s">
        <v>7875</v>
      </c>
      <c r="E722" s="126">
        <v>4730622</v>
      </c>
      <c r="F722" s="126">
        <v>19059687</v>
      </c>
    </row>
    <row r="723" spans="1:6" x14ac:dyDescent="0.2">
      <c r="A723" s="125">
        <v>7285</v>
      </c>
      <c r="B723" s="125" t="s">
        <v>7685</v>
      </c>
      <c r="C723" s="125" t="s">
        <v>8315</v>
      </c>
      <c r="D723" s="125" t="s">
        <v>159</v>
      </c>
      <c r="E723" s="126">
        <v>7177495</v>
      </c>
      <c r="F723" s="126">
        <v>33085721</v>
      </c>
    </row>
    <row r="724" spans="1:6" x14ac:dyDescent="0.2">
      <c r="A724" s="125">
        <v>7286</v>
      </c>
      <c r="B724" s="125">
        <v>692301005</v>
      </c>
      <c r="C724" s="125" t="s">
        <v>8316</v>
      </c>
      <c r="D724" s="125" t="s">
        <v>7760</v>
      </c>
      <c r="E724" s="126">
        <v>6410522</v>
      </c>
      <c r="F724" s="126">
        <v>25828008</v>
      </c>
    </row>
    <row r="725" spans="1:6" x14ac:dyDescent="0.2">
      <c r="A725" s="125">
        <v>7288</v>
      </c>
      <c r="B725" s="125" t="s">
        <v>7695</v>
      </c>
      <c r="C725" s="125" t="s">
        <v>8317</v>
      </c>
      <c r="D725" s="125" t="s">
        <v>7850</v>
      </c>
      <c r="E725" s="126">
        <v>6439140</v>
      </c>
      <c r="F725" s="126">
        <v>25943310</v>
      </c>
    </row>
    <row r="726" spans="1:6" x14ac:dyDescent="0.2">
      <c r="A726" s="125">
        <v>7290</v>
      </c>
      <c r="B726" s="125">
        <v>691507009</v>
      </c>
      <c r="C726" s="125" t="s">
        <v>8318</v>
      </c>
      <c r="D726" s="125" t="s">
        <v>7933</v>
      </c>
      <c r="E726" s="126">
        <v>4078122</v>
      </c>
      <c r="F726" s="126">
        <v>16430763</v>
      </c>
    </row>
    <row r="727" spans="1:6" x14ac:dyDescent="0.2">
      <c r="A727" s="125">
        <v>7291</v>
      </c>
      <c r="B727" s="125" t="s">
        <v>7702</v>
      </c>
      <c r="C727" s="125" t="s">
        <v>8468</v>
      </c>
      <c r="D727" s="125" t="s">
        <v>7841</v>
      </c>
      <c r="E727" s="126">
        <v>5056871</v>
      </c>
      <c r="F727" s="126">
        <v>20374145</v>
      </c>
    </row>
    <row r="728" spans="1:6" x14ac:dyDescent="0.2">
      <c r="A728" s="125">
        <v>7292</v>
      </c>
      <c r="B728" s="125">
        <v>690405008</v>
      </c>
      <c r="C728" s="125" t="s">
        <v>8319</v>
      </c>
      <c r="D728" s="125" t="s">
        <v>7810</v>
      </c>
      <c r="E728" s="126">
        <v>5056871</v>
      </c>
      <c r="F728" s="126">
        <v>20374145</v>
      </c>
    </row>
    <row r="729" spans="1:6" x14ac:dyDescent="0.2">
      <c r="A729" s="125">
        <v>7296</v>
      </c>
      <c r="B729" s="125">
        <v>692521005</v>
      </c>
      <c r="C729" s="125" t="s">
        <v>8320</v>
      </c>
      <c r="D729" s="125" t="s">
        <v>7934</v>
      </c>
      <c r="E729" s="126">
        <v>5709371</v>
      </c>
      <c r="F729" s="126">
        <v>23003069</v>
      </c>
    </row>
    <row r="730" spans="1:6" x14ac:dyDescent="0.2">
      <c r="A730" s="125">
        <v>7297</v>
      </c>
      <c r="B730" s="125">
        <v>691810003</v>
      </c>
      <c r="C730" s="125" t="s">
        <v>8321</v>
      </c>
      <c r="D730" s="125" t="s">
        <v>7907</v>
      </c>
      <c r="E730" s="126">
        <v>0</v>
      </c>
      <c r="F730" s="126">
        <v>22837484</v>
      </c>
    </row>
    <row r="731" spans="1:6" x14ac:dyDescent="0.2">
      <c r="A731" s="125">
        <v>7299</v>
      </c>
      <c r="B731" s="125">
        <v>692404009</v>
      </c>
      <c r="C731" s="125" t="s">
        <v>8322</v>
      </c>
      <c r="D731" s="125" t="s">
        <v>7935</v>
      </c>
      <c r="E731" s="126">
        <v>5265786</v>
      </c>
      <c r="F731" s="126">
        <v>21215864</v>
      </c>
    </row>
    <row r="732" spans="1:6" x14ac:dyDescent="0.2">
      <c r="A732" s="125">
        <v>7300</v>
      </c>
      <c r="B732" s="125">
        <v>690604000</v>
      </c>
      <c r="C732" s="125" t="s">
        <v>8323</v>
      </c>
      <c r="D732" s="125" t="s">
        <v>8782</v>
      </c>
      <c r="E732" s="126">
        <v>0</v>
      </c>
      <c r="F732" s="126">
        <v>10302104</v>
      </c>
    </row>
    <row r="733" spans="1:6" x14ac:dyDescent="0.2">
      <c r="A733" s="125">
        <v>7302</v>
      </c>
      <c r="B733" s="125">
        <v>690912007</v>
      </c>
      <c r="C733" s="125" t="s">
        <v>8324</v>
      </c>
      <c r="D733" s="125" t="s">
        <v>7936</v>
      </c>
      <c r="E733" s="126">
        <v>5008220</v>
      </c>
      <c r="F733" s="126">
        <v>20178130</v>
      </c>
    </row>
    <row r="734" spans="1:6" x14ac:dyDescent="0.2">
      <c r="A734" s="125">
        <v>7303</v>
      </c>
      <c r="B734" s="125">
        <v>691607003</v>
      </c>
      <c r="C734" s="125" t="s">
        <v>8325</v>
      </c>
      <c r="D734" s="125" t="s">
        <v>7837</v>
      </c>
      <c r="E734" s="126">
        <v>4893746</v>
      </c>
      <c r="F734" s="126">
        <v>19716914</v>
      </c>
    </row>
    <row r="735" spans="1:6" x14ac:dyDescent="0.2">
      <c r="A735" s="125">
        <v>7309</v>
      </c>
      <c r="B735" s="125">
        <v>691506002</v>
      </c>
      <c r="C735" s="125" t="s">
        <v>8326</v>
      </c>
      <c r="D735" s="125" t="s">
        <v>7870</v>
      </c>
      <c r="E735" s="126">
        <v>5056871</v>
      </c>
      <c r="F735" s="126">
        <v>20374145</v>
      </c>
    </row>
    <row r="736" spans="1:6" x14ac:dyDescent="0.2">
      <c r="A736" s="125">
        <v>7311</v>
      </c>
      <c r="B736" s="125">
        <v>690603004</v>
      </c>
      <c r="C736" s="125" t="s">
        <v>8327</v>
      </c>
      <c r="D736" s="125" t="s">
        <v>7737</v>
      </c>
      <c r="E736" s="126">
        <v>5008220</v>
      </c>
      <c r="F736" s="126">
        <v>20178130</v>
      </c>
    </row>
    <row r="737" spans="1:6" x14ac:dyDescent="0.2">
      <c r="A737" s="125">
        <v>7312</v>
      </c>
      <c r="B737" s="125">
        <v>690736004</v>
      </c>
      <c r="C737" s="125" t="s">
        <v>8328</v>
      </c>
      <c r="D737" s="125" t="s">
        <v>7889</v>
      </c>
      <c r="E737" s="126">
        <v>8299336</v>
      </c>
      <c r="F737" s="126">
        <v>16719022</v>
      </c>
    </row>
    <row r="738" spans="1:6" x14ac:dyDescent="0.2">
      <c r="A738" s="125">
        <v>7313</v>
      </c>
      <c r="B738" s="125">
        <v>690610000</v>
      </c>
      <c r="C738" s="125" t="s">
        <v>8329</v>
      </c>
      <c r="D738" s="125" t="s">
        <v>7742</v>
      </c>
      <c r="E738" s="126">
        <v>9444072</v>
      </c>
      <c r="F738" s="126">
        <v>35191294</v>
      </c>
    </row>
    <row r="739" spans="1:6" x14ac:dyDescent="0.2">
      <c r="A739" s="125">
        <v>7320</v>
      </c>
      <c r="B739" s="125">
        <v>656288108</v>
      </c>
      <c r="C739" s="125" t="s">
        <v>8330</v>
      </c>
      <c r="D739" s="125" t="s">
        <v>7735</v>
      </c>
      <c r="E739" s="126">
        <v>11320474</v>
      </c>
      <c r="F739" s="126">
        <v>46771431</v>
      </c>
    </row>
    <row r="740" spans="1:6" x14ac:dyDescent="0.2">
      <c r="A740" s="125">
        <v>7320</v>
      </c>
      <c r="B740" s="125">
        <v>656288108</v>
      </c>
      <c r="C740" s="125" t="s">
        <v>8330</v>
      </c>
      <c r="D740" s="125" t="s">
        <v>7753</v>
      </c>
      <c r="E740" s="126">
        <v>32300528</v>
      </c>
      <c r="F740" s="126">
        <v>188777728</v>
      </c>
    </row>
    <row r="741" spans="1:6" x14ac:dyDescent="0.2">
      <c r="A741" s="125">
        <v>7320</v>
      </c>
      <c r="B741" s="125">
        <v>656288108</v>
      </c>
      <c r="C741" s="125" t="s">
        <v>8330</v>
      </c>
      <c r="D741" s="125" t="s">
        <v>7762</v>
      </c>
      <c r="E741" s="126">
        <v>44234064</v>
      </c>
      <c r="F741" s="126">
        <v>132278053</v>
      </c>
    </row>
    <row r="742" spans="1:6" x14ac:dyDescent="0.2">
      <c r="A742" s="125">
        <v>7320</v>
      </c>
      <c r="B742" s="125">
        <v>656288108</v>
      </c>
      <c r="C742" s="125" t="s">
        <v>8330</v>
      </c>
      <c r="D742" s="125" t="s">
        <v>7890</v>
      </c>
      <c r="E742" s="126">
        <v>0</v>
      </c>
      <c r="F742" s="126">
        <v>4901608</v>
      </c>
    </row>
    <row r="743" spans="1:6" x14ac:dyDescent="0.2">
      <c r="A743" s="125">
        <v>7320</v>
      </c>
      <c r="B743" s="125">
        <v>656288108</v>
      </c>
      <c r="C743" s="125" t="s">
        <v>8330</v>
      </c>
      <c r="D743" s="125" t="s">
        <v>7937</v>
      </c>
      <c r="E743" s="126">
        <v>10938780</v>
      </c>
      <c r="F743" s="126">
        <v>44996400</v>
      </c>
    </row>
    <row r="744" spans="1:6" x14ac:dyDescent="0.2">
      <c r="A744" s="125">
        <v>7320</v>
      </c>
      <c r="B744" s="125">
        <v>656288108</v>
      </c>
      <c r="C744" s="125" t="s">
        <v>8330</v>
      </c>
      <c r="D744" s="125" t="s">
        <v>7807</v>
      </c>
      <c r="E744" s="126">
        <v>19244805</v>
      </c>
      <c r="F744" s="126">
        <v>76487285</v>
      </c>
    </row>
    <row r="745" spans="1:6" x14ac:dyDescent="0.2">
      <c r="A745" s="125">
        <v>7320</v>
      </c>
      <c r="B745" s="125">
        <v>656288108</v>
      </c>
      <c r="C745" s="125" t="s">
        <v>8330</v>
      </c>
      <c r="D745" s="125" t="s">
        <v>184</v>
      </c>
      <c r="E745" s="126">
        <v>37979372</v>
      </c>
      <c r="F745" s="126">
        <v>152566579</v>
      </c>
    </row>
    <row r="746" spans="1:6" x14ac:dyDescent="0.2">
      <c r="A746" s="125">
        <v>7320</v>
      </c>
      <c r="B746" s="125">
        <v>656288108</v>
      </c>
      <c r="C746" s="125" t="s">
        <v>8330</v>
      </c>
      <c r="D746" s="125" t="s">
        <v>7770</v>
      </c>
      <c r="E746" s="126">
        <v>33807501</v>
      </c>
      <c r="F746" s="126">
        <v>154221641</v>
      </c>
    </row>
    <row r="747" spans="1:6" x14ac:dyDescent="0.2">
      <c r="A747" s="125">
        <v>7320</v>
      </c>
      <c r="B747" s="125">
        <v>656288108</v>
      </c>
      <c r="C747" s="125" t="s">
        <v>8330</v>
      </c>
      <c r="D747" s="125" t="s">
        <v>7799</v>
      </c>
      <c r="E747" s="126">
        <v>28411520</v>
      </c>
      <c r="F747" s="126">
        <v>96157824</v>
      </c>
    </row>
    <row r="748" spans="1:6" x14ac:dyDescent="0.2">
      <c r="A748" s="125">
        <v>7320</v>
      </c>
      <c r="B748" s="125">
        <v>656288108</v>
      </c>
      <c r="C748" s="125" t="s">
        <v>8330</v>
      </c>
      <c r="D748" s="125" t="s">
        <v>75</v>
      </c>
      <c r="E748" s="126">
        <v>21324156</v>
      </c>
      <c r="F748" s="126">
        <v>79204008</v>
      </c>
    </row>
    <row r="749" spans="1:6" x14ac:dyDescent="0.2">
      <c r="A749" s="125">
        <v>7320</v>
      </c>
      <c r="B749" s="125">
        <v>656288108</v>
      </c>
      <c r="C749" s="125" t="s">
        <v>8330</v>
      </c>
      <c r="D749" s="125" t="s">
        <v>7821</v>
      </c>
      <c r="E749" s="126">
        <v>42125940</v>
      </c>
      <c r="F749" s="126">
        <v>98185970</v>
      </c>
    </row>
    <row r="750" spans="1:6" x14ac:dyDescent="0.2">
      <c r="A750" s="125">
        <v>7320</v>
      </c>
      <c r="B750" s="125">
        <v>656288108</v>
      </c>
      <c r="C750" s="125" t="s">
        <v>8330</v>
      </c>
      <c r="D750" s="125" t="s">
        <v>7759</v>
      </c>
      <c r="E750" s="126">
        <v>8225032</v>
      </c>
      <c r="F750" s="126">
        <v>38648805</v>
      </c>
    </row>
    <row r="751" spans="1:6" x14ac:dyDescent="0.2">
      <c r="A751" s="125">
        <v>7320</v>
      </c>
      <c r="B751" s="125">
        <v>656288108</v>
      </c>
      <c r="C751" s="125" t="s">
        <v>8330</v>
      </c>
      <c r="D751" s="125" t="s">
        <v>7742</v>
      </c>
      <c r="E751" s="126">
        <v>232740</v>
      </c>
      <c r="F751" s="126">
        <v>24072300</v>
      </c>
    </row>
    <row r="752" spans="1:6" x14ac:dyDescent="0.2">
      <c r="A752" s="125">
        <v>7331</v>
      </c>
      <c r="B752" s="125">
        <v>656176903</v>
      </c>
      <c r="C752" s="125" t="s">
        <v>8331</v>
      </c>
      <c r="D752" s="125" t="s">
        <v>7786</v>
      </c>
      <c r="E752" s="126">
        <v>52544230</v>
      </c>
      <c r="F752" s="126">
        <v>237539774</v>
      </c>
    </row>
    <row r="753" spans="1:6" x14ac:dyDescent="0.2">
      <c r="A753" s="125">
        <v>7347</v>
      </c>
      <c r="B753" s="125">
        <v>653176902</v>
      </c>
      <c r="C753" s="125" t="s">
        <v>8332</v>
      </c>
      <c r="D753" s="125" t="s">
        <v>7819</v>
      </c>
      <c r="E753" s="126">
        <v>7535604</v>
      </c>
      <c r="F753" s="126">
        <v>37357356</v>
      </c>
    </row>
    <row r="754" spans="1:6" x14ac:dyDescent="0.2">
      <c r="A754" s="125">
        <v>7347</v>
      </c>
      <c r="B754" s="125">
        <v>653176902</v>
      </c>
      <c r="C754" s="125" t="s">
        <v>8332</v>
      </c>
      <c r="D754" s="125" t="s">
        <v>7813</v>
      </c>
      <c r="E754" s="126">
        <v>4744448</v>
      </c>
      <c r="F754" s="126">
        <v>46851424</v>
      </c>
    </row>
    <row r="755" spans="1:6" x14ac:dyDescent="0.2">
      <c r="A755" s="125">
        <v>7347</v>
      </c>
      <c r="B755" s="125">
        <v>653176902</v>
      </c>
      <c r="C755" s="125" t="s">
        <v>8332</v>
      </c>
      <c r="D755" s="125" t="s">
        <v>7830</v>
      </c>
      <c r="E755" s="126">
        <v>5485768</v>
      </c>
      <c r="F755" s="126">
        <v>45517048</v>
      </c>
    </row>
    <row r="756" spans="1:6" x14ac:dyDescent="0.2">
      <c r="A756" s="125">
        <v>7347</v>
      </c>
      <c r="B756" s="125">
        <v>653176902</v>
      </c>
      <c r="C756" s="125" t="s">
        <v>8332</v>
      </c>
      <c r="D756" s="125" t="s">
        <v>7938</v>
      </c>
      <c r="E756" s="126">
        <v>10706040</v>
      </c>
      <c r="F756" s="126">
        <v>42979320</v>
      </c>
    </row>
    <row r="757" spans="1:6" x14ac:dyDescent="0.2">
      <c r="A757" s="125">
        <v>7347</v>
      </c>
      <c r="B757" s="125">
        <v>653176902</v>
      </c>
      <c r="C757" s="125" t="s">
        <v>8332</v>
      </c>
      <c r="D757" s="125" t="s">
        <v>7939</v>
      </c>
      <c r="E757" s="126">
        <v>19881168</v>
      </c>
      <c r="F757" s="126">
        <v>64934460</v>
      </c>
    </row>
    <row r="758" spans="1:6" x14ac:dyDescent="0.2">
      <c r="A758" s="125">
        <v>7347</v>
      </c>
      <c r="B758" s="125">
        <v>653176902</v>
      </c>
      <c r="C758" s="125" t="s">
        <v>8332</v>
      </c>
      <c r="D758" s="125" t="s">
        <v>7871</v>
      </c>
      <c r="E758" s="126">
        <v>9619920</v>
      </c>
      <c r="F758" s="126">
        <v>40341600</v>
      </c>
    </row>
    <row r="759" spans="1:6" x14ac:dyDescent="0.2">
      <c r="A759" s="125">
        <v>7347</v>
      </c>
      <c r="B759" s="125">
        <v>653176902</v>
      </c>
      <c r="C759" s="125" t="s">
        <v>8332</v>
      </c>
      <c r="D759" s="125" t="s">
        <v>7936</v>
      </c>
      <c r="E759" s="126">
        <v>27577104</v>
      </c>
      <c r="F759" s="126">
        <v>113895347</v>
      </c>
    </row>
    <row r="760" spans="1:6" x14ac:dyDescent="0.2">
      <c r="A760" s="125">
        <v>7347</v>
      </c>
      <c r="B760" s="125">
        <v>653176902</v>
      </c>
      <c r="C760" s="125" t="s">
        <v>8332</v>
      </c>
      <c r="D760" s="125" t="s">
        <v>7779</v>
      </c>
      <c r="E760" s="126">
        <v>9299256</v>
      </c>
      <c r="F760" s="126">
        <v>42167316</v>
      </c>
    </row>
    <row r="761" spans="1:6" x14ac:dyDescent="0.2">
      <c r="A761" s="125">
        <v>7347</v>
      </c>
      <c r="B761" s="125">
        <v>653176902</v>
      </c>
      <c r="C761" s="125" t="s">
        <v>8332</v>
      </c>
      <c r="D761" s="125" t="s">
        <v>7780</v>
      </c>
      <c r="E761" s="126">
        <v>32868060</v>
      </c>
      <c r="F761" s="126">
        <v>170432916</v>
      </c>
    </row>
    <row r="762" spans="1:6" x14ac:dyDescent="0.2">
      <c r="A762" s="125">
        <v>7347</v>
      </c>
      <c r="B762" s="125">
        <v>653176902</v>
      </c>
      <c r="C762" s="125" t="s">
        <v>8332</v>
      </c>
      <c r="D762" s="125" t="s">
        <v>7751</v>
      </c>
      <c r="E762" s="126">
        <v>22889548</v>
      </c>
      <c r="F762" s="126">
        <v>103883068</v>
      </c>
    </row>
    <row r="763" spans="1:6" x14ac:dyDescent="0.2">
      <c r="A763" s="125">
        <v>7347</v>
      </c>
      <c r="B763" s="125">
        <v>653176902</v>
      </c>
      <c r="C763" s="125" t="s">
        <v>8332</v>
      </c>
      <c r="D763" s="125" t="s">
        <v>7820</v>
      </c>
      <c r="E763" s="126">
        <v>13147224</v>
      </c>
      <c r="F763" s="126">
        <v>57238524</v>
      </c>
    </row>
    <row r="764" spans="1:6" x14ac:dyDescent="0.2">
      <c r="A764" s="125">
        <v>7347</v>
      </c>
      <c r="B764" s="125">
        <v>653176902</v>
      </c>
      <c r="C764" s="125" t="s">
        <v>8332</v>
      </c>
      <c r="D764" s="125" t="s">
        <v>7853</v>
      </c>
      <c r="E764" s="126">
        <v>16291800</v>
      </c>
      <c r="F764" s="126">
        <v>81459000</v>
      </c>
    </row>
    <row r="765" spans="1:6" x14ac:dyDescent="0.2">
      <c r="A765" s="125">
        <v>7347</v>
      </c>
      <c r="B765" s="125">
        <v>653176902</v>
      </c>
      <c r="C765" s="125" t="s">
        <v>8332</v>
      </c>
      <c r="D765" s="125" t="s">
        <v>7842</v>
      </c>
      <c r="E765" s="126">
        <v>12407628</v>
      </c>
      <c r="F765" s="126">
        <v>82389960</v>
      </c>
    </row>
    <row r="766" spans="1:6" x14ac:dyDescent="0.2">
      <c r="A766" s="125">
        <v>7347</v>
      </c>
      <c r="B766" s="125">
        <v>653176902</v>
      </c>
      <c r="C766" s="125" t="s">
        <v>8332</v>
      </c>
      <c r="D766" s="125" t="s">
        <v>6414</v>
      </c>
      <c r="E766" s="126">
        <v>66228199</v>
      </c>
      <c r="F766" s="126">
        <v>185597220</v>
      </c>
    </row>
    <row r="767" spans="1:6" x14ac:dyDescent="0.2">
      <c r="A767" s="125">
        <v>7350</v>
      </c>
      <c r="B767" s="125">
        <v>650086104</v>
      </c>
      <c r="C767" s="125" t="s">
        <v>8333</v>
      </c>
      <c r="D767" s="125" t="s">
        <v>7754</v>
      </c>
      <c r="E767" s="126">
        <v>18572652</v>
      </c>
      <c r="F767" s="126">
        <v>73052432</v>
      </c>
    </row>
    <row r="768" spans="1:6" x14ac:dyDescent="0.2">
      <c r="A768" s="125">
        <v>7350</v>
      </c>
      <c r="B768" s="125">
        <v>650086104</v>
      </c>
      <c r="C768" s="125" t="s">
        <v>8333</v>
      </c>
      <c r="D768" s="125" t="s">
        <v>7927</v>
      </c>
      <c r="E768" s="126">
        <v>8844120</v>
      </c>
      <c r="F768" s="126">
        <v>52091867</v>
      </c>
    </row>
    <row r="769" spans="1:6" x14ac:dyDescent="0.2">
      <c r="A769" s="125">
        <v>7350</v>
      </c>
      <c r="B769" s="125">
        <v>650086104</v>
      </c>
      <c r="C769" s="125" t="s">
        <v>8333</v>
      </c>
      <c r="D769" s="125" t="s">
        <v>7928</v>
      </c>
      <c r="E769" s="126">
        <v>5837119</v>
      </c>
      <c r="F769" s="126">
        <v>53595366</v>
      </c>
    </row>
    <row r="770" spans="1:6" x14ac:dyDescent="0.2">
      <c r="A770" s="125">
        <v>7350</v>
      </c>
      <c r="B770" s="125">
        <v>650086104</v>
      </c>
      <c r="C770" s="125" t="s">
        <v>8333</v>
      </c>
      <c r="D770" s="125" t="s">
        <v>7940</v>
      </c>
      <c r="E770" s="126">
        <v>5748678</v>
      </c>
      <c r="F770" s="126">
        <v>37322186</v>
      </c>
    </row>
    <row r="771" spans="1:6" x14ac:dyDescent="0.2">
      <c r="A771" s="125">
        <v>7350</v>
      </c>
      <c r="B771" s="125">
        <v>650086104</v>
      </c>
      <c r="C771" s="125" t="s">
        <v>8333</v>
      </c>
      <c r="D771" s="125" t="s">
        <v>7929</v>
      </c>
      <c r="E771" s="126">
        <v>12647092</v>
      </c>
      <c r="F771" s="126">
        <v>49084866</v>
      </c>
    </row>
    <row r="772" spans="1:6" x14ac:dyDescent="0.2">
      <c r="A772" s="125">
        <v>7350</v>
      </c>
      <c r="B772" s="125">
        <v>650086104</v>
      </c>
      <c r="C772" s="125" t="s">
        <v>8333</v>
      </c>
      <c r="D772" s="125" t="s">
        <v>7884</v>
      </c>
      <c r="E772" s="126">
        <v>14987836</v>
      </c>
      <c r="F772" s="126">
        <v>65069139</v>
      </c>
    </row>
    <row r="773" spans="1:6" x14ac:dyDescent="0.2">
      <c r="A773" s="125">
        <v>7350</v>
      </c>
      <c r="B773" s="125">
        <v>650086104</v>
      </c>
      <c r="C773" s="125" t="s">
        <v>8333</v>
      </c>
      <c r="D773" s="125" t="s">
        <v>7793</v>
      </c>
      <c r="E773" s="126">
        <v>18837976</v>
      </c>
      <c r="F773" s="126">
        <v>72256461</v>
      </c>
    </row>
    <row r="774" spans="1:6" x14ac:dyDescent="0.2">
      <c r="A774" s="125">
        <v>7350</v>
      </c>
      <c r="B774" s="125">
        <v>650086104</v>
      </c>
      <c r="C774" s="125" t="s">
        <v>8333</v>
      </c>
      <c r="D774" s="125" t="s">
        <v>7885</v>
      </c>
      <c r="E774" s="126">
        <v>7959708</v>
      </c>
      <c r="F774" s="126">
        <v>67038429</v>
      </c>
    </row>
    <row r="775" spans="1:6" x14ac:dyDescent="0.2">
      <c r="A775" s="125">
        <v>7354</v>
      </c>
      <c r="B775" s="125">
        <v>692614003</v>
      </c>
      <c r="C775" s="125" t="s">
        <v>8334</v>
      </c>
      <c r="D775" s="125" t="s">
        <v>7941</v>
      </c>
      <c r="E775" s="126">
        <v>2861840</v>
      </c>
      <c r="F775" s="126">
        <v>11530360</v>
      </c>
    </row>
    <row r="776" spans="1:6" x14ac:dyDescent="0.2">
      <c r="A776" s="125">
        <v>7355</v>
      </c>
      <c r="B776" s="125">
        <v>692008006</v>
      </c>
      <c r="C776" s="125" t="s">
        <v>8335</v>
      </c>
      <c r="D776" s="125" t="s">
        <v>7771</v>
      </c>
      <c r="E776" s="126">
        <v>4893746</v>
      </c>
      <c r="F776" s="126">
        <v>24468730</v>
      </c>
    </row>
    <row r="777" spans="1:6" x14ac:dyDescent="0.2">
      <c r="A777" s="125">
        <v>7356</v>
      </c>
      <c r="B777" s="125">
        <v>692102002</v>
      </c>
      <c r="C777" s="125" t="s">
        <v>8469</v>
      </c>
      <c r="D777" s="125" t="s">
        <v>8481</v>
      </c>
      <c r="E777" s="126">
        <v>3262498</v>
      </c>
      <c r="F777" s="126">
        <v>13144612</v>
      </c>
    </row>
    <row r="778" spans="1:6" x14ac:dyDescent="0.2">
      <c r="A778" s="125">
        <v>7362</v>
      </c>
      <c r="B778" s="125">
        <v>657798800</v>
      </c>
      <c r="C778" s="125" t="s">
        <v>8336</v>
      </c>
      <c r="D778" s="125" t="s">
        <v>7735</v>
      </c>
      <c r="E778" s="126">
        <v>10466473</v>
      </c>
      <c r="F778" s="126">
        <v>57455672</v>
      </c>
    </row>
    <row r="779" spans="1:6" x14ac:dyDescent="0.2">
      <c r="A779" s="125">
        <v>7362</v>
      </c>
      <c r="B779" s="125">
        <v>657798800</v>
      </c>
      <c r="C779" s="125" t="s">
        <v>8336</v>
      </c>
      <c r="D779" s="125" t="s">
        <v>184</v>
      </c>
      <c r="E779" s="126">
        <v>8003773</v>
      </c>
      <c r="F779" s="126">
        <v>38992741</v>
      </c>
    </row>
    <row r="780" spans="1:6" x14ac:dyDescent="0.2">
      <c r="A780" s="125">
        <v>7362</v>
      </c>
      <c r="B780" s="125">
        <v>657798800</v>
      </c>
      <c r="C780" s="125" t="s">
        <v>8336</v>
      </c>
      <c r="D780" s="125" t="s">
        <v>7813</v>
      </c>
      <c r="E780" s="126">
        <v>18893316</v>
      </c>
      <c r="F780" s="126">
        <v>81702084</v>
      </c>
    </row>
    <row r="781" spans="1:6" x14ac:dyDescent="0.2">
      <c r="A781" s="125">
        <v>7362</v>
      </c>
      <c r="B781" s="125">
        <v>657798800</v>
      </c>
      <c r="C781" s="125" t="s">
        <v>8336</v>
      </c>
      <c r="D781" s="125" t="s">
        <v>7830</v>
      </c>
      <c r="E781" s="126">
        <v>7214940</v>
      </c>
      <c r="F781" s="126">
        <v>29821752</v>
      </c>
    </row>
    <row r="782" spans="1:6" x14ac:dyDescent="0.2">
      <c r="A782" s="125">
        <v>7362</v>
      </c>
      <c r="B782" s="125">
        <v>657798800</v>
      </c>
      <c r="C782" s="125" t="s">
        <v>8336</v>
      </c>
      <c r="D782" s="125" t="s">
        <v>7831</v>
      </c>
      <c r="E782" s="126">
        <v>6413280</v>
      </c>
      <c r="F782" s="126">
        <v>31585404</v>
      </c>
    </row>
    <row r="783" spans="1:6" x14ac:dyDescent="0.2">
      <c r="A783" s="125">
        <v>7362</v>
      </c>
      <c r="B783" s="125">
        <v>657798800</v>
      </c>
      <c r="C783" s="125" t="s">
        <v>8336</v>
      </c>
      <c r="D783" s="125" t="s">
        <v>7832</v>
      </c>
      <c r="E783" s="126">
        <v>6413280</v>
      </c>
      <c r="F783" s="126">
        <v>32066400</v>
      </c>
    </row>
    <row r="784" spans="1:6" x14ac:dyDescent="0.2">
      <c r="A784" s="125">
        <v>7362</v>
      </c>
      <c r="B784" s="125">
        <v>657798800</v>
      </c>
      <c r="C784" s="125" t="s">
        <v>8336</v>
      </c>
      <c r="D784" s="125" t="s">
        <v>7774</v>
      </c>
      <c r="E784" s="126">
        <v>33830052</v>
      </c>
      <c r="F784" s="126">
        <v>168989928</v>
      </c>
    </row>
    <row r="785" spans="1:6" x14ac:dyDescent="0.2">
      <c r="A785" s="125">
        <v>7362</v>
      </c>
      <c r="B785" s="125">
        <v>657798800</v>
      </c>
      <c r="C785" s="125" t="s">
        <v>8336</v>
      </c>
      <c r="D785" s="125" t="s">
        <v>7804</v>
      </c>
      <c r="E785" s="126">
        <v>9299256</v>
      </c>
      <c r="F785" s="126">
        <v>46335948</v>
      </c>
    </row>
    <row r="786" spans="1:6" x14ac:dyDescent="0.2">
      <c r="A786" s="125">
        <v>7362</v>
      </c>
      <c r="B786" s="125">
        <v>657798800</v>
      </c>
      <c r="C786" s="125" t="s">
        <v>8336</v>
      </c>
      <c r="D786" s="125" t="s">
        <v>7779</v>
      </c>
      <c r="E786" s="126">
        <v>6413280</v>
      </c>
      <c r="F786" s="126">
        <v>31745736</v>
      </c>
    </row>
    <row r="787" spans="1:6" x14ac:dyDescent="0.2">
      <c r="A787" s="125">
        <v>7362</v>
      </c>
      <c r="B787" s="125">
        <v>657798800</v>
      </c>
      <c r="C787" s="125" t="s">
        <v>8336</v>
      </c>
      <c r="D787" s="125" t="s">
        <v>7783</v>
      </c>
      <c r="E787" s="126">
        <v>22767144</v>
      </c>
      <c r="F787" s="126">
        <v>113675388</v>
      </c>
    </row>
    <row r="788" spans="1:6" x14ac:dyDescent="0.2">
      <c r="A788" s="125">
        <v>7362</v>
      </c>
      <c r="B788" s="125">
        <v>657798800</v>
      </c>
      <c r="C788" s="125" t="s">
        <v>8336</v>
      </c>
      <c r="D788" s="125" t="s">
        <v>7784</v>
      </c>
      <c r="E788" s="126">
        <v>6413280</v>
      </c>
      <c r="F788" s="126">
        <v>29501088</v>
      </c>
    </row>
    <row r="789" spans="1:6" x14ac:dyDescent="0.2">
      <c r="A789" s="125">
        <v>7362</v>
      </c>
      <c r="B789" s="125">
        <v>657798800</v>
      </c>
      <c r="C789" s="125" t="s">
        <v>8336</v>
      </c>
      <c r="D789" s="125" t="s">
        <v>7822</v>
      </c>
      <c r="E789" s="126">
        <v>8657928</v>
      </c>
      <c r="F789" s="126">
        <v>41365656</v>
      </c>
    </row>
    <row r="790" spans="1:6" x14ac:dyDescent="0.2">
      <c r="A790" s="125">
        <v>7362</v>
      </c>
      <c r="B790" s="125">
        <v>657798800</v>
      </c>
      <c r="C790" s="125" t="s">
        <v>8336</v>
      </c>
      <c r="D790" s="125" t="s">
        <v>195</v>
      </c>
      <c r="E790" s="126">
        <v>17363956</v>
      </c>
      <c r="F790" s="126">
        <v>87002557</v>
      </c>
    </row>
    <row r="791" spans="1:6" x14ac:dyDescent="0.2">
      <c r="A791" s="125">
        <v>7362</v>
      </c>
      <c r="B791" s="125">
        <v>657798800</v>
      </c>
      <c r="C791" s="125" t="s">
        <v>8336</v>
      </c>
      <c r="D791" s="125" t="s">
        <v>7742</v>
      </c>
      <c r="E791" s="126">
        <v>6092616</v>
      </c>
      <c r="F791" s="126">
        <v>32066400</v>
      </c>
    </row>
    <row r="792" spans="1:6" x14ac:dyDescent="0.2">
      <c r="A792" s="125">
        <v>7367</v>
      </c>
      <c r="B792" s="125">
        <v>655778705</v>
      </c>
      <c r="C792" s="125" t="s">
        <v>8337</v>
      </c>
      <c r="D792" s="125" t="s">
        <v>7942</v>
      </c>
      <c r="E792" s="126">
        <v>8921700</v>
      </c>
      <c r="F792" s="126">
        <v>41117400</v>
      </c>
    </row>
    <row r="793" spans="1:6" x14ac:dyDescent="0.2">
      <c r="A793" s="125">
        <v>7369</v>
      </c>
      <c r="B793" s="125">
        <v>653823304</v>
      </c>
      <c r="C793" s="125" t="s">
        <v>8338</v>
      </c>
      <c r="D793" s="125" t="s">
        <v>7780</v>
      </c>
      <c r="E793" s="126">
        <v>7535604</v>
      </c>
      <c r="F793" s="126">
        <v>38479680</v>
      </c>
    </row>
    <row r="794" spans="1:6" x14ac:dyDescent="0.2">
      <c r="A794" s="125">
        <v>7369</v>
      </c>
      <c r="B794" s="125">
        <v>653823304</v>
      </c>
      <c r="C794" s="125" t="s">
        <v>8338</v>
      </c>
      <c r="D794" s="125" t="s">
        <v>6414</v>
      </c>
      <c r="E794" s="126">
        <v>7535604</v>
      </c>
      <c r="F794" s="126">
        <v>38800344</v>
      </c>
    </row>
    <row r="795" spans="1:6" x14ac:dyDescent="0.2">
      <c r="A795" s="125">
        <v>7369</v>
      </c>
      <c r="B795" s="125">
        <v>653823304</v>
      </c>
      <c r="C795" s="125" t="s">
        <v>8338</v>
      </c>
      <c r="D795" s="125" t="s">
        <v>7741</v>
      </c>
      <c r="E795" s="126">
        <v>10240560</v>
      </c>
      <c r="F795" s="126">
        <v>43832700</v>
      </c>
    </row>
    <row r="796" spans="1:6" x14ac:dyDescent="0.2">
      <c r="A796" s="125">
        <v>7376</v>
      </c>
      <c r="B796" s="125">
        <v>719991009</v>
      </c>
      <c r="C796" s="125" t="s">
        <v>8339</v>
      </c>
      <c r="D796" s="125" t="s">
        <v>7784</v>
      </c>
      <c r="E796" s="126">
        <v>28921824</v>
      </c>
      <c r="F796" s="126">
        <v>113435908</v>
      </c>
    </row>
    <row r="797" spans="1:6" x14ac:dyDescent="0.2">
      <c r="A797" s="125">
        <v>7379</v>
      </c>
      <c r="B797" s="125">
        <v>735972006</v>
      </c>
      <c r="C797" s="125" t="s">
        <v>8340</v>
      </c>
      <c r="D797" s="125" t="s">
        <v>7760</v>
      </c>
      <c r="E797" s="126">
        <v>41544940</v>
      </c>
      <c r="F797" s="126">
        <v>181575079</v>
      </c>
    </row>
    <row r="798" spans="1:6" x14ac:dyDescent="0.2">
      <c r="A798" s="125">
        <v>7379</v>
      </c>
      <c r="B798" s="125">
        <v>735972006</v>
      </c>
      <c r="C798" s="125" t="s">
        <v>8340</v>
      </c>
      <c r="D798" s="125" t="s">
        <v>227</v>
      </c>
      <c r="E798" s="126">
        <v>30157862</v>
      </c>
      <c r="F798" s="126">
        <v>109434911</v>
      </c>
    </row>
    <row r="799" spans="1:6" x14ac:dyDescent="0.2">
      <c r="A799" s="125">
        <v>7379</v>
      </c>
      <c r="B799" s="125">
        <v>735972006</v>
      </c>
      <c r="C799" s="125" t="s">
        <v>8340</v>
      </c>
      <c r="D799" s="125" t="s">
        <v>7735</v>
      </c>
      <c r="E799" s="126">
        <v>40673803</v>
      </c>
      <c r="F799" s="126">
        <v>211174761</v>
      </c>
    </row>
    <row r="800" spans="1:6" x14ac:dyDescent="0.2">
      <c r="A800" s="125">
        <v>7379</v>
      </c>
      <c r="B800" s="125">
        <v>735972006</v>
      </c>
      <c r="C800" s="125" t="s">
        <v>8340</v>
      </c>
      <c r="D800" s="125" t="s">
        <v>7753</v>
      </c>
      <c r="E800" s="126">
        <v>19864686</v>
      </c>
      <c r="F800" s="126">
        <v>77360527</v>
      </c>
    </row>
    <row r="801" spans="1:6" x14ac:dyDescent="0.2">
      <c r="A801" s="125">
        <v>7379</v>
      </c>
      <c r="B801" s="125">
        <v>735972006</v>
      </c>
      <c r="C801" s="125" t="s">
        <v>8340</v>
      </c>
      <c r="D801" s="125" t="s">
        <v>159</v>
      </c>
      <c r="E801" s="126">
        <v>56185586.235076919</v>
      </c>
      <c r="F801" s="126">
        <v>201975873.2350769</v>
      </c>
    </row>
    <row r="802" spans="1:6" x14ac:dyDescent="0.2">
      <c r="A802" s="125">
        <v>7379</v>
      </c>
      <c r="B802" s="125">
        <v>735972006</v>
      </c>
      <c r="C802" s="125" t="s">
        <v>8340</v>
      </c>
      <c r="D802" s="125" t="s">
        <v>7767</v>
      </c>
      <c r="E802" s="126">
        <v>40528482</v>
      </c>
      <c r="F802" s="126">
        <v>172697096</v>
      </c>
    </row>
    <row r="803" spans="1:6" x14ac:dyDescent="0.2">
      <c r="A803" s="125">
        <v>7379</v>
      </c>
      <c r="B803" s="125">
        <v>735972006</v>
      </c>
      <c r="C803" s="125" t="s">
        <v>8340</v>
      </c>
      <c r="D803" s="125" t="s">
        <v>7803</v>
      </c>
      <c r="E803" s="126">
        <v>38309004</v>
      </c>
      <c r="F803" s="126">
        <v>191090024</v>
      </c>
    </row>
    <row r="804" spans="1:6" x14ac:dyDescent="0.2">
      <c r="A804" s="125">
        <v>7379</v>
      </c>
      <c r="B804" s="125">
        <v>735972006</v>
      </c>
      <c r="C804" s="125" t="s">
        <v>8340</v>
      </c>
      <c r="D804" s="125" t="s">
        <v>7799</v>
      </c>
      <c r="E804" s="126">
        <v>20466807</v>
      </c>
      <c r="F804" s="126">
        <v>57839345</v>
      </c>
    </row>
    <row r="805" spans="1:6" x14ac:dyDescent="0.2">
      <c r="A805" s="125">
        <v>7379</v>
      </c>
      <c r="B805" s="125">
        <v>735972006</v>
      </c>
      <c r="C805" s="125" t="s">
        <v>8340</v>
      </c>
      <c r="D805" s="125" t="s">
        <v>7903</v>
      </c>
      <c r="E805" s="126">
        <v>3655570</v>
      </c>
      <c r="F805" s="126">
        <v>83408018</v>
      </c>
    </row>
    <row r="806" spans="1:6" x14ac:dyDescent="0.2">
      <c r="A806" s="125">
        <v>7379</v>
      </c>
      <c r="B806" s="125">
        <v>735972006</v>
      </c>
      <c r="C806" s="125" t="s">
        <v>8340</v>
      </c>
      <c r="D806" s="125" t="s">
        <v>7872</v>
      </c>
      <c r="E806" s="126">
        <v>60779895</v>
      </c>
      <c r="F806" s="126">
        <v>253417613</v>
      </c>
    </row>
    <row r="807" spans="1:6" x14ac:dyDescent="0.2">
      <c r="A807" s="125">
        <v>7379</v>
      </c>
      <c r="B807" s="125">
        <v>735972006</v>
      </c>
      <c r="C807" s="125" t="s">
        <v>8340</v>
      </c>
      <c r="D807" s="125" t="s">
        <v>7739</v>
      </c>
      <c r="E807" s="126">
        <v>43867180</v>
      </c>
      <c r="F807" s="126">
        <v>183284341</v>
      </c>
    </row>
    <row r="808" spans="1:6" x14ac:dyDescent="0.2">
      <c r="A808" s="125">
        <v>7381</v>
      </c>
      <c r="B808" s="125">
        <v>658279203</v>
      </c>
      <c r="C808" s="125" t="s">
        <v>8341</v>
      </c>
      <c r="D808" s="125" t="s">
        <v>7825</v>
      </c>
      <c r="E808" s="126">
        <v>36008626</v>
      </c>
      <c r="F808" s="126">
        <v>92546591</v>
      </c>
    </row>
    <row r="809" spans="1:6" x14ac:dyDescent="0.2">
      <c r="A809" s="125">
        <v>7381</v>
      </c>
      <c r="B809" s="125">
        <v>658279203</v>
      </c>
      <c r="C809" s="125" t="s">
        <v>8341</v>
      </c>
      <c r="D809" s="125" t="s">
        <v>7755</v>
      </c>
      <c r="E809" s="126">
        <v>66371241</v>
      </c>
      <c r="F809" s="126">
        <v>141629928</v>
      </c>
    </row>
    <row r="810" spans="1:6" x14ac:dyDescent="0.2">
      <c r="A810" s="125">
        <v>7386</v>
      </c>
      <c r="B810" s="125">
        <v>690502003</v>
      </c>
      <c r="C810" s="125" t="s">
        <v>8342</v>
      </c>
      <c r="D810" s="125" t="s">
        <v>7877</v>
      </c>
      <c r="E810" s="126">
        <v>2861840</v>
      </c>
      <c r="F810" s="126">
        <v>9871903</v>
      </c>
    </row>
    <row r="811" spans="1:6" x14ac:dyDescent="0.2">
      <c r="A811" s="125">
        <v>7388</v>
      </c>
      <c r="B811" s="125">
        <v>713394009</v>
      </c>
      <c r="C811" s="125" t="s">
        <v>8343</v>
      </c>
      <c r="D811" s="125" t="s">
        <v>227</v>
      </c>
      <c r="E811" s="126">
        <v>16352933</v>
      </c>
      <c r="F811" s="126">
        <v>75565204</v>
      </c>
    </row>
    <row r="812" spans="1:6" x14ac:dyDescent="0.2">
      <c r="A812" s="125">
        <v>7388</v>
      </c>
      <c r="B812" s="125">
        <v>713394009</v>
      </c>
      <c r="C812" s="125" t="s">
        <v>8343</v>
      </c>
      <c r="D812" s="125" t="s">
        <v>7920</v>
      </c>
      <c r="E812" s="126">
        <v>9321702</v>
      </c>
      <c r="F812" s="126">
        <v>105161594</v>
      </c>
    </row>
    <row r="813" spans="1:6" x14ac:dyDescent="0.2">
      <c r="A813" s="125">
        <v>7388</v>
      </c>
      <c r="B813" s="125">
        <v>713394009</v>
      </c>
      <c r="C813" s="125" t="s">
        <v>8343</v>
      </c>
      <c r="D813" s="125" t="s">
        <v>195</v>
      </c>
      <c r="E813" s="126">
        <v>24049179</v>
      </c>
      <c r="F813" s="126">
        <v>79157865</v>
      </c>
    </row>
    <row r="814" spans="1:6" x14ac:dyDescent="0.2">
      <c r="A814" s="125">
        <v>7388</v>
      </c>
      <c r="B814" s="125">
        <v>713394009</v>
      </c>
      <c r="C814" s="125" t="s">
        <v>8343</v>
      </c>
      <c r="D814" s="125" t="s">
        <v>7743</v>
      </c>
      <c r="E814" s="126">
        <v>44910753</v>
      </c>
      <c r="F814" s="126">
        <v>209911730</v>
      </c>
    </row>
    <row r="815" spans="1:6" x14ac:dyDescent="0.2">
      <c r="A815" s="125">
        <v>7388</v>
      </c>
      <c r="B815" s="125">
        <v>713394009</v>
      </c>
      <c r="C815" s="125" t="s">
        <v>8343</v>
      </c>
      <c r="D815" s="125" t="s">
        <v>7838</v>
      </c>
      <c r="E815" s="126">
        <v>23192076</v>
      </c>
      <c r="F815" s="126">
        <v>23192076</v>
      </c>
    </row>
    <row r="816" spans="1:6" x14ac:dyDescent="0.2">
      <c r="A816" s="125">
        <v>7390</v>
      </c>
      <c r="B816" s="125">
        <v>691303004</v>
      </c>
      <c r="C816" s="125" t="s">
        <v>8470</v>
      </c>
      <c r="D816" s="125" t="s">
        <v>7846</v>
      </c>
      <c r="E816" s="126">
        <v>6439140</v>
      </c>
      <c r="F816" s="126">
        <v>24158310</v>
      </c>
    </row>
    <row r="817" spans="1:6" x14ac:dyDescent="0.2">
      <c r="A817" s="125">
        <v>7395</v>
      </c>
      <c r="B817" s="125">
        <v>692551001</v>
      </c>
      <c r="C817" s="125" t="s">
        <v>8344</v>
      </c>
      <c r="D817" s="125" t="s">
        <v>7847</v>
      </c>
      <c r="E817" s="126">
        <v>9730256</v>
      </c>
      <c r="F817" s="126">
        <v>48651280</v>
      </c>
    </row>
    <row r="818" spans="1:6" x14ac:dyDescent="0.2">
      <c r="A818" s="125">
        <v>7411</v>
      </c>
      <c r="B818" s="125">
        <v>690901005</v>
      </c>
      <c r="C818" s="125" t="s">
        <v>8345</v>
      </c>
      <c r="D818" s="125" t="s">
        <v>7787</v>
      </c>
      <c r="E818" s="126">
        <v>5008220</v>
      </c>
      <c r="F818" s="126">
        <v>20178130</v>
      </c>
    </row>
    <row r="819" spans="1:6" x14ac:dyDescent="0.2">
      <c r="A819" s="125">
        <v>7412</v>
      </c>
      <c r="B819" s="125" t="s">
        <v>7675</v>
      </c>
      <c r="C819" s="125" t="s">
        <v>8346</v>
      </c>
      <c r="D819" s="125" t="s">
        <v>7735</v>
      </c>
      <c r="E819" s="126">
        <v>7825912</v>
      </c>
      <c r="F819" s="126">
        <v>90326346</v>
      </c>
    </row>
    <row r="820" spans="1:6" x14ac:dyDescent="0.2">
      <c r="A820" s="125">
        <v>7418</v>
      </c>
      <c r="B820" s="125">
        <v>690712008</v>
      </c>
      <c r="C820" s="125" t="s">
        <v>8347</v>
      </c>
      <c r="D820" s="125" t="s">
        <v>7784</v>
      </c>
      <c r="E820" s="126">
        <v>7154600</v>
      </c>
      <c r="F820" s="126">
        <v>28825900</v>
      </c>
    </row>
    <row r="821" spans="1:6" x14ac:dyDescent="0.2">
      <c r="A821" s="125">
        <v>7423</v>
      </c>
      <c r="B821" s="125">
        <v>690612003</v>
      </c>
      <c r="C821" s="125" t="s">
        <v>8348</v>
      </c>
      <c r="D821" s="125" t="s">
        <v>7880</v>
      </c>
      <c r="E821" s="126">
        <v>8585520</v>
      </c>
      <c r="F821" s="126">
        <v>11447360</v>
      </c>
    </row>
    <row r="822" spans="1:6" x14ac:dyDescent="0.2">
      <c r="A822" s="125">
        <v>7425</v>
      </c>
      <c r="B822" s="125">
        <v>692665007</v>
      </c>
      <c r="C822" s="125" t="s">
        <v>8349</v>
      </c>
      <c r="D822" s="125" t="s">
        <v>7909</v>
      </c>
      <c r="E822" s="126">
        <v>3262498</v>
      </c>
      <c r="F822" s="126">
        <v>13144612</v>
      </c>
    </row>
    <row r="823" spans="1:6" x14ac:dyDescent="0.2">
      <c r="A823" s="125">
        <v>7436</v>
      </c>
      <c r="B823" s="125">
        <v>692012003</v>
      </c>
      <c r="C823" s="125" t="s">
        <v>8350</v>
      </c>
      <c r="D823" s="125" t="s">
        <v>7777</v>
      </c>
      <c r="E823" s="126">
        <v>4893746</v>
      </c>
      <c r="F823" s="126">
        <v>24468730</v>
      </c>
    </row>
    <row r="824" spans="1:6" x14ac:dyDescent="0.2">
      <c r="A824" s="125">
        <v>7446</v>
      </c>
      <c r="B824" s="125">
        <v>712341009</v>
      </c>
      <c r="C824" s="125" t="s">
        <v>8351</v>
      </c>
      <c r="D824" s="125" t="s">
        <v>7814</v>
      </c>
      <c r="E824" s="126">
        <v>19239840</v>
      </c>
      <c r="F824" s="126">
        <v>95557872</v>
      </c>
    </row>
    <row r="825" spans="1:6" x14ac:dyDescent="0.2">
      <c r="A825" s="125">
        <v>7450</v>
      </c>
      <c r="B825" s="125">
        <v>692313003</v>
      </c>
      <c r="C825" s="125" t="s">
        <v>8352</v>
      </c>
      <c r="D825" s="125" t="s">
        <v>7943</v>
      </c>
      <c r="E825" s="126">
        <v>22643843</v>
      </c>
      <c r="F825" s="126">
        <v>97388133</v>
      </c>
    </row>
    <row r="826" spans="1:6" x14ac:dyDescent="0.2">
      <c r="A826" s="125">
        <v>7451</v>
      </c>
      <c r="B826" s="125">
        <v>691408000</v>
      </c>
      <c r="C826" s="125" t="s">
        <v>8353</v>
      </c>
      <c r="D826" s="125" t="s">
        <v>7940</v>
      </c>
      <c r="E826" s="126">
        <v>4893746</v>
      </c>
      <c r="F826" s="126">
        <v>19716914</v>
      </c>
    </row>
    <row r="827" spans="1:6" x14ac:dyDescent="0.2">
      <c r="A827" s="125">
        <v>7452</v>
      </c>
      <c r="B827" s="125">
        <v>650401387</v>
      </c>
      <c r="C827" s="125" t="s">
        <v>8354</v>
      </c>
      <c r="D827" s="125" t="s">
        <v>7869</v>
      </c>
      <c r="E827" s="126">
        <v>18616665</v>
      </c>
      <c r="F827" s="126">
        <v>85315901</v>
      </c>
    </row>
    <row r="828" spans="1:6" x14ac:dyDescent="0.2">
      <c r="A828" s="125">
        <v>7458</v>
      </c>
      <c r="B828" s="125" t="s">
        <v>7696</v>
      </c>
      <c r="C828" s="125" t="s">
        <v>8355</v>
      </c>
      <c r="D828" s="125" t="s">
        <v>7778</v>
      </c>
      <c r="E828" s="126">
        <v>5008220</v>
      </c>
      <c r="F828" s="126">
        <v>25041100</v>
      </c>
    </row>
    <row r="829" spans="1:6" x14ac:dyDescent="0.2">
      <c r="A829" s="125">
        <v>7459</v>
      </c>
      <c r="B829" s="125">
        <v>650447174</v>
      </c>
      <c r="C829" s="125" t="s">
        <v>8356</v>
      </c>
      <c r="D829" s="125" t="s">
        <v>7807</v>
      </c>
      <c r="E829" s="126">
        <v>15838526</v>
      </c>
      <c r="F829" s="126">
        <v>15838526</v>
      </c>
    </row>
    <row r="830" spans="1:6" x14ac:dyDescent="0.2">
      <c r="A830" s="125">
        <v>7459</v>
      </c>
      <c r="B830" s="125">
        <v>650447174</v>
      </c>
      <c r="C830" s="125" t="s">
        <v>8356</v>
      </c>
      <c r="D830" s="125" t="s">
        <v>7759</v>
      </c>
      <c r="E830" s="126">
        <v>10418374</v>
      </c>
      <c r="F830" s="126">
        <v>44963507</v>
      </c>
    </row>
    <row r="831" spans="1:6" x14ac:dyDescent="0.2">
      <c r="A831" s="125">
        <v>7460</v>
      </c>
      <c r="B831" s="125">
        <v>690504006</v>
      </c>
      <c r="C831" s="125" t="s">
        <v>8357</v>
      </c>
      <c r="D831" s="125" t="s">
        <v>7944</v>
      </c>
      <c r="E831" s="126">
        <v>3577300</v>
      </c>
      <c r="F831" s="126">
        <v>14412950</v>
      </c>
    </row>
    <row r="832" spans="1:6" x14ac:dyDescent="0.2">
      <c r="A832" s="125">
        <v>7462</v>
      </c>
      <c r="B832" s="125">
        <v>650213203</v>
      </c>
      <c r="C832" s="125" t="s">
        <v>8358</v>
      </c>
      <c r="D832" s="125" t="s">
        <v>7767</v>
      </c>
      <c r="E832" s="126">
        <v>18743328</v>
      </c>
      <c r="F832" s="126">
        <v>172790984</v>
      </c>
    </row>
    <row r="833" spans="1:6" x14ac:dyDescent="0.2">
      <c r="A833" s="125">
        <v>7462</v>
      </c>
      <c r="B833" s="125">
        <v>650213203</v>
      </c>
      <c r="C833" s="125" t="s">
        <v>8358</v>
      </c>
      <c r="D833" s="125" t="s">
        <v>7846</v>
      </c>
      <c r="E833" s="126">
        <v>14136665</v>
      </c>
      <c r="F833" s="126">
        <v>55594111</v>
      </c>
    </row>
    <row r="834" spans="1:6" x14ac:dyDescent="0.2">
      <c r="A834" s="125">
        <v>7462</v>
      </c>
      <c r="B834" s="125">
        <v>650213203</v>
      </c>
      <c r="C834" s="125" t="s">
        <v>8358</v>
      </c>
      <c r="D834" s="125" t="s">
        <v>7752</v>
      </c>
      <c r="E834" s="126">
        <v>76437238</v>
      </c>
      <c r="F834" s="126">
        <v>262966028</v>
      </c>
    </row>
    <row r="835" spans="1:6" x14ac:dyDescent="0.2">
      <c r="A835" s="125">
        <v>7463</v>
      </c>
      <c r="B835" s="125">
        <v>714555006</v>
      </c>
      <c r="C835" s="125" t="s">
        <v>8359</v>
      </c>
      <c r="D835" s="125" t="s">
        <v>7801</v>
      </c>
      <c r="E835" s="126">
        <v>11968583</v>
      </c>
      <c r="F835" s="126">
        <v>53521051</v>
      </c>
    </row>
    <row r="836" spans="1:6" x14ac:dyDescent="0.2">
      <c r="A836" s="125">
        <v>7473</v>
      </c>
      <c r="B836" s="125">
        <v>650587340</v>
      </c>
      <c r="C836" s="125" t="s">
        <v>8360</v>
      </c>
      <c r="D836" s="125" t="s">
        <v>7865</v>
      </c>
      <c r="E836" s="126">
        <v>8414223</v>
      </c>
      <c r="F836" s="126">
        <v>41660665</v>
      </c>
    </row>
    <row r="837" spans="1:6" x14ac:dyDescent="0.2">
      <c r="A837" s="125">
        <v>7473</v>
      </c>
      <c r="B837" s="125">
        <v>650587340</v>
      </c>
      <c r="C837" s="125" t="s">
        <v>8360</v>
      </c>
      <c r="D837" s="125" t="s">
        <v>7760</v>
      </c>
      <c r="E837" s="126">
        <v>13057163</v>
      </c>
      <c r="F837" s="126">
        <v>63640311</v>
      </c>
    </row>
    <row r="838" spans="1:6" x14ac:dyDescent="0.2">
      <c r="A838" s="125">
        <v>7473</v>
      </c>
      <c r="B838" s="125">
        <v>650587340</v>
      </c>
      <c r="C838" s="125" t="s">
        <v>8360</v>
      </c>
      <c r="D838" s="125" t="s">
        <v>227</v>
      </c>
      <c r="E838" s="126">
        <v>0</v>
      </c>
      <c r="F838" s="126">
        <v>13818839</v>
      </c>
    </row>
    <row r="839" spans="1:6" x14ac:dyDescent="0.2">
      <c r="A839" s="125">
        <v>7473</v>
      </c>
      <c r="B839" s="125">
        <v>650587340</v>
      </c>
      <c r="C839" s="125" t="s">
        <v>8360</v>
      </c>
      <c r="D839" s="125" t="s">
        <v>7753</v>
      </c>
      <c r="E839" s="126">
        <v>21548621</v>
      </c>
      <c r="F839" s="126">
        <v>97687077</v>
      </c>
    </row>
    <row r="840" spans="1:6" x14ac:dyDescent="0.2">
      <c r="A840" s="125">
        <v>7473</v>
      </c>
      <c r="B840" s="125">
        <v>650587340</v>
      </c>
      <c r="C840" s="125" t="s">
        <v>8360</v>
      </c>
      <c r="D840" s="125" t="s">
        <v>7945</v>
      </c>
      <c r="E840" s="126">
        <v>0</v>
      </c>
      <c r="F840" s="126">
        <v>9421936</v>
      </c>
    </row>
    <row r="841" spans="1:6" x14ac:dyDescent="0.2">
      <c r="A841" s="125">
        <v>7473</v>
      </c>
      <c r="B841" s="125">
        <v>650587340</v>
      </c>
      <c r="C841" s="125" t="s">
        <v>8360</v>
      </c>
      <c r="D841" s="125" t="s">
        <v>7745</v>
      </c>
      <c r="E841" s="126">
        <v>16998398</v>
      </c>
      <c r="F841" s="126">
        <v>83712541</v>
      </c>
    </row>
    <row r="842" spans="1:6" x14ac:dyDescent="0.2">
      <c r="A842" s="125">
        <v>7473</v>
      </c>
      <c r="B842" s="125">
        <v>650587340</v>
      </c>
      <c r="C842" s="125" t="s">
        <v>8360</v>
      </c>
      <c r="D842" s="125" t="s">
        <v>184</v>
      </c>
      <c r="E842" s="126">
        <v>21138171</v>
      </c>
      <c r="F842" s="126">
        <v>125730440</v>
      </c>
    </row>
    <row r="843" spans="1:6" x14ac:dyDescent="0.2">
      <c r="A843" s="125">
        <v>7473</v>
      </c>
      <c r="B843" s="125">
        <v>650587340</v>
      </c>
      <c r="C843" s="125" t="s">
        <v>8360</v>
      </c>
      <c r="D843" s="125" t="s">
        <v>7794</v>
      </c>
      <c r="E843" s="126">
        <v>8337264</v>
      </c>
      <c r="F843" s="126">
        <v>55345572</v>
      </c>
    </row>
    <row r="844" spans="1:6" x14ac:dyDescent="0.2">
      <c r="A844" s="125">
        <v>7473</v>
      </c>
      <c r="B844" s="125">
        <v>650587340</v>
      </c>
      <c r="C844" s="125" t="s">
        <v>8360</v>
      </c>
      <c r="D844" s="125" t="s">
        <v>7781</v>
      </c>
      <c r="E844" s="126">
        <v>22711699</v>
      </c>
      <c r="F844" s="126">
        <v>118228190</v>
      </c>
    </row>
    <row r="845" spans="1:6" x14ac:dyDescent="0.2">
      <c r="A845" s="125">
        <v>7473</v>
      </c>
      <c r="B845" s="125">
        <v>650587340</v>
      </c>
      <c r="C845" s="125" t="s">
        <v>8360</v>
      </c>
      <c r="D845" s="125" t="s">
        <v>7784</v>
      </c>
      <c r="E845" s="126">
        <v>13307556</v>
      </c>
      <c r="F845" s="126">
        <v>47566362</v>
      </c>
    </row>
    <row r="846" spans="1:6" x14ac:dyDescent="0.2">
      <c r="A846" s="125">
        <v>7473</v>
      </c>
      <c r="B846" s="125">
        <v>650587340</v>
      </c>
      <c r="C846" s="125" t="s">
        <v>8360</v>
      </c>
      <c r="D846" s="125" t="s">
        <v>7752</v>
      </c>
      <c r="E846" s="126">
        <v>6413280</v>
      </c>
      <c r="F846" s="126">
        <v>32066400</v>
      </c>
    </row>
    <row r="847" spans="1:6" x14ac:dyDescent="0.2">
      <c r="A847" s="125">
        <v>7473</v>
      </c>
      <c r="B847" s="125">
        <v>650587340</v>
      </c>
      <c r="C847" s="125" t="s">
        <v>8360</v>
      </c>
      <c r="D847" s="125" t="s">
        <v>195</v>
      </c>
      <c r="E847" s="126">
        <v>18643404</v>
      </c>
      <c r="F847" s="126">
        <v>91937574</v>
      </c>
    </row>
    <row r="848" spans="1:6" x14ac:dyDescent="0.2">
      <c r="A848" s="125">
        <v>7475</v>
      </c>
      <c r="B848" s="125">
        <v>690701006</v>
      </c>
      <c r="C848" s="125" t="s">
        <v>8361</v>
      </c>
      <c r="D848" s="125" t="s">
        <v>6414</v>
      </c>
      <c r="E848" s="126">
        <v>5723680</v>
      </c>
      <c r="F848" s="126">
        <v>23060720</v>
      </c>
    </row>
    <row r="849" spans="1:6" x14ac:dyDescent="0.2">
      <c r="A849" s="125">
        <v>7478</v>
      </c>
      <c r="B849" s="125">
        <v>650450957</v>
      </c>
      <c r="C849" s="125" t="s">
        <v>8362</v>
      </c>
      <c r="D849" s="125" t="s">
        <v>75</v>
      </c>
      <c r="E849" s="126">
        <v>10079538</v>
      </c>
      <c r="F849" s="126">
        <v>40704329</v>
      </c>
    </row>
    <row r="850" spans="1:6" x14ac:dyDescent="0.2">
      <c r="A850" s="125">
        <v>7480</v>
      </c>
      <c r="B850" s="125">
        <v>691602001</v>
      </c>
      <c r="C850" s="125" t="s">
        <v>8363</v>
      </c>
      <c r="D850" s="125" t="s">
        <v>7756</v>
      </c>
      <c r="E850" s="126">
        <v>4078122</v>
      </c>
      <c r="F850" s="126">
        <v>16430763</v>
      </c>
    </row>
    <row r="851" spans="1:6" x14ac:dyDescent="0.2">
      <c r="A851" s="125">
        <v>7481</v>
      </c>
      <c r="B851" s="125">
        <v>650699602</v>
      </c>
      <c r="C851" s="125" t="s">
        <v>8364</v>
      </c>
      <c r="D851" s="125" t="s">
        <v>7863</v>
      </c>
      <c r="E851" s="126">
        <v>34843764</v>
      </c>
      <c r="F851" s="126">
        <v>161614656</v>
      </c>
    </row>
    <row r="852" spans="1:6" x14ac:dyDescent="0.2">
      <c r="A852" s="125">
        <v>7481</v>
      </c>
      <c r="B852" s="125">
        <v>650699602</v>
      </c>
      <c r="C852" s="125" t="s">
        <v>8364</v>
      </c>
      <c r="D852" s="125" t="s">
        <v>7740</v>
      </c>
      <c r="E852" s="126">
        <v>43034488</v>
      </c>
      <c r="F852" s="126">
        <v>214837984</v>
      </c>
    </row>
    <row r="853" spans="1:6" x14ac:dyDescent="0.2">
      <c r="A853" s="125">
        <v>7482</v>
      </c>
      <c r="B853" s="125">
        <v>691413004</v>
      </c>
      <c r="C853" s="125" t="s">
        <v>8365</v>
      </c>
      <c r="D853" s="125" t="s">
        <v>7946</v>
      </c>
      <c r="E853" s="126">
        <v>4893746</v>
      </c>
      <c r="F853" s="126">
        <v>19716914</v>
      </c>
    </row>
    <row r="854" spans="1:6" x14ac:dyDescent="0.2">
      <c r="A854" s="125">
        <v>7487</v>
      </c>
      <c r="B854" s="125" t="s">
        <v>7690</v>
      </c>
      <c r="C854" s="125" t="s">
        <v>8366</v>
      </c>
      <c r="D854" s="125" t="s">
        <v>7947</v>
      </c>
      <c r="E854" s="126">
        <v>4078122</v>
      </c>
      <c r="F854" s="126">
        <v>20390610</v>
      </c>
    </row>
    <row r="855" spans="1:6" x14ac:dyDescent="0.2">
      <c r="A855" s="125">
        <v>7488</v>
      </c>
      <c r="B855" s="125">
        <v>690611007</v>
      </c>
      <c r="C855" s="125" t="s">
        <v>8367</v>
      </c>
      <c r="D855" s="125" t="s">
        <v>7856</v>
      </c>
      <c r="E855" s="126">
        <v>3291116</v>
      </c>
      <c r="F855" s="126">
        <v>13164464</v>
      </c>
    </row>
    <row r="856" spans="1:6" x14ac:dyDescent="0.2">
      <c r="A856" s="125">
        <v>7491</v>
      </c>
      <c r="B856" s="125">
        <v>692647009</v>
      </c>
      <c r="C856" s="125" t="s">
        <v>8368</v>
      </c>
      <c r="D856" s="125" t="s">
        <v>7763</v>
      </c>
      <c r="E856" s="126">
        <v>0</v>
      </c>
      <c r="F856" s="126">
        <v>26099980</v>
      </c>
    </row>
    <row r="857" spans="1:6" x14ac:dyDescent="0.2">
      <c r="A857" s="125">
        <v>7492</v>
      </c>
      <c r="B857" s="125">
        <v>650744136</v>
      </c>
      <c r="C857" s="125" t="s">
        <v>8369</v>
      </c>
      <c r="D857" s="125" t="s">
        <v>7846</v>
      </c>
      <c r="E857" s="126">
        <v>13198944</v>
      </c>
      <c r="F857" s="126">
        <v>21394573</v>
      </c>
    </row>
    <row r="858" spans="1:6" x14ac:dyDescent="0.2">
      <c r="A858" s="125">
        <v>7495</v>
      </c>
      <c r="B858" s="125">
        <v>619550005</v>
      </c>
      <c r="C858" s="125" t="s">
        <v>8471</v>
      </c>
      <c r="D858" s="125" t="s">
        <v>7903</v>
      </c>
      <c r="E858" s="126">
        <v>6524995</v>
      </c>
      <c r="F858" s="126">
        <v>26289220</v>
      </c>
    </row>
    <row r="859" spans="1:6" x14ac:dyDescent="0.2">
      <c r="A859" s="125">
        <v>7497</v>
      </c>
      <c r="B859" s="125" t="s">
        <v>7673</v>
      </c>
      <c r="C859" s="125" t="s">
        <v>8370</v>
      </c>
      <c r="D859" s="125" t="s">
        <v>7783</v>
      </c>
      <c r="E859" s="126">
        <v>4382408</v>
      </c>
      <c r="F859" s="126">
        <v>21912040</v>
      </c>
    </row>
    <row r="860" spans="1:6" x14ac:dyDescent="0.2">
      <c r="A860" s="125">
        <v>7498</v>
      </c>
      <c r="B860" s="125">
        <v>650789776</v>
      </c>
      <c r="C860" s="125" t="s">
        <v>8371</v>
      </c>
      <c r="D860" s="125" t="s">
        <v>7817</v>
      </c>
      <c r="E860" s="126">
        <v>8533800</v>
      </c>
      <c r="F860" s="126">
        <v>42669000</v>
      </c>
    </row>
    <row r="861" spans="1:6" x14ac:dyDescent="0.2">
      <c r="A861" s="125">
        <v>7499</v>
      </c>
      <c r="B861" s="125">
        <v>650794826</v>
      </c>
      <c r="C861" s="125" t="s">
        <v>8372</v>
      </c>
      <c r="D861" s="125" t="s">
        <v>7807</v>
      </c>
      <c r="E861" s="126">
        <v>67177990</v>
      </c>
      <c r="F861" s="126">
        <v>326361509</v>
      </c>
    </row>
    <row r="862" spans="1:6" x14ac:dyDescent="0.2">
      <c r="A862" s="125">
        <v>7502</v>
      </c>
      <c r="B862" s="125">
        <v>690706008</v>
      </c>
      <c r="C862" s="125" t="s">
        <v>8472</v>
      </c>
      <c r="D862" s="125" t="s">
        <v>7798</v>
      </c>
      <c r="E862" s="126">
        <v>2861840</v>
      </c>
      <c r="F862" s="126">
        <v>17088040</v>
      </c>
    </row>
    <row r="863" spans="1:6" x14ac:dyDescent="0.2">
      <c r="A863" s="125">
        <v>7504</v>
      </c>
      <c r="B863" s="125">
        <v>692009002</v>
      </c>
      <c r="C863" s="125" t="s">
        <v>8373</v>
      </c>
      <c r="D863" s="125" t="s">
        <v>7776</v>
      </c>
      <c r="E863" s="126">
        <v>4730622</v>
      </c>
      <c r="F863" s="126">
        <v>19059687</v>
      </c>
    </row>
    <row r="864" spans="1:6" x14ac:dyDescent="0.2">
      <c r="A864" s="125">
        <v>7508</v>
      </c>
      <c r="B864" s="125">
        <v>690815001</v>
      </c>
      <c r="C864" s="125" t="s">
        <v>8374</v>
      </c>
      <c r="D864" s="125" t="s">
        <v>7948</v>
      </c>
      <c r="E864" s="126">
        <v>3577300</v>
      </c>
      <c r="F864" s="126">
        <v>14412950</v>
      </c>
    </row>
    <row r="865" spans="1:6" x14ac:dyDescent="0.2">
      <c r="A865" s="125">
        <v>7510</v>
      </c>
      <c r="B865" s="125" t="s">
        <v>7661</v>
      </c>
      <c r="C865" s="125" t="s">
        <v>8375</v>
      </c>
      <c r="D865" s="125" t="s">
        <v>7748</v>
      </c>
      <c r="E865" s="126">
        <v>59483172</v>
      </c>
      <c r="F865" s="126">
        <v>192398400</v>
      </c>
    </row>
    <row r="866" spans="1:6" x14ac:dyDescent="0.2">
      <c r="A866" s="125">
        <v>7510</v>
      </c>
      <c r="B866" s="125" t="s">
        <v>7661</v>
      </c>
      <c r="C866" s="125" t="s">
        <v>8375</v>
      </c>
      <c r="D866" s="125" t="s">
        <v>7867</v>
      </c>
      <c r="E866" s="126">
        <v>31363008</v>
      </c>
      <c r="F866" s="126">
        <v>181408401</v>
      </c>
    </row>
    <row r="867" spans="1:6" x14ac:dyDescent="0.2">
      <c r="A867" s="125">
        <v>7510</v>
      </c>
      <c r="B867" s="125" t="s">
        <v>7661</v>
      </c>
      <c r="C867" s="125" t="s">
        <v>8375</v>
      </c>
      <c r="D867" s="125" t="s">
        <v>7812</v>
      </c>
      <c r="E867" s="126">
        <v>10100916</v>
      </c>
      <c r="F867" s="126">
        <v>47939268</v>
      </c>
    </row>
    <row r="868" spans="1:6" x14ac:dyDescent="0.2">
      <c r="A868" s="125">
        <v>7510</v>
      </c>
      <c r="B868" s="125" t="s">
        <v>7661</v>
      </c>
      <c r="C868" s="125" t="s">
        <v>8375</v>
      </c>
      <c r="D868" s="125" t="s">
        <v>7802</v>
      </c>
      <c r="E868" s="126">
        <v>17920980</v>
      </c>
      <c r="F868" s="126">
        <v>59271120</v>
      </c>
    </row>
    <row r="869" spans="1:6" x14ac:dyDescent="0.2">
      <c r="A869" s="125">
        <v>7510</v>
      </c>
      <c r="B869" s="125" t="s">
        <v>7661</v>
      </c>
      <c r="C869" s="125" t="s">
        <v>8375</v>
      </c>
      <c r="D869" s="125" t="s">
        <v>7932</v>
      </c>
      <c r="E869" s="126">
        <v>23118840</v>
      </c>
      <c r="F869" s="126">
        <v>44996400</v>
      </c>
    </row>
    <row r="870" spans="1:6" x14ac:dyDescent="0.2">
      <c r="A870" s="125">
        <v>7510</v>
      </c>
      <c r="B870" s="125" t="s">
        <v>7661</v>
      </c>
      <c r="C870" s="125" t="s">
        <v>8375</v>
      </c>
      <c r="D870" s="125" t="s">
        <v>7819</v>
      </c>
      <c r="E870" s="126">
        <v>15582192</v>
      </c>
      <c r="F870" s="126">
        <v>75706692</v>
      </c>
    </row>
    <row r="871" spans="1:6" x14ac:dyDescent="0.2">
      <c r="A871" s="125">
        <v>7510</v>
      </c>
      <c r="B871" s="125" t="s">
        <v>7661</v>
      </c>
      <c r="C871" s="125" t="s">
        <v>8375</v>
      </c>
      <c r="D871" s="125" t="s">
        <v>7832</v>
      </c>
      <c r="E871" s="126">
        <v>12185232</v>
      </c>
      <c r="F871" s="126">
        <v>54833544</v>
      </c>
    </row>
    <row r="872" spans="1:6" x14ac:dyDescent="0.2">
      <c r="A872" s="125">
        <v>7510</v>
      </c>
      <c r="B872" s="125" t="s">
        <v>7661</v>
      </c>
      <c r="C872" s="125" t="s">
        <v>8375</v>
      </c>
      <c r="D872" s="125" t="s">
        <v>7775</v>
      </c>
      <c r="E872" s="126">
        <v>9780252</v>
      </c>
      <c r="F872" s="126">
        <v>44091300</v>
      </c>
    </row>
    <row r="873" spans="1:6" x14ac:dyDescent="0.2">
      <c r="A873" s="125">
        <v>7510</v>
      </c>
      <c r="B873" s="125" t="s">
        <v>7661</v>
      </c>
      <c r="C873" s="125" t="s">
        <v>8375</v>
      </c>
      <c r="D873" s="125" t="s">
        <v>7804</v>
      </c>
      <c r="E873" s="126">
        <v>8337264</v>
      </c>
      <c r="F873" s="126">
        <v>40909998</v>
      </c>
    </row>
    <row r="874" spans="1:6" x14ac:dyDescent="0.2">
      <c r="A874" s="125">
        <v>7510</v>
      </c>
      <c r="B874" s="125" t="s">
        <v>7661</v>
      </c>
      <c r="C874" s="125" t="s">
        <v>8375</v>
      </c>
      <c r="D874" s="125" t="s">
        <v>7814</v>
      </c>
      <c r="E874" s="126">
        <v>36747577</v>
      </c>
      <c r="F874" s="126">
        <v>126533325</v>
      </c>
    </row>
    <row r="875" spans="1:6" x14ac:dyDescent="0.2">
      <c r="A875" s="125">
        <v>7510</v>
      </c>
      <c r="B875" s="125" t="s">
        <v>7661</v>
      </c>
      <c r="C875" s="125" t="s">
        <v>8375</v>
      </c>
      <c r="D875" s="125" t="s">
        <v>7873</v>
      </c>
      <c r="E875" s="126">
        <v>6785250</v>
      </c>
      <c r="F875" s="126">
        <v>35106294</v>
      </c>
    </row>
    <row r="876" spans="1:6" x14ac:dyDescent="0.2">
      <c r="A876" s="125">
        <v>7510</v>
      </c>
      <c r="B876" s="125" t="s">
        <v>7661</v>
      </c>
      <c r="C876" s="125" t="s">
        <v>8375</v>
      </c>
      <c r="D876" s="125" t="s">
        <v>7811</v>
      </c>
      <c r="E876" s="126">
        <v>36377368</v>
      </c>
      <c r="F876" s="126">
        <v>99761464</v>
      </c>
    </row>
    <row r="877" spans="1:6" x14ac:dyDescent="0.2">
      <c r="A877" s="125">
        <v>7510</v>
      </c>
      <c r="B877" s="125" t="s">
        <v>7661</v>
      </c>
      <c r="C877" s="125" t="s">
        <v>8375</v>
      </c>
      <c r="D877" s="125" t="s">
        <v>7869</v>
      </c>
      <c r="E877" s="126">
        <v>24530796</v>
      </c>
      <c r="F877" s="126">
        <v>97481856</v>
      </c>
    </row>
    <row r="878" spans="1:6" x14ac:dyDescent="0.2">
      <c r="A878" s="125">
        <v>7510</v>
      </c>
      <c r="B878" s="125" t="s">
        <v>7661</v>
      </c>
      <c r="C878" s="125" t="s">
        <v>8375</v>
      </c>
      <c r="D878" s="125" t="s">
        <v>7784</v>
      </c>
      <c r="E878" s="126">
        <v>38418420</v>
      </c>
      <c r="F878" s="126">
        <v>177114060</v>
      </c>
    </row>
    <row r="879" spans="1:6" x14ac:dyDescent="0.2">
      <c r="A879" s="125">
        <v>7510</v>
      </c>
      <c r="B879" s="125" t="s">
        <v>7661</v>
      </c>
      <c r="C879" s="125" t="s">
        <v>8375</v>
      </c>
      <c r="D879" s="125" t="s">
        <v>7822</v>
      </c>
      <c r="E879" s="126">
        <v>9299256</v>
      </c>
      <c r="F879" s="126">
        <v>42808644</v>
      </c>
    </row>
    <row r="880" spans="1:6" x14ac:dyDescent="0.2">
      <c r="A880" s="125">
        <v>7510</v>
      </c>
      <c r="B880" s="125" t="s">
        <v>7661</v>
      </c>
      <c r="C880" s="125" t="s">
        <v>8375</v>
      </c>
      <c r="D880" s="125" t="s">
        <v>7801</v>
      </c>
      <c r="E880" s="126">
        <v>5637480</v>
      </c>
      <c r="F880" s="126">
        <v>33411120</v>
      </c>
    </row>
    <row r="881" spans="1:6" x14ac:dyDescent="0.2">
      <c r="A881" s="125">
        <v>7512</v>
      </c>
      <c r="B881" s="125">
        <v>692531000</v>
      </c>
      <c r="C881" s="125" t="s">
        <v>8376</v>
      </c>
      <c r="D881" s="125" t="s">
        <v>7949</v>
      </c>
      <c r="E881" s="126">
        <v>5265786</v>
      </c>
      <c r="F881" s="126">
        <v>21215864</v>
      </c>
    </row>
    <row r="882" spans="1:6" x14ac:dyDescent="0.2">
      <c r="A882" s="125">
        <v>7513</v>
      </c>
      <c r="B882" s="125">
        <v>690102005</v>
      </c>
      <c r="C882" s="125" t="s">
        <v>8377</v>
      </c>
      <c r="D882" s="125" t="s">
        <v>7950</v>
      </c>
      <c r="E882" s="126">
        <v>2747366</v>
      </c>
      <c r="F882" s="126">
        <v>11069144</v>
      </c>
    </row>
    <row r="883" spans="1:6" x14ac:dyDescent="0.2">
      <c r="A883" s="125">
        <v>7514</v>
      </c>
      <c r="B883" s="125">
        <v>692011007</v>
      </c>
      <c r="C883" s="125" t="s">
        <v>8378</v>
      </c>
      <c r="D883" s="125" t="s">
        <v>7951</v>
      </c>
      <c r="E883" s="126">
        <v>3262498</v>
      </c>
      <c r="F883" s="126">
        <v>13144612</v>
      </c>
    </row>
    <row r="884" spans="1:6" x14ac:dyDescent="0.2">
      <c r="A884" s="125">
        <v>7517</v>
      </c>
      <c r="B884" s="125">
        <v>650846699</v>
      </c>
      <c r="C884" s="125" t="s">
        <v>8379</v>
      </c>
      <c r="D884" s="125" t="s">
        <v>7819</v>
      </c>
      <c r="E884" s="126">
        <v>13343760</v>
      </c>
      <c r="F884" s="126">
        <v>46160100</v>
      </c>
    </row>
    <row r="885" spans="1:6" x14ac:dyDescent="0.2">
      <c r="A885" s="125">
        <v>7520</v>
      </c>
      <c r="B885" s="125">
        <v>692004000</v>
      </c>
      <c r="C885" s="125" t="s">
        <v>8380</v>
      </c>
      <c r="D885" s="125" t="s">
        <v>7833</v>
      </c>
      <c r="E885" s="126">
        <v>5494733</v>
      </c>
      <c r="F885" s="126">
        <v>22138292</v>
      </c>
    </row>
    <row r="886" spans="1:6" x14ac:dyDescent="0.2">
      <c r="A886" s="125">
        <v>7521</v>
      </c>
      <c r="B886" s="125">
        <v>692002008</v>
      </c>
      <c r="C886" s="125" t="s">
        <v>8381</v>
      </c>
      <c r="D886" s="125" t="s">
        <v>7952</v>
      </c>
      <c r="E886" s="126">
        <v>4078122</v>
      </c>
      <c r="F886" s="126">
        <v>16430763</v>
      </c>
    </row>
    <row r="887" spans="1:6" x14ac:dyDescent="0.2">
      <c r="A887" s="125">
        <v>7523</v>
      </c>
      <c r="B887" s="125" t="s">
        <v>7691</v>
      </c>
      <c r="C887" s="125" t="s">
        <v>8382</v>
      </c>
      <c r="D887" s="125" t="s">
        <v>7768</v>
      </c>
      <c r="E887" s="126">
        <v>4893746</v>
      </c>
      <c r="F887" s="126">
        <v>24468730</v>
      </c>
    </row>
    <row r="888" spans="1:6" x14ac:dyDescent="0.2">
      <c r="A888" s="125">
        <v>7526</v>
      </c>
      <c r="B888" s="125">
        <v>691802000</v>
      </c>
      <c r="C888" s="125" t="s">
        <v>8383</v>
      </c>
      <c r="D888" s="125" t="s">
        <v>7953</v>
      </c>
      <c r="E888" s="126">
        <v>4730622</v>
      </c>
      <c r="F888" s="126">
        <v>19059687</v>
      </c>
    </row>
    <row r="889" spans="1:6" x14ac:dyDescent="0.2">
      <c r="A889" s="125">
        <v>7527</v>
      </c>
      <c r="B889" s="125">
        <v>690413000</v>
      </c>
      <c r="C889" s="125" t="s">
        <v>8384</v>
      </c>
      <c r="D889" s="125" t="s">
        <v>7954</v>
      </c>
      <c r="E889" s="126">
        <v>3262498</v>
      </c>
      <c r="F889" s="126">
        <v>13144612</v>
      </c>
    </row>
    <row r="890" spans="1:6" x14ac:dyDescent="0.2">
      <c r="A890" s="125">
        <v>7528</v>
      </c>
      <c r="B890" s="125">
        <v>690409003</v>
      </c>
      <c r="C890" s="125" t="s">
        <v>8385</v>
      </c>
      <c r="D890" s="125" t="s">
        <v>7868</v>
      </c>
      <c r="E890" s="126">
        <v>4730622</v>
      </c>
      <c r="F890" s="126">
        <v>19059687</v>
      </c>
    </row>
    <row r="891" spans="1:6" x14ac:dyDescent="0.2">
      <c r="A891" s="125">
        <v>7529</v>
      </c>
      <c r="B891" s="125">
        <v>605111130</v>
      </c>
      <c r="C891" s="125" t="s">
        <v>8473</v>
      </c>
      <c r="D891" s="125" t="s">
        <v>7826</v>
      </c>
      <c r="E891" s="126">
        <v>0</v>
      </c>
      <c r="F891" s="126">
        <v>21063144</v>
      </c>
    </row>
    <row r="892" spans="1:6" x14ac:dyDescent="0.2">
      <c r="A892" s="125">
        <v>7531</v>
      </c>
      <c r="B892" s="125">
        <v>692544005</v>
      </c>
      <c r="C892" s="125" t="s">
        <v>8386</v>
      </c>
      <c r="D892" s="125" t="s">
        <v>7955</v>
      </c>
      <c r="E892" s="126">
        <v>5723680</v>
      </c>
      <c r="F892" s="126">
        <v>23060720</v>
      </c>
    </row>
    <row r="893" spans="1:6" x14ac:dyDescent="0.2">
      <c r="A893" s="125">
        <v>7532</v>
      </c>
      <c r="B893" s="125">
        <v>691910008</v>
      </c>
      <c r="C893" s="125" t="s">
        <v>8387</v>
      </c>
      <c r="D893" s="125" t="s">
        <v>7956</v>
      </c>
      <c r="E893" s="126">
        <v>4730622</v>
      </c>
      <c r="F893" s="126">
        <v>19059687</v>
      </c>
    </row>
    <row r="894" spans="1:6" x14ac:dyDescent="0.2">
      <c r="A894" s="125">
        <v>7533</v>
      </c>
      <c r="B894" s="125">
        <v>691809005</v>
      </c>
      <c r="C894" s="125" t="s">
        <v>8388</v>
      </c>
      <c r="D894" s="125" t="s">
        <v>7838</v>
      </c>
      <c r="E894" s="126">
        <v>5709371</v>
      </c>
      <c r="F894" s="126">
        <v>23003069</v>
      </c>
    </row>
    <row r="895" spans="1:6" x14ac:dyDescent="0.2">
      <c r="A895" s="125">
        <v>7534</v>
      </c>
      <c r="B895" s="125">
        <v>690415003</v>
      </c>
      <c r="C895" s="125" t="s">
        <v>8389</v>
      </c>
      <c r="D895" s="125" t="s">
        <v>7893</v>
      </c>
      <c r="E895" s="126">
        <v>4730622</v>
      </c>
      <c r="F895" s="126">
        <v>23653110</v>
      </c>
    </row>
    <row r="896" spans="1:6" x14ac:dyDescent="0.2">
      <c r="A896" s="125">
        <v>7535</v>
      </c>
      <c r="B896" s="125">
        <v>690739003</v>
      </c>
      <c r="C896" s="125" t="s">
        <v>8390</v>
      </c>
      <c r="D896" s="125" t="s">
        <v>7883</v>
      </c>
      <c r="E896" s="126">
        <v>0</v>
      </c>
      <c r="F896" s="126">
        <v>14309200</v>
      </c>
    </row>
    <row r="897" spans="1:6" x14ac:dyDescent="0.2">
      <c r="A897" s="125">
        <v>7536</v>
      </c>
      <c r="B897" s="125">
        <v>691514005</v>
      </c>
      <c r="C897" s="125" t="s">
        <v>8391</v>
      </c>
      <c r="D897" s="125" t="s">
        <v>7957</v>
      </c>
      <c r="E897" s="126">
        <v>3262498</v>
      </c>
      <c r="F897" s="126">
        <v>13144612</v>
      </c>
    </row>
    <row r="898" spans="1:6" x14ac:dyDescent="0.2">
      <c r="A898" s="125">
        <v>7537</v>
      </c>
      <c r="B898" s="125">
        <v>691705005</v>
      </c>
      <c r="C898" s="125" t="s">
        <v>8392</v>
      </c>
      <c r="D898" s="125" t="s">
        <v>7848</v>
      </c>
      <c r="E898" s="126">
        <v>4730622</v>
      </c>
      <c r="F898" s="126">
        <v>19059687</v>
      </c>
    </row>
    <row r="899" spans="1:6" x14ac:dyDescent="0.2">
      <c r="A899" s="125">
        <v>7538</v>
      </c>
      <c r="B899" s="125">
        <v>691411001</v>
      </c>
      <c r="C899" s="125" t="s">
        <v>8393</v>
      </c>
      <c r="D899" s="125" t="s">
        <v>7958</v>
      </c>
      <c r="E899" s="126">
        <v>4078122</v>
      </c>
      <c r="F899" s="126">
        <v>16430763</v>
      </c>
    </row>
    <row r="900" spans="1:6" x14ac:dyDescent="0.2">
      <c r="A900" s="125">
        <v>7540</v>
      </c>
      <c r="B900" s="125" t="s">
        <v>7679</v>
      </c>
      <c r="C900" s="125" t="s">
        <v>8394</v>
      </c>
      <c r="D900" s="125" t="s">
        <v>7959</v>
      </c>
      <c r="E900" s="126">
        <v>4078122</v>
      </c>
      <c r="F900" s="126">
        <v>16430763</v>
      </c>
    </row>
    <row r="901" spans="1:6" x14ac:dyDescent="0.2">
      <c r="A901" s="125">
        <v>7542</v>
      </c>
      <c r="B901" s="125">
        <v>605110118</v>
      </c>
      <c r="C901" s="125" t="s">
        <v>8395</v>
      </c>
      <c r="D901" s="125" t="s">
        <v>7753</v>
      </c>
      <c r="E901" s="126">
        <v>0</v>
      </c>
      <c r="F901" s="126">
        <v>47621016</v>
      </c>
    </row>
    <row r="902" spans="1:6" x14ac:dyDescent="0.2">
      <c r="A902" s="125">
        <v>7543</v>
      </c>
      <c r="B902" s="125">
        <v>690716003</v>
      </c>
      <c r="C902" s="125" t="s">
        <v>8396</v>
      </c>
      <c r="D902" s="125" t="s">
        <v>7960</v>
      </c>
      <c r="E902" s="126">
        <v>7050850</v>
      </c>
      <c r="F902" s="126">
        <v>21360050</v>
      </c>
    </row>
    <row r="903" spans="1:6" x14ac:dyDescent="0.2">
      <c r="A903" s="125">
        <v>7544</v>
      </c>
      <c r="B903" s="125">
        <v>735686003</v>
      </c>
      <c r="C903" s="125" t="s">
        <v>8397</v>
      </c>
      <c r="D903" s="125" t="s">
        <v>7891</v>
      </c>
      <c r="E903" s="126">
        <v>4149668</v>
      </c>
      <c r="F903" s="126">
        <v>12569354</v>
      </c>
    </row>
    <row r="904" spans="1:6" x14ac:dyDescent="0.2">
      <c r="A904" s="125">
        <v>7545</v>
      </c>
      <c r="B904" s="125">
        <v>690608006</v>
      </c>
      <c r="C904" s="125" t="s">
        <v>8474</v>
      </c>
      <c r="D904" s="125" t="s">
        <v>7881</v>
      </c>
      <c r="E904" s="126">
        <v>0</v>
      </c>
      <c r="F904" s="126">
        <v>10835650</v>
      </c>
    </row>
    <row r="905" spans="1:6" x14ac:dyDescent="0.2">
      <c r="A905" s="125">
        <v>7546</v>
      </c>
      <c r="B905" s="125" t="s">
        <v>7689</v>
      </c>
      <c r="C905" s="125" t="s">
        <v>8398</v>
      </c>
      <c r="D905" s="125" t="s">
        <v>7808</v>
      </c>
      <c r="E905" s="126">
        <v>40773679</v>
      </c>
      <c r="F905" s="126">
        <v>127894184</v>
      </c>
    </row>
    <row r="906" spans="1:6" x14ac:dyDescent="0.2">
      <c r="A906" s="125">
        <v>7547</v>
      </c>
      <c r="B906" s="125">
        <v>692519000</v>
      </c>
      <c r="C906" s="125" t="s">
        <v>8399</v>
      </c>
      <c r="D906" s="125" t="s">
        <v>7961</v>
      </c>
      <c r="E906" s="126">
        <v>4730622</v>
      </c>
      <c r="F906" s="126">
        <v>19059687</v>
      </c>
    </row>
    <row r="907" spans="1:6" x14ac:dyDescent="0.2">
      <c r="A907" s="125">
        <v>7548</v>
      </c>
      <c r="B907" s="125">
        <v>690304007</v>
      </c>
      <c r="C907" s="125" t="s">
        <v>8400</v>
      </c>
      <c r="D907" s="125" t="s">
        <v>7962</v>
      </c>
      <c r="E907" s="126">
        <v>3518538</v>
      </c>
      <c r="F907" s="126">
        <v>14882967</v>
      </c>
    </row>
    <row r="908" spans="1:6" x14ac:dyDescent="0.2">
      <c r="A908" s="125">
        <v>7549</v>
      </c>
      <c r="B908" s="125">
        <v>690301008</v>
      </c>
      <c r="C908" s="125" t="s">
        <v>8401</v>
      </c>
      <c r="D908" s="125" t="s">
        <v>7890</v>
      </c>
      <c r="E908" s="126">
        <v>7472299</v>
      </c>
      <c r="F908" s="126">
        <v>73091726</v>
      </c>
    </row>
    <row r="909" spans="1:6" x14ac:dyDescent="0.2">
      <c r="A909" s="125">
        <v>7550</v>
      </c>
      <c r="B909" s="125">
        <v>692503007</v>
      </c>
      <c r="C909" s="125" t="s">
        <v>8402</v>
      </c>
      <c r="D909" s="125" t="s">
        <v>7873</v>
      </c>
      <c r="E909" s="126">
        <v>5265786</v>
      </c>
      <c r="F909" s="126">
        <v>21215864</v>
      </c>
    </row>
    <row r="910" spans="1:6" x14ac:dyDescent="0.2">
      <c r="A910" s="125">
        <v>7553</v>
      </c>
      <c r="B910" s="125">
        <v>692518004</v>
      </c>
      <c r="C910" s="125" t="s">
        <v>8403</v>
      </c>
      <c r="D910" s="125" t="s">
        <v>7963</v>
      </c>
      <c r="E910" s="126">
        <v>3262498</v>
      </c>
      <c r="F910" s="126">
        <v>13144612</v>
      </c>
    </row>
    <row r="911" spans="1:6" x14ac:dyDescent="0.2">
      <c r="A911" s="125">
        <v>7554</v>
      </c>
      <c r="B911" s="125">
        <v>690703009</v>
      </c>
      <c r="C911" s="125" t="s">
        <v>8404</v>
      </c>
      <c r="D911" s="125" t="s">
        <v>75</v>
      </c>
      <c r="E911" s="126">
        <v>4006576</v>
      </c>
      <c r="F911" s="126">
        <v>16026304</v>
      </c>
    </row>
    <row r="912" spans="1:6" x14ac:dyDescent="0.2">
      <c r="A912" s="125">
        <v>7555</v>
      </c>
      <c r="B912" s="125">
        <v>692203003</v>
      </c>
      <c r="C912" s="125" t="s">
        <v>8405</v>
      </c>
      <c r="D912" s="125" t="s">
        <v>7905</v>
      </c>
      <c r="E912" s="126">
        <v>4893746</v>
      </c>
      <c r="F912" s="126">
        <v>19716914</v>
      </c>
    </row>
    <row r="913" spans="1:6" x14ac:dyDescent="0.2">
      <c r="A913" s="125">
        <v>7557</v>
      </c>
      <c r="B913" s="125">
        <v>691103005</v>
      </c>
      <c r="C913" s="125" t="s">
        <v>8406</v>
      </c>
      <c r="D913" s="125" t="s">
        <v>7843</v>
      </c>
      <c r="E913" s="126">
        <v>3751872</v>
      </c>
      <c r="F913" s="126">
        <v>15116301</v>
      </c>
    </row>
    <row r="914" spans="1:6" x14ac:dyDescent="0.2">
      <c r="A914" s="125">
        <v>7558</v>
      </c>
      <c r="B914" s="125" t="s">
        <v>7681</v>
      </c>
      <c r="C914" s="125" t="s">
        <v>8407</v>
      </c>
      <c r="D914" s="125" t="s">
        <v>7964</v>
      </c>
      <c r="E914" s="126">
        <v>3588747</v>
      </c>
      <c r="F914" s="126">
        <v>14459070</v>
      </c>
    </row>
    <row r="915" spans="1:6" x14ac:dyDescent="0.2">
      <c r="A915" s="125">
        <v>7559</v>
      </c>
      <c r="B915" s="125">
        <v>690910004</v>
      </c>
      <c r="C915" s="125" t="s">
        <v>8408</v>
      </c>
      <c r="D915" s="125" t="s">
        <v>7965</v>
      </c>
      <c r="E915" s="126">
        <v>3291116</v>
      </c>
      <c r="F915" s="126">
        <v>13259914</v>
      </c>
    </row>
    <row r="916" spans="1:6" x14ac:dyDescent="0.2">
      <c r="A916" s="125">
        <v>7560</v>
      </c>
      <c r="B916" s="125">
        <v>690201003</v>
      </c>
      <c r="C916" s="125" t="s">
        <v>8409</v>
      </c>
      <c r="D916" s="125" t="s">
        <v>7897</v>
      </c>
      <c r="E916" s="126">
        <v>4212628</v>
      </c>
      <c r="F916" s="126">
        <v>16972688</v>
      </c>
    </row>
    <row r="917" spans="1:6" x14ac:dyDescent="0.2">
      <c r="A917" s="125">
        <v>7562</v>
      </c>
      <c r="B917" s="125">
        <v>692309006</v>
      </c>
      <c r="C917" s="125" t="s">
        <v>8410</v>
      </c>
      <c r="D917" s="125" t="s">
        <v>7966</v>
      </c>
      <c r="E917" s="126">
        <v>5494733</v>
      </c>
      <c r="F917" s="126">
        <v>22138292</v>
      </c>
    </row>
    <row r="918" spans="1:6" x14ac:dyDescent="0.2">
      <c r="A918" s="125">
        <v>7565</v>
      </c>
      <c r="B918" s="125">
        <v>650980085</v>
      </c>
      <c r="C918" s="125" t="s">
        <v>8411</v>
      </c>
      <c r="D918" s="125" t="s">
        <v>7741</v>
      </c>
      <c r="E918" s="126">
        <v>6092616</v>
      </c>
      <c r="F918" s="126">
        <v>32166205</v>
      </c>
    </row>
    <row r="919" spans="1:6" x14ac:dyDescent="0.2">
      <c r="A919" s="125">
        <v>7566</v>
      </c>
      <c r="B919" s="125">
        <v>605111394</v>
      </c>
      <c r="C919" s="125" t="s">
        <v>8412</v>
      </c>
      <c r="D919" s="125" t="s">
        <v>7967</v>
      </c>
      <c r="E919" s="126">
        <v>5580588</v>
      </c>
      <c r="F919" s="126">
        <v>22484202</v>
      </c>
    </row>
    <row r="920" spans="1:6" x14ac:dyDescent="0.2">
      <c r="A920" s="125">
        <v>7572</v>
      </c>
      <c r="B920" s="125">
        <v>690510006</v>
      </c>
      <c r="C920" s="125" t="s">
        <v>8413</v>
      </c>
      <c r="D920" s="125" t="s">
        <v>7968</v>
      </c>
      <c r="E920" s="126">
        <v>15375177</v>
      </c>
      <c r="F920" s="126">
        <v>40940426</v>
      </c>
    </row>
    <row r="921" spans="1:6" x14ac:dyDescent="0.2">
      <c r="A921" s="125">
        <v>7574</v>
      </c>
      <c r="B921" s="125">
        <v>650856899</v>
      </c>
      <c r="C921" s="125" t="s">
        <v>8414</v>
      </c>
      <c r="D921" s="125" t="s">
        <v>7764</v>
      </c>
      <c r="E921" s="126">
        <v>57440231</v>
      </c>
      <c r="F921" s="126">
        <v>221674276</v>
      </c>
    </row>
    <row r="922" spans="1:6" x14ac:dyDescent="0.2">
      <c r="A922" s="125">
        <v>7575</v>
      </c>
      <c r="B922" s="125">
        <v>605110231</v>
      </c>
      <c r="C922" s="125" t="s">
        <v>8415</v>
      </c>
      <c r="D922" s="125" t="s">
        <v>7736</v>
      </c>
      <c r="E922" s="126">
        <v>35712</v>
      </c>
      <c r="F922" s="126">
        <v>41098558</v>
      </c>
    </row>
    <row r="923" spans="1:6" x14ac:dyDescent="0.2">
      <c r="A923" s="125">
        <v>7577</v>
      </c>
      <c r="B923" s="125">
        <v>690617005</v>
      </c>
      <c r="C923" s="125" t="s">
        <v>8475</v>
      </c>
      <c r="D923" s="125" t="s">
        <v>7817</v>
      </c>
      <c r="E923" s="126">
        <v>12878280</v>
      </c>
      <c r="F923" s="126">
        <v>13002780</v>
      </c>
    </row>
    <row r="924" spans="1:6" x14ac:dyDescent="0.2">
      <c r="A924" s="125">
        <v>7580</v>
      </c>
      <c r="B924" s="125">
        <v>605110223</v>
      </c>
      <c r="C924" s="125" t="s">
        <v>8416</v>
      </c>
      <c r="D924" s="125" t="s">
        <v>7735</v>
      </c>
      <c r="E924" s="126">
        <v>20147354</v>
      </c>
      <c r="F924" s="126">
        <v>40586868</v>
      </c>
    </row>
    <row r="925" spans="1:6" x14ac:dyDescent="0.2">
      <c r="A925" s="125">
        <v>7583</v>
      </c>
      <c r="B925" s="125">
        <v>691804003</v>
      </c>
      <c r="C925" s="125" t="s">
        <v>8476</v>
      </c>
      <c r="D925" s="125" t="s">
        <v>8482</v>
      </c>
      <c r="E925" s="126">
        <v>4078122</v>
      </c>
      <c r="F925" s="126">
        <v>16430763</v>
      </c>
    </row>
    <row r="926" spans="1:6" x14ac:dyDescent="0.2">
      <c r="A926" s="125">
        <v>7584</v>
      </c>
      <c r="B926" s="125">
        <v>690507005</v>
      </c>
      <c r="C926" s="125" t="s">
        <v>8417</v>
      </c>
      <c r="D926" s="125" t="s">
        <v>7882</v>
      </c>
      <c r="E926" s="126">
        <v>3577300</v>
      </c>
      <c r="F926" s="126">
        <v>10731900</v>
      </c>
    </row>
    <row r="927" spans="1:6" x14ac:dyDescent="0.2">
      <c r="A927" s="125">
        <v>7586</v>
      </c>
      <c r="B927" s="125">
        <v>690307006</v>
      </c>
      <c r="C927" s="125" t="s">
        <v>8418</v>
      </c>
      <c r="D927" s="125" t="s">
        <v>7829</v>
      </c>
      <c r="E927" s="126">
        <v>3262498</v>
      </c>
      <c r="F927" s="126">
        <v>13144612</v>
      </c>
    </row>
    <row r="928" spans="1:6" x14ac:dyDescent="0.2">
      <c r="A928" s="125">
        <v>7587</v>
      </c>
      <c r="B928" s="125">
        <v>605110533</v>
      </c>
      <c r="C928" s="125" t="s">
        <v>8477</v>
      </c>
      <c r="D928" s="125" t="s">
        <v>7840</v>
      </c>
      <c r="E928" s="126">
        <v>20151413</v>
      </c>
      <c r="F928" s="126">
        <v>34460614</v>
      </c>
    </row>
    <row r="929" spans="1:6" x14ac:dyDescent="0.2">
      <c r="A929" s="125">
        <v>7591</v>
      </c>
      <c r="B929" s="125">
        <v>691007006</v>
      </c>
      <c r="C929" s="125" t="s">
        <v>8419</v>
      </c>
      <c r="D929" s="125" t="s">
        <v>7969</v>
      </c>
      <c r="E929" s="126">
        <v>2861840</v>
      </c>
      <c r="F929" s="126">
        <v>11530360</v>
      </c>
    </row>
    <row r="930" spans="1:6" x14ac:dyDescent="0.2">
      <c r="A930" s="125">
        <v>7592</v>
      </c>
      <c r="B930" s="125">
        <v>692645006</v>
      </c>
      <c r="C930" s="125" t="s">
        <v>8420</v>
      </c>
      <c r="D930" s="125" t="s">
        <v>7970</v>
      </c>
      <c r="E930" s="126">
        <v>4722036</v>
      </c>
      <c r="F930" s="126">
        <v>19025094</v>
      </c>
    </row>
    <row r="931" spans="1:6" x14ac:dyDescent="0.2">
      <c r="A931" s="125">
        <v>7593</v>
      </c>
      <c r="B931" s="125">
        <v>690513005</v>
      </c>
      <c r="C931" s="125" t="s">
        <v>8421</v>
      </c>
      <c r="D931" s="125" t="s">
        <v>7971</v>
      </c>
      <c r="E931" s="126">
        <v>3577300</v>
      </c>
      <c r="F931" s="126">
        <v>14412950</v>
      </c>
    </row>
    <row r="932" spans="1:6" x14ac:dyDescent="0.2">
      <c r="A932" s="125">
        <v>7594</v>
      </c>
      <c r="B932" s="125">
        <v>691002004</v>
      </c>
      <c r="C932" s="125" t="s">
        <v>8422</v>
      </c>
      <c r="D932" s="125" t="s">
        <v>7972</v>
      </c>
      <c r="E932" s="126">
        <v>3148024</v>
      </c>
      <c r="F932" s="126">
        <v>12683396</v>
      </c>
    </row>
    <row r="933" spans="1:6" x14ac:dyDescent="0.2">
      <c r="A933" s="125">
        <v>7595</v>
      </c>
      <c r="B933" s="125">
        <v>605111211</v>
      </c>
      <c r="C933" s="125" t="s">
        <v>8423</v>
      </c>
      <c r="D933" s="125" t="s">
        <v>7811</v>
      </c>
      <c r="E933" s="126">
        <v>13616635</v>
      </c>
      <c r="F933" s="126">
        <v>54861454</v>
      </c>
    </row>
    <row r="934" spans="1:6" x14ac:dyDescent="0.2">
      <c r="A934" s="125">
        <v>7596</v>
      </c>
      <c r="B934" s="125">
        <v>690737000</v>
      </c>
      <c r="C934" s="125" t="s">
        <v>8424</v>
      </c>
      <c r="D934" s="125" t="s">
        <v>7973</v>
      </c>
      <c r="E934" s="126">
        <v>3577300</v>
      </c>
      <c r="F934" s="126">
        <v>14412950</v>
      </c>
    </row>
    <row r="935" spans="1:6" x14ac:dyDescent="0.2">
      <c r="A935" s="125">
        <v>7598</v>
      </c>
      <c r="B935" s="125">
        <v>690406004</v>
      </c>
      <c r="C935" s="125" t="s">
        <v>8425</v>
      </c>
      <c r="D935" s="125" t="s">
        <v>8785</v>
      </c>
      <c r="E935" s="126">
        <v>3262498</v>
      </c>
      <c r="F935" s="126">
        <v>16312490</v>
      </c>
    </row>
    <row r="936" spans="1:6" x14ac:dyDescent="0.2">
      <c r="A936" s="125">
        <v>7601</v>
      </c>
      <c r="B936" s="125">
        <v>690402009</v>
      </c>
      <c r="C936" s="125" t="s">
        <v>8426</v>
      </c>
      <c r="D936" s="125" t="s">
        <v>7974</v>
      </c>
      <c r="E936" s="126">
        <v>3823647</v>
      </c>
      <c r="F936" s="126">
        <v>15405482</v>
      </c>
    </row>
    <row r="937" spans="1:6" x14ac:dyDescent="0.2">
      <c r="A937" s="125">
        <v>7603</v>
      </c>
      <c r="B937" s="125">
        <v>691913007</v>
      </c>
      <c r="C937" s="125" t="s">
        <v>8478</v>
      </c>
      <c r="D937" s="125" t="s">
        <v>7902</v>
      </c>
      <c r="E937" s="126">
        <v>4893746</v>
      </c>
      <c r="F937" s="126">
        <v>19716914</v>
      </c>
    </row>
    <row r="938" spans="1:6" x14ac:dyDescent="0.2">
      <c r="A938" s="125">
        <v>7605</v>
      </c>
      <c r="B938" s="125">
        <v>651131154</v>
      </c>
      <c r="C938" s="125" t="s">
        <v>8427</v>
      </c>
      <c r="D938" s="125" t="s">
        <v>7752</v>
      </c>
      <c r="E938" s="126">
        <v>41614872</v>
      </c>
      <c r="F938" s="126">
        <v>142167617</v>
      </c>
    </row>
    <row r="939" spans="1:6" x14ac:dyDescent="0.2">
      <c r="A939" s="125">
        <v>7609</v>
      </c>
      <c r="B939" s="125" t="s">
        <v>7656</v>
      </c>
      <c r="C939" s="125" t="s">
        <v>8428</v>
      </c>
      <c r="D939" s="125" t="s">
        <v>7769</v>
      </c>
      <c r="E939" s="126">
        <v>31923446</v>
      </c>
      <c r="F939" s="126">
        <v>158180894</v>
      </c>
    </row>
    <row r="940" spans="1:6" x14ac:dyDescent="0.2">
      <c r="A940" s="125">
        <v>7614</v>
      </c>
      <c r="B940" s="125">
        <v>651185149</v>
      </c>
      <c r="C940" s="125" t="s">
        <v>8429</v>
      </c>
      <c r="D940" s="125" t="s">
        <v>7761</v>
      </c>
      <c r="E940" s="126">
        <v>22735284</v>
      </c>
      <c r="F940" s="126">
        <v>112729118</v>
      </c>
    </row>
    <row r="941" spans="1:6" x14ac:dyDescent="0.2">
      <c r="A941" s="125">
        <v>7614</v>
      </c>
      <c r="B941" s="125">
        <v>651185149</v>
      </c>
      <c r="C941" s="125" t="s">
        <v>8429</v>
      </c>
      <c r="D941" s="125" t="s">
        <v>7777</v>
      </c>
      <c r="E941" s="126">
        <v>14337591</v>
      </c>
      <c r="F941" s="126">
        <v>91215023</v>
      </c>
    </row>
    <row r="942" spans="1:6" x14ac:dyDescent="0.2">
      <c r="A942" s="125">
        <v>7614</v>
      </c>
      <c r="B942" s="125">
        <v>651185149</v>
      </c>
      <c r="C942" s="125" t="s">
        <v>8429</v>
      </c>
      <c r="D942" s="125" t="s">
        <v>7781</v>
      </c>
      <c r="E942" s="126">
        <v>77475734</v>
      </c>
      <c r="F942" s="126">
        <v>303125167</v>
      </c>
    </row>
    <row r="943" spans="1:6" x14ac:dyDescent="0.2">
      <c r="A943" s="125">
        <v>7614</v>
      </c>
      <c r="B943" s="125">
        <v>651185149</v>
      </c>
      <c r="C943" s="125" t="s">
        <v>8429</v>
      </c>
      <c r="D943" s="125" t="s">
        <v>7872</v>
      </c>
      <c r="E943" s="126">
        <v>26298379</v>
      </c>
      <c r="F943" s="126">
        <v>101457880</v>
      </c>
    </row>
    <row r="944" spans="1:6" x14ac:dyDescent="0.2">
      <c r="A944" s="125">
        <v>7615</v>
      </c>
      <c r="B944" s="125" t="s">
        <v>7682</v>
      </c>
      <c r="C944" s="125" t="s">
        <v>8430</v>
      </c>
      <c r="D944" s="125" t="s">
        <v>7945</v>
      </c>
      <c r="E944" s="126">
        <v>4893746</v>
      </c>
      <c r="F944" s="126">
        <v>24468730</v>
      </c>
    </row>
    <row r="945" spans="1:6" x14ac:dyDescent="0.2">
      <c r="A945" s="125">
        <v>7620</v>
      </c>
      <c r="B945" s="125">
        <v>732384006</v>
      </c>
      <c r="C945" s="125" t="s">
        <v>8431</v>
      </c>
      <c r="D945" s="125" t="s">
        <v>7778</v>
      </c>
      <c r="E945" s="126">
        <v>100972611</v>
      </c>
      <c r="F945" s="126">
        <v>315934975</v>
      </c>
    </row>
    <row r="946" spans="1:6" x14ac:dyDescent="0.2">
      <c r="A946" s="125">
        <v>7626</v>
      </c>
      <c r="B946" s="125" t="s">
        <v>7714</v>
      </c>
      <c r="C946" s="125" t="s">
        <v>8432</v>
      </c>
      <c r="D946" s="125" t="s">
        <v>184</v>
      </c>
      <c r="E946" s="126">
        <v>5951524</v>
      </c>
      <c r="F946" s="126">
        <v>151056315</v>
      </c>
    </row>
    <row r="947" spans="1:6" x14ac:dyDescent="0.2">
      <c r="A947" s="125">
        <v>7638</v>
      </c>
      <c r="B947" s="125" t="s">
        <v>7654</v>
      </c>
      <c r="C947" s="125" t="s">
        <v>8433</v>
      </c>
      <c r="D947" s="125" t="s">
        <v>7846</v>
      </c>
      <c r="E947" s="126">
        <v>16896924</v>
      </c>
      <c r="F947" s="126">
        <v>75995636</v>
      </c>
    </row>
    <row r="948" spans="1:6" x14ac:dyDescent="0.2">
      <c r="A948" s="125">
        <v>7644</v>
      </c>
      <c r="B948" s="125">
        <v>651519810</v>
      </c>
      <c r="C948" s="125" t="s">
        <v>8434</v>
      </c>
      <c r="D948" s="125" t="s">
        <v>7761</v>
      </c>
      <c r="E948" s="126">
        <v>12017798</v>
      </c>
      <c r="F948" s="126">
        <v>65994028</v>
      </c>
    </row>
    <row r="949" spans="1:6" x14ac:dyDescent="0.2">
      <c r="A949" s="125">
        <v>7644</v>
      </c>
      <c r="B949" s="125">
        <v>651519810</v>
      </c>
      <c r="C949" s="125" t="s">
        <v>8434</v>
      </c>
      <c r="D949" s="125" t="s">
        <v>159</v>
      </c>
      <c r="E949" s="126">
        <v>1706392</v>
      </c>
      <c r="F949" s="126">
        <v>2073328</v>
      </c>
    </row>
    <row r="950" spans="1:6" x14ac:dyDescent="0.2">
      <c r="A950" s="125">
        <v>7644</v>
      </c>
      <c r="B950" s="125">
        <v>651519810</v>
      </c>
      <c r="C950" s="125" t="s">
        <v>8434</v>
      </c>
      <c r="D950" s="125" t="s">
        <v>7788</v>
      </c>
      <c r="E950" s="126">
        <v>17467474</v>
      </c>
      <c r="F950" s="126">
        <v>53707735</v>
      </c>
    </row>
    <row r="951" spans="1:6" x14ac:dyDescent="0.2">
      <c r="A951" s="125">
        <v>7644</v>
      </c>
      <c r="B951" s="125">
        <v>651519810</v>
      </c>
      <c r="C951" s="125" t="s">
        <v>8434</v>
      </c>
      <c r="D951" s="125" t="s">
        <v>7929</v>
      </c>
      <c r="E951" s="126">
        <v>22611460</v>
      </c>
      <c r="F951" s="126">
        <v>136081624</v>
      </c>
    </row>
    <row r="952" spans="1:6" x14ac:dyDescent="0.2">
      <c r="A952" s="125">
        <v>7644</v>
      </c>
      <c r="B952" s="125">
        <v>651519810</v>
      </c>
      <c r="C952" s="125" t="s">
        <v>8434</v>
      </c>
      <c r="D952" s="125" t="s">
        <v>7791</v>
      </c>
      <c r="E952" s="126">
        <v>14342000</v>
      </c>
      <c r="F952" s="126">
        <v>60435044</v>
      </c>
    </row>
    <row r="953" spans="1:6" x14ac:dyDescent="0.2">
      <c r="A953" s="125">
        <v>7645</v>
      </c>
      <c r="B953" s="125">
        <v>651539161</v>
      </c>
      <c r="C953" s="125" t="s">
        <v>8435</v>
      </c>
      <c r="D953" s="125" t="s">
        <v>7753</v>
      </c>
      <c r="E953" s="126">
        <v>150175810</v>
      </c>
      <c r="F953" s="126">
        <v>543803186</v>
      </c>
    </row>
    <row r="954" spans="1:6" x14ac:dyDescent="0.2">
      <c r="A954" s="125">
        <v>7645</v>
      </c>
      <c r="B954" s="125">
        <v>651539161</v>
      </c>
      <c r="C954" s="125" t="s">
        <v>8435</v>
      </c>
      <c r="D954" s="125" t="s">
        <v>7807</v>
      </c>
      <c r="E954" s="126">
        <v>46169148</v>
      </c>
      <c r="F954" s="126">
        <v>197374118</v>
      </c>
    </row>
    <row r="955" spans="1:6" x14ac:dyDescent="0.2">
      <c r="A955" s="125">
        <v>7645</v>
      </c>
      <c r="B955" s="125">
        <v>651539161</v>
      </c>
      <c r="C955" s="125" t="s">
        <v>8435</v>
      </c>
      <c r="D955" s="125" t="s">
        <v>7813</v>
      </c>
      <c r="E955" s="126">
        <v>16550400</v>
      </c>
      <c r="F955" s="126">
        <v>84303600</v>
      </c>
    </row>
    <row r="956" spans="1:6" x14ac:dyDescent="0.2">
      <c r="A956" s="125">
        <v>7650</v>
      </c>
      <c r="B956" s="125">
        <v>651589657</v>
      </c>
      <c r="C956" s="125" t="s">
        <v>8436</v>
      </c>
      <c r="D956" s="125" t="s">
        <v>8483</v>
      </c>
      <c r="E956" s="126">
        <v>18767587</v>
      </c>
      <c r="F956" s="126">
        <v>61326775</v>
      </c>
    </row>
    <row r="957" spans="1:6" x14ac:dyDescent="0.2">
      <c r="A957" s="125">
        <v>7650</v>
      </c>
      <c r="B957" s="125">
        <v>651589657</v>
      </c>
      <c r="C957" s="125" t="s">
        <v>8436</v>
      </c>
      <c r="D957" s="125" t="s">
        <v>7803</v>
      </c>
      <c r="E957" s="126">
        <v>6573612</v>
      </c>
      <c r="F957" s="126">
        <v>32226732</v>
      </c>
    </row>
    <row r="958" spans="1:6" x14ac:dyDescent="0.2">
      <c r="A958" s="125">
        <v>7650</v>
      </c>
      <c r="B958" s="125">
        <v>651589657</v>
      </c>
      <c r="C958" s="125" t="s">
        <v>8436</v>
      </c>
      <c r="D958" s="125" t="s">
        <v>7801</v>
      </c>
      <c r="E958" s="126">
        <v>6413280</v>
      </c>
      <c r="F958" s="126">
        <v>32066400</v>
      </c>
    </row>
    <row r="959" spans="1:6" x14ac:dyDescent="0.2">
      <c r="A959" s="125">
        <v>7652</v>
      </c>
      <c r="B959" s="125">
        <v>659070006</v>
      </c>
      <c r="C959" s="125" t="s">
        <v>8437</v>
      </c>
      <c r="D959" s="125" t="s">
        <v>7745</v>
      </c>
      <c r="E959" s="126">
        <v>10980141</v>
      </c>
      <c r="F959" s="126">
        <v>50528569</v>
      </c>
    </row>
    <row r="960" spans="1:6" x14ac:dyDescent="0.2">
      <c r="A960" s="125">
        <v>7652</v>
      </c>
      <c r="B960" s="125">
        <v>659070006</v>
      </c>
      <c r="C960" s="125" t="s">
        <v>8437</v>
      </c>
      <c r="D960" s="125" t="s">
        <v>7770</v>
      </c>
      <c r="E960" s="126">
        <v>25158573</v>
      </c>
      <c r="F960" s="126">
        <v>119566737</v>
      </c>
    </row>
    <row r="961" spans="1:6" x14ac:dyDescent="0.2">
      <c r="A961" s="125">
        <v>7655</v>
      </c>
      <c r="B961" s="125">
        <v>652942806</v>
      </c>
      <c r="C961" s="125" t="s">
        <v>8479</v>
      </c>
      <c r="D961" s="125" t="s">
        <v>6414</v>
      </c>
      <c r="E961" s="126">
        <v>16820400</v>
      </c>
      <c r="F961" s="126">
        <v>58334864</v>
      </c>
    </row>
    <row r="962" spans="1:6" x14ac:dyDescent="0.2">
      <c r="A962" s="125">
        <v>7657</v>
      </c>
      <c r="B962" s="125">
        <v>651354765</v>
      </c>
      <c r="C962" s="125" t="s">
        <v>8438</v>
      </c>
      <c r="D962" s="125" t="s">
        <v>7795</v>
      </c>
      <c r="E962" s="126">
        <v>49542588</v>
      </c>
      <c r="F962" s="126">
        <v>149589756</v>
      </c>
    </row>
    <row r="963" spans="1:6" x14ac:dyDescent="0.2">
      <c r="A963" s="125">
        <v>7657</v>
      </c>
      <c r="B963" s="125">
        <v>651354765</v>
      </c>
      <c r="C963" s="125" t="s">
        <v>8438</v>
      </c>
      <c r="D963" s="125" t="s">
        <v>7802</v>
      </c>
      <c r="E963" s="126">
        <v>50664912</v>
      </c>
      <c r="F963" s="126">
        <v>148467432</v>
      </c>
    </row>
    <row r="964" spans="1:6" x14ac:dyDescent="0.2">
      <c r="A964" s="125">
        <v>7657</v>
      </c>
      <c r="B964" s="125">
        <v>651354765</v>
      </c>
      <c r="C964" s="125" t="s">
        <v>8438</v>
      </c>
      <c r="D964" s="125" t="s">
        <v>7799</v>
      </c>
      <c r="E964" s="126">
        <v>20546287</v>
      </c>
      <c r="F964" s="126">
        <v>85168934</v>
      </c>
    </row>
    <row r="965" spans="1:6" x14ac:dyDescent="0.2">
      <c r="A965" s="125">
        <v>7657</v>
      </c>
      <c r="B965" s="125">
        <v>651354765</v>
      </c>
      <c r="C965" s="125" t="s">
        <v>8438</v>
      </c>
      <c r="D965" s="125" t="s">
        <v>7804</v>
      </c>
      <c r="E965" s="126">
        <v>59723670</v>
      </c>
      <c r="F965" s="126">
        <v>181868208</v>
      </c>
    </row>
    <row r="966" spans="1:6" x14ac:dyDescent="0.2">
      <c r="A966" s="125">
        <v>7657</v>
      </c>
      <c r="B966" s="125">
        <v>651354765</v>
      </c>
      <c r="C966" s="125" t="s">
        <v>8438</v>
      </c>
      <c r="D966" s="125" t="s">
        <v>75</v>
      </c>
      <c r="E966" s="126">
        <v>33642136</v>
      </c>
      <c r="F966" s="126">
        <v>131309305</v>
      </c>
    </row>
    <row r="967" spans="1:6" x14ac:dyDescent="0.2">
      <c r="A967" s="125">
        <v>7657</v>
      </c>
      <c r="B967" s="125">
        <v>651354765</v>
      </c>
      <c r="C967" s="125" t="s">
        <v>8438</v>
      </c>
      <c r="D967" s="125" t="s">
        <v>7853</v>
      </c>
      <c r="E967" s="126">
        <v>7882350</v>
      </c>
      <c r="F967" s="126">
        <v>40063200</v>
      </c>
    </row>
    <row r="968" spans="1:6" x14ac:dyDescent="0.2">
      <c r="A968" s="125">
        <v>7657</v>
      </c>
      <c r="B968" s="125">
        <v>651354765</v>
      </c>
      <c r="C968" s="125" t="s">
        <v>8438</v>
      </c>
      <c r="D968" s="125" t="s">
        <v>7742</v>
      </c>
      <c r="E968" s="126">
        <v>6361560</v>
      </c>
      <c r="F968" s="126">
        <v>12723120</v>
      </c>
    </row>
    <row r="969" spans="1:6" x14ac:dyDescent="0.2">
      <c r="A969" s="125">
        <v>7658</v>
      </c>
      <c r="B969" s="125">
        <v>650964950</v>
      </c>
      <c r="C969" s="125" t="s">
        <v>8439</v>
      </c>
      <c r="D969" s="125" t="s">
        <v>7975</v>
      </c>
      <c r="E969" s="126">
        <v>26854848</v>
      </c>
      <c r="F969" s="126">
        <v>118328967</v>
      </c>
    </row>
    <row r="970" spans="1:6" x14ac:dyDescent="0.2">
      <c r="A970" s="125">
        <v>7670</v>
      </c>
      <c r="B970" s="125">
        <v>651747023</v>
      </c>
      <c r="C970" s="125" t="s">
        <v>8440</v>
      </c>
      <c r="D970" s="125" t="s">
        <v>6414</v>
      </c>
      <c r="E970" s="126">
        <v>36596039</v>
      </c>
      <c r="F970" s="126">
        <v>140658450</v>
      </c>
    </row>
    <row r="971" spans="1:6" x14ac:dyDescent="0.2">
      <c r="A971" s="125">
        <v>7672</v>
      </c>
      <c r="B971" s="125">
        <v>605110436</v>
      </c>
      <c r="C971" s="125" t="s">
        <v>8441</v>
      </c>
      <c r="D971" s="125" t="s">
        <v>7769</v>
      </c>
      <c r="E971" s="126">
        <v>17477222</v>
      </c>
      <c r="F971" s="126">
        <v>73565198</v>
      </c>
    </row>
    <row r="972" spans="1:6" x14ac:dyDescent="0.2">
      <c r="A972" s="125">
        <v>7683</v>
      </c>
      <c r="B972" s="125">
        <v>651822580</v>
      </c>
      <c r="C972" s="125" t="s">
        <v>8489</v>
      </c>
      <c r="D972" s="125" t="s">
        <v>227</v>
      </c>
      <c r="E972" s="126">
        <v>4394545</v>
      </c>
      <c r="F972" s="126">
        <v>15380907</v>
      </c>
    </row>
    <row r="973" spans="1:6" x14ac:dyDescent="0.2">
      <c r="A973" s="125">
        <v>7683</v>
      </c>
      <c r="B973" s="125">
        <v>651822580</v>
      </c>
      <c r="C973" s="125" t="s">
        <v>8489</v>
      </c>
      <c r="D973" s="125" t="s">
        <v>7745</v>
      </c>
      <c r="E973" s="126">
        <v>10282108</v>
      </c>
      <c r="F973" s="126">
        <v>34959168</v>
      </c>
    </row>
    <row r="974" spans="1:6" x14ac:dyDescent="0.2">
      <c r="A974" s="125">
        <v>7683</v>
      </c>
      <c r="B974" s="125">
        <v>651822580</v>
      </c>
      <c r="C974" s="125" t="s">
        <v>8489</v>
      </c>
      <c r="D974" s="125" t="s">
        <v>7769</v>
      </c>
      <c r="E974" s="126">
        <v>6452449</v>
      </c>
      <c r="F974" s="126">
        <v>16320901</v>
      </c>
    </row>
    <row r="975" spans="1:6" x14ac:dyDescent="0.2">
      <c r="A975" s="125">
        <v>7683</v>
      </c>
      <c r="B975" s="125">
        <v>651822580</v>
      </c>
      <c r="C975" s="125" t="s">
        <v>8489</v>
      </c>
      <c r="D975" s="125" t="s">
        <v>7770</v>
      </c>
      <c r="E975" s="126">
        <v>13859719</v>
      </c>
      <c r="F975" s="126">
        <v>27719438</v>
      </c>
    </row>
    <row r="976" spans="1:6" x14ac:dyDescent="0.2">
      <c r="A976" s="125">
        <v>7683</v>
      </c>
      <c r="B976" s="125">
        <v>651822580</v>
      </c>
      <c r="C976" s="125" t="s">
        <v>8489</v>
      </c>
      <c r="D976" s="125" t="s">
        <v>7809</v>
      </c>
      <c r="E976" s="126">
        <v>5239650</v>
      </c>
      <c r="F976" s="126">
        <v>18761327</v>
      </c>
    </row>
    <row r="977" spans="1:6" x14ac:dyDescent="0.2">
      <c r="A977" s="125">
        <v>7683</v>
      </c>
      <c r="B977" s="125">
        <v>651822580</v>
      </c>
      <c r="C977" s="125" t="s">
        <v>8489</v>
      </c>
      <c r="D977" s="125" t="s">
        <v>7811</v>
      </c>
      <c r="E977" s="126">
        <v>25673395</v>
      </c>
      <c r="F977" s="126">
        <v>60598464</v>
      </c>
    </row>
    <row r="978" spans="1:6" x14ac:dyDescent="0.2">
      <c r="A978" s="125">
        <v>7683</v>
      </c>
      <c r="B978" s="125">
        <v>651822580</v>
      </c>
      <c r="C978" s="125" t="s">
        <v>8489</v>
      </c>
      <c r="D978" s="125" t="s">
        <v>195</v>
      </c>
      <c r="E978" s="126">
        <v>8789090</v>
      </c>
      <c r="F978" s="126">
        <v>18254264</v>
      </c>
    </row>
    <row r="979" spans="1:6" x14ac:dyDescent="0.2">
      <c r="A979" s="125">
        <v>7683</v>
      </c>
      <c r="B979" s="125">
        <v>651822580</v>
      </c>
      <c r="C979" s="125" t="s">
        <v>8489</v>
      </c>
      <c r="D979" s="125" t="s">
        <v>7810</v>
      </c>
      <c r="E979" s="126">
        <v>6760838</v>
      </c>
      <c r="F979" s="126">
        <v>13521676</v>
      </c>
    </row>
    <row r="980" spans="1:6" x14ac:dyDescent="0.2">
      <c r="A980" s="125">
        <v>7700</v>
      </c>
      <c r="B980" s="125">
        <v>651868661</v>
      </c>
      <c r="C980" s="125" t="s">
        <v>7259</v>
      </c>
      <c r="D980" s="125" t="s">
        <v>7771</v>
      </c>
      <c r="E980" s="126">
        <v>27922594</v>
      </c>
      <c r="F980" s="126">
        <v>27922594</v>
      </c>
    </row>
    <row r="981" spans="1:6" x14ac:dyDescent="0.2">
      <c r="A981" s="125">
        <v>7701</v>
      </c>
      <c r="B981" s="125">
        <v>651935253</v>
      </c>
      <c r="C981" s="125" t="s">
        <v>7313</v>
      </c>
      <c r="D981" s="125" t="s">
        <v>7866</v>
      </c>
      <c r="E981" s="126">
        <v>15777266</v>
      </c>
      <c r="F981" s="126">
        <v>47695539</v>
      </c>
    </row>
    <row r="982" spans="1:6" x14ac:dyDescent="0.2">
      <c r="A982" s="125">
        <v>7701</v>
      </c>
      <c r="B982" s="125">
        <v>651935253</v>
      </c>
      <c r="C982" s="125" t="s">
        <v>7313</v>
      </c>
      <c r="D982" s="125" t="s">
        <v>8490</v>
      </c>
      <c r="E982" s="126">
        <v>11366907</v>
      </c>
      <c r="F982" s="126">
        <v>34555397</v>
      </c>
    </row>
    <row r="983" spans="1:6" x14ac:dyDescent="0.2">
      <c r="A983" s="125">
        <v>7706</v>
      </c>
      <c r="B983" s="125">
        <v>650837746</v>
      </c>
      <c r="C983" s="125" t="s">
        <v>8442</v>
      </c>
      <c r="D983" s="125" t="s">
        <v>7767</v>
      </c>
      <c r="E983" s="126">
        <v>10008517</v>
      </c>
      <c r="F983" s="126">
        <v>44685972</v>
      </c>
    </row>
    <row r="984" spans="1:6" x14ac:dyDescent="0.2">
      <c r="A984" s="125">
        <v>7706</v>
      </c>
      <c r="B984" s="125">
        <v>650837746</v>
      </c>
      <c r="C984" s="125" t="s">
        <v>8442</v>
      </c>
      <c r="D984" s="125" t="s">
        <v>7752</v>
      </c>
      <c r="E984" s="126">
        <v>14279892</v>
      </c>
      <c r="F984" s="126">
        <v>69094125</v>
      </c>
    </row>
    <row r="985" spans="1:6" x14ac:dyDescent="0.2">
      <c r="A985" s="125">
        <v>7708</v>
      </c>
      <c r="B985" s="125">
        <v>533344577</v>
      </c>
      <c r="C985" s="125" t="s">
        <v>8491</v>
      </c>
      <c r="D985" s="125" t="s">
        <v>7856</v>
      </c>
      <c r="E985" s="126">
        <v>8583451</v>
      </c>
      <c r="F985" s="126">
        <v>27928024</v>
      </c>
    </row>
    <row r="986" spans="1:6" x14ac:dyDescent="0.2">
      <c r="A986" s="125">
        <v>7714</v>
      </c>
      <c r="B986" s="125">
        <v>651883474</v>
      </c>
      <c r="C986" s="125" t="s">
        <v>8492</v>
      </c>
      <c r="D986" s="125" t="s">
        <v>7735</v>
      </c>
      <c r="E986" s="126">
        <v>28087132</v>
      </c>
      <c r="F986" s="126">
        <v>56174264</v>
      </c>
    </row>
    <row r="987" spans="1:6" x14ac:dyDescent="0.2">
      <c r="A987" s="125">
        <v>7714</v>
      </c>
      <c r="B987" s="125">
        <v>651883474</v>
      </c>
      <c r="C987" s="125" t="s">
        <v>8492</v>
      </c>
      <c r="D987" s="125" t="s">
        <v>7736</v>
      </c>
      <c r="E987" s="126">
        <v>14043566</v>
      </c>
      <c r="F987" s="126">
        <v>28087132</v>
      </c>
    </row>
    <row r="988" spans="1:6" x14ac:dyDescent="0.2">
      <c r="A988" s="125">
        <v>7714</v>
      </c>
      <c r="B988" s="125">
        <v>651883474</v>
      </c>
      <c r="C988" s="125" t="s">
        <v>8492</v>
      </c>
      <c r="D988" s="125" t="s">
        <v>7795</v>
      </c>
      <c r="E988" s="126">
        <v>0</v>
      </c>
      <c r="F988" s="126">
        <v>7413200</v>
      </c>
    </row>
    <row r="989" spans="1:6" x14ac:dyDescent="0.2">
      <c r="A989" s="125">
        <v>7714</v>
      </c>
      <c r="B989" s="125">
        <v>651883474</v>
      </c>
      <c r="C989" s="125" t="s">
        <v>8492</v>
      </c>
      <c r="D989" s="125" t="s">
        <v>7812</v>
      </c>
      <c r="E989" s="126">
        <v>11564592</v>
      </c>
      <c r="F989" s="126">
        <v>41217392</v>
      </c>
    </row>
    <row r="990" spans="1:6" x14ac:dyDescent="0.2">
      <c r="A990" s="125">
        <v>7714</v>
      </c>
      <c r="B990" s="125">
        <v>651883474</v>
      </c>
      <c r="C990" s="125" t="s">
        <v>8492</v>
      </c>
      <c r="D990" s="125" t="s">
        <v>247</v>
      </c>
      <c r="E990" s="126">
        <v>0</v>
      </c>
      <c r="F990" s="126">
        <v>14826400</v>
      </c>
    </row>
    <row r="991" spans="1:6" x14ac:dyDescent="0.2">
      <c r="A991" s="125">
        <v>7714</v>
      </c>
      <c r="B991" s="125">
        <v>651883474</v>
      </c>
      <c r="C991" s="125" t="s">
        <v>8492</v>
      </c>
      <c r="D991" s="125" t="s">
        <v>7797</v>
      </c>
      <c r="E991" s="126">
        <v>14085080</v>
      </c>
      <c r="F991" s="126">
        <v>28911480</v>
      </c>
    </row>
    <row r="992" spans="1:6" x14ac:dyDescent="0.2">
      <c r="A992" s="125">
        <v>7714</v>
      </c>
      <c r="B992" s="125">
        <v>651883474</v>
      </c>
      <c r="C992" s="125" t="s">
        <v>8492</v>
      </c>
      <c r="D992" s="125" t="s">
        <v>7813</v>
      </c>
      <c r="E992" s="126">
        <v>14381608</v>
      </c>
      <c r="F992" s="126">
        <v>29208008</v>
      </c>
    </row>
    <row r="993" spans="1:6" x14ac:dyDescent="0.2">
      <c r="A993" s="125">
        <v>7714</v>
      </c>
      <c r="B993" s="125">
        <v>651883474</v>
      </c>
      <c r="C993" s="125" t="s">
        <v>8492</v>
      </c>
      <c r="D993" s="125" t="s">
        <v>7794</v>
      </c>
      <c r="E993" s="126">
        <v>14529872</v>
      </c>
      <c r="F993" s="126">
        <v>29356272</v>
      </c>
    </row>
    <row r="994" spans="1:6" x14ac:dyDescent="0.2">
      <c r="A994" s="125">
        <v>7714</v>
      </c>
      <c r="B994" s="125">
        <v>651883474</v>
      </c>
      <c r="C994" s="125" t="s">
        <v>8492</v>
      </c>
      <c r="D994" s="125" t="s">
        <v>7774</v>
      </c>
      <c r="E994" s="126">
        <v>0</v>
      </c>
      <c r="F994" s="126">
        <v>25946200</v>
      </c>
    </row>
    <row r="995" spans="1:6" x14ac:dyDescent="0.2">
      <c r="A995" s="125">
        <v>7714</v>
      </c>
      <c r="B995" s="125">
        <v>651883474</v>
      </c>
      <c r="C995" s="125" t="s">
        <v>8492</v>
      </c>
      <c r="D995" s="125" t="s">
        <v>7775</v>
      </c>
      <c r="E995" s="126">
        <v>6227088</v>
      </c>
      <c r="F995" s="126">
        <v>17346888</v>
      </c>
    </row>
    <row r="996" spans="1:6" x14ac:dyDescent="0.2">
      <c r="A996" s="125">
        <v>7714</v>
      </c>
      <c r="B996" s="125">
        <v>651883474</v>
      </c>
      <c r="C996" s="125" t="s">
        <v>8492</v>
      </c>
      <c r="D996" s="125" t="s">
        <v>7799</v>
      </c>
      <c r="E996" s="126">
        <v>0</v>
      </c>
      <c r="F996" s="126">
        <v>14826400</v>
      </c>
    </row>
    <row r="997" spans="1:6" x14ac:dyDescent="0.2">
      <c r="A997" s="125">
        <v>7714</v>
      </c>
      <c r="B997" s="125">
        <v>651883474</v>
      </c>
      <c r="C997" s="125" t="s">
        <v>8492</v>
      </c>
      <c r="D997" s="125" t="s">
        <v>7734</v>
      </c>
      <c r="E997" s="126">
        <v>0</v>
      </c>
      <c r="F997" s="126">
        <v>13521677</v>
      </c>
    </row>
    <row r="998" spans="1:6" x14ac:dyDescent="0.2">
      <c r="A998" s="125">
        <v>7714</v>
      </c>
      <c r="B998" s="125">
        <v>651883474</v>
      </c>
      <c r="C998" s="125" t="s">
        <v>8492</v>
      </c>
      <c r="D998" s="125" t="s">
        <v>7780</v>
      </c>
      <c r="E998" s="126">
        <v>14085080</v>
      </c>
      <c r="F998" s="126">
        <v>28170160</v>
      </c>
    </row>
    <row r="999" spans="1:6" x14ac:dyDescent="0.2">
      <c r="A999" s="125">
        <v>7714</v>
      </c>
      <c r="B999" s="125">
        <v>651883474</v>
      </c>
      <c r="C999" s="125" t="s">
        <v>8492</v>
      </c>
      <c r="D999" s="125" t="s">
        <v>7781</v>
      </c>
      <c r="E999" s="126">
        <v>0</v>
      </c>
      <c r="F999" s="126">
        <v>10986362</v>
      </c>
    </row>
    <row r="1000" spans="1:6" x14ac:dyDescent="0.2">
      <c r="A1000" s="125">
        <v>7714</v>
      </c>
      <c r="B1000" s="125">
        <v>651883474</v>
      </c>
      <c r="C1000" s="125" t="s">
        <v>8492</v>
      </c>
      <c r="D1000" s="125" t="s">
        <v>7869</v>
      </c>
      <c r="E1000" s="126">
        <v>14826400</v>
      </c>
      <c r="F1000" s="126">
        <v>29652800</v>
      </c>
    </row>
    <row r="1001" spans="1:6" x14ac:dyDescent="0.2">
      <c r="A1001" s="125">
        <v>7714</v>
      </c>
      <c r="B1001" s="125">
        <v>651883474</v>
      </c>
      <c r="C1001" s="125" t="s">
        <v>8492</v>
      </c>
      <c r="D1001" s="125" t="s">
        <v>7822</v>
      </c>
      <c r="E1001" s="126">
        <v>14826400</v>
      </c>
      <c r="F1001" s="126">
        <v>29652800</v>
      </c>
    </row>
    <row r="1002" spans="1:6" x14ac:dyDescent="0.2">
      <c r="A1002" s="125">
        <v>7714</v>
      </c>
      <c r="B1002" s="125">
        <v>651883474</v>
      </c>
      <c r="C1002" s="125" t="s">
        <v>8492</v>
      </c>
      <c r="D1002" s="125" t="s">
        <v>6414</v>
      </c>
      <c r="E1002" s="126">
        <v>13640288</v>
      </c>
      <c r="F1002" s="126">
        <v>28466688</v>
      </c>
    </row>
    <row r="1003" spans="1:6" x14ac:dyDescent="0.2">
      <c r="A1003" s="125">
        <v>7714</v>
      </c>
      <c r="B1003" s="125">
        <v>651883474</v>
      </c>
      <c r="C1003" s="125" t="s">
        <v>8492</v>
      </c>
      <c r="D1003" s="125" t="s">
        <v>7790</v>
      </c>
      <c r="E1003" s="126">
        <v>0</v>
      </c>
      <c r="F1003" s="126">
        <v>14826400</v>
      </c>
    </row>
    <row r="1004" spans="1:6" x14ac:dyDescent="0.2">
      <c r="A1004" s="125">
        <v>7714</v>
      </c>
      <c r="B1004" s="125">
        <v>651883474</v>
      </c>
      <c r="C1004" s="125" t="s">
        <v>8492</v>
      </c>
      <c r="D1004" s="125" t="s">
        <v>7791</v>
      </c>
      <c r="E1004" s="126">
        <v>8958111</v>
      </c>
      <c r="F1004" s="126">
        <v>21634683</v>
      </c>
    </row>
    <row r="1005" spans="1:6" x14ac:dyDescent="0.2">
      <c r="A1005" s="125">
        <v>7726</v>
      </c>
      <c r="B1005" s="125">
        <v>651539544</v>
      </c>
      <c r="C1005" s="125" t="s">
        <v>8494</v>
      </c>
      <c r="D1005" s="125" t="s">
        <v>7865</v>
      </c>
      <c r="E1005" s="126">
        <v>5503560</v>
      </c>
      <c r="F1005" s="126">
        <v>20306238</v>
      </c>
    </row>
    <row r="1006" spans="1:6" x14ac:dyDescent="0.2">
      <c r="A1006" s="125">
        <v>7726</v>
      </c>
      <c r="B1006" s="125">
        <v>651539544</v>
      </c>
      <c r="C1006" s="125" t="s">
        <v>8494</v>
      </c>
      <c r="D1006" s="125" t="s">
        <v>7761</v>
      </c>
      <c r="E1006" s="126">
        <v>6262671</v>
      </c>
      <c r="F1006" s="126">
        <v>27138243</v>
      </c>
    </row>
    <row r="1007" spans="1:6" x14ac:dyDescent="0.2">
      <c r="A1007" s="125">
        <v>7726</v>
      </c>
      <c r="B1007" s="125">
        <v>651539544</v>
      </c>
      <c r="C1007" s="125" t="s">
        <v>8494</v>
      </c>
      <c r="D1007" s="125" t="s">
        <v>7762</v>
      </c>
      <c r="E1007" s="126">
        <v>0</v>
      </c>
      <c r="F1007" s="126">
        <v>10817341</v>
      </c>
    </row>
    <row r="1008" spans="1:6" x14ac:dyDescent="0.2">
      <c r="A1008" s="125">
        <v>7726</v>
      </c>
      <c r="B1008" s="125">
        <v>651539544</v>
      </c>
      <c r="C1008" s="125" t="s">
        <v>8494</v>
      </c>
      <c r="D1008" s="125" t="s">
        <v>7890</v>
      </c>
      <c r="E1008" s="126">
        <v>8789090</v>
      </c>
      <c r="F1008" s="126">
        <v>8789090</v>
      </c>
    </row>
    <row r="1009" spans="1:6" x14ac:dyDescent="0.2">
      <c r="A1009" s="125">
        <v>7726</v>
      </c>
      <c r="B1009" s="125">
        <v>651539544</v>
      </c>
      <c r="C1009" s="125" t="s">
        <v>8494</v>
      </c>
      <c r="D1009" s="125" t="s">
        <v>7807</v>
      </c>
      <c r="E1009" s="126">
        <v>25184124</v>
      </c>
      <c r="F1009" s="126">
        <v>25184124</v>
      </c>
    </row>
    <row r="1010" spans="1:6" x14ac:dyDescent="0.2">
      <c r="A1010" s="125">
        <v>7726</v>
      </c>
      <c r="B1010" s="125">
        <v>651539544</v>
      </c>
      <c r="C1010" s="125" t="s">
        <v>8494</v>
      </c>
      <c r="D1010" s="125" t="s">
        <v>184</v>
      </c>
      <c r="E1010" s="126">
        <v>16320901</v>
      </c>
      <c r="F1010" s="126">
        <v>33211137</v>
      </c>
    </row>
    <row r="1011" spans="1:6" x14ac:dyDescent="0.2">
      <c r="A1011" s="125">
        <v>7726</v>
      </c>
      <c r="B1011" s="125">
        <v>651539544</v>
      </c>
      <c r="C1011" s="125" t="s">
        <v>8494</v>
      </c>
      <c r="D1011" s="125" t="s">
        <v>7821</v>
      </c>
      <c r="E1011" s="126">
        <v>6227088</v>
      </c>
      <c r="F1011" s="126">
        <v>14233344</v>
      </c>
    </row>
    <row r="1012" spans="1:6" x14ac:dyDescent="0.2">
      <c r="A1012" s="125">
        <v>7726</v>
      </c>
      <c r="B1012" s="125">
        <v>651539544</v>
      </c>
      <c r="C1012" s="125" t="s">
        <v>8494</v>
      </c>
      <c r="D1012" s="125" t="s">
        <v>7759</v>
      </c>
      <c r="E1012" s="126">
        <v>15887970</v>
      </c>
      <c r="F1012" s="126">
        <v>15887970</v>
      </c>
    </row>
    <row r="1013" spans="1:6" x14ac:dyDescent="0.2">
      <c r="A1013" s="125">
        <v>7727</v>
      </c>
      <c r="B1013" s="125">
        <v>651902215</v>
      </c>
      <c r="C1013" s="125" t="s">
        <v>8493</v>
      </c>
      <c r="D1013" s="125" t="s">
        <v>7754</v>
      </c>
      <c r="E1013" s="126">
        <v>9296153</v>
      </c>
      <c r="F1013" s="126">
        <v>18592306</v>
      </c>
    </row>
    <row r="1014" spans="1:6" x14ac:dyDescent="0.2">
      <c r="A1014" s="125">
        <v>7727</v>
      </c>
      <c r="B1014" s="125">
        <v>651902215</v>
      </c>
      <c r="C1014" s="125" t="s">
        <v>8493</v>
      </c>
      <c r="D1014" s="125" t="s">
        <v>7764</v>
      </c>
      <c r="E1014" s="126">
        <v>16902096</v>
      </c>
      <c r="F1014" s="126">
        <v>33804192</v>
      </c>
    </row>
    <row r="1015" spans="1:6" x14ac:dyDescent="0.2">
      <c r="A1015" s="125">
        <v>7727</v>
      </c>
      <c r="B1015" s="125">
        <v>651902215</v>
      </c>
      <c r="C1015" s="125" t="s">
        <v>8493</v>
      </c>
      <c r="D1015" s="125" t="s">
        <v>159</v>
      </c>
      <c r="E1015" s="126">
        <v>14873844</v>
      </c>
      <c r="F1015" s="126">
        <v>32621045</v>
      </c>
    </row>
    <row r="1016" spans="1:6" x14ac:dyDescent="0.2">
      <c r="A1016" s="125">
        <v>7727</v>
      </c>
      <c r="B1016" s="125">
        <v>651902215</v>
      </c>
      <c r="C1016" s="125" t="s">
        <v>8493</v>
      </c>
      <c r="D1016" s="125" t="s">
        <v>7823</v>
      </c>
      <c r="E1016" s="126">
        <v>9340632</v>
      </c>
      <c r="F1016" s="126">
        <v>19719112</v>
      </c>
    </row>
    <row r="1017" spans="1:6" x14ac:dyDescent="0.2">
      <c r="A1017" s="125">
        <v>7727</v>
      </c>
      <c r="B1017" s="125">
        <v>651902215</v>
      </c>
      <c r="C1017" s="125" t="s">
        <v>8493</v>
      </c>
      <c r="D1017" s="125" t="s">
        <v>7746</v>
      </c>
      <c r="E1017" s="126">
        <v>13521677</v>
      </c>
      <c r="F1017" s="126">
        <v>28564542</v>
      </c>
    </row>
    <row r="1018" spans="1:6" x14ac:dyDescent="0.2">
      <c r="A1018" s="125">
        <v>7727</v>
      </c>
      <c r="B1018" s="125">
        <v>651902215</v>
      </c>
      <c r="C1018" s="125" t="s">
        <v>8493</v>
      </c>
      <c r="D1018" s="125" t="s">
        <v>7734</v>
      </c>
      <c r="E1018" s="126">
        <v>11831467</v>
      </c>
      <c r="F1018" s="126">
        <v>23662934</v>
      </c>
    </row>
    <row r="1019" spans="1:6" x14ac:dyDescent="0.2">
      <c r="A1019" s="125">
        <v>7727</v>
      </c>
      <c r="B1019" s="125">
        <v>651902215</v>
      </c>
      <c r="C1019" s="125" t="s">
        <v>8493</v>
      </c>
      <c r="D1019" s="125" t="s">
        <v>7781</v>
      </c>
      <c r="E1019" s="126">
        <v>2873356</v>
      </c>
      <c r="F1019" s="126">
        <v>12676572</v>
      </c>
    </row>
    <row r="1020" spans="1:6" x14ac:dyDescent="0.2">
      <c r="A1020" s="125">
        <v>7727</v>
      </c>
      <c r="B1020" s="125">
        <v>651902215</v>
      </c>
      <c r="C1020" s="125" t="s">
        <v>8493</v>
      </c>
      <c r="D1020" s="125" t="s">
        <v>7751</v>
      </c>
      <c r="E1020" s="126">
        <v>13788552</v>
      </c>
      <c r="F1020" s="126">
        <v>32766344</v>
      </c>
    </row>
    <row r="1021" spans="1:6" x14ac:dyDescent="0.2">
      <c r="A1021" s="125">
        <v>7727</v>
      </c>
      <c r="B1021" s="125">
        <v>651902215</v>
      </c>
      <c r="C1021" s="125" t="s">
        <v>8493</v>
      </c>
      <c r="D1021" s="125" t="s">
        <v>7818</v>
      </c>
      <c r="E1021" s="126">
        <v>10479300</v>
      </c>
      <c r="F1021" s="126">
        <v>22479788</v>
      </c>
    </row>
    <row r="1022" spans="1:6" x14ac:dyDescent="0.2">
      <c r="A1022" s="125">
        <v>7727</v>
      </c>
      <c r="B1022" s="125">
        <v>651902215</v>
      </c>
      <c r="C1022" s="125" t="s">
        <v>8493</v>
      </c>
      <c r="D1022" s="125" t="s">
        <v>195</v>
      </c>
      <c r="E1022" s="126">
        <v>8958111</v>
      </c>
      <c r="F1022" s="126">
        <v>24169997</v>
      </c>
    </row>
    <row r="1023" spans="1:6" x14ac:dyDescent="0.2">
      <c r="A1023" s="125">
        <v>7727</v>
      </c>
      <c r="B1023" s="125">
        <v>651902215</v>
      </c>
      <c r="C1023" s="125" t="s">
        <v>8493</v>
      </c>
      <c r="D1023" s="125" t="s">
        <v>7741</v>
      </c>
      <c r="E1023" s="126">
        <v>11119800</v>
      </c>
      <c r="F1023" s="126">
        <v>22239600</v>
      </c>
    </row>
    <row r="1024" spans="1:6" x14ac:dyDescent="0.2">
      <c r="A1024" s="125">
        <v>7727</v>
      </c>
      <c r="B1024" s="125">
        <v>651902215</v>
      </c>
      <c r="C1024" s="125" t="s">
        <v>8493</v>
      </c>
      <c r="D1024" s="125" t="s">
        <v>7838</v>
      </c>
      <c r="E1024" s="126">
        <v>8451048</v>
      </c>
      <c r="F1024" s="126">
        <v>16902096</v>
      </c>
    </row>
    <row r="1025" spans="1:6" x14ac:dyDescent="0.2">
      <c r="A1025" s="125">
        <v>7729</v>
      </c>
      <c r="B1025" s="125">
        <v>651932017</v>
      </c>
      <c r="C1025" s="125" t="s">
        <v>8786</v>
      </c>
      <c r="D1025" s="125" t="s">
        <v>7807</v>
      </c>
      <c r="E1025" s="126">
        <v>13690698</v>
      </c>
      <c r="F1025" s="126">
        <v>13690698</v>
      </c>
    </row>
    <row r="1026" spans="1:6" x14ac:dyDescent="0.2">
      <c r="A1026" s="125">
        <v>7729</v>
      </c>
      <c r="B1026" s="125">
        <v>651932017</v>
      </c>
      <c r="C1026" s="125" t="s">
        <v>8786</v>
      </c>
      <c r="D1026" s="125" t="s">
        <v>7814</v>
      </c>
      <c r="E1026" s="126">
        <v>18236472</v>
      </c>
      <c r="F1026" s="126">
        <v>18236472</v>
      </c>
    </row>
    <row r="1027" spans="1:6" x14ac:dyDescent="0.2">
      <c r="A1027" s="125">
        <v>7729</v>
      </c>
      <c r="B1027" s="125">
        <v>651932017</v>
      </c>
      <c r="C1027" s="125" t="s">
        <v>8786</v>
      </c>
      <c r="D1027" s="125" t="s">
        <v>7936</v>
      </c>
      <c r="E1027" s="126">
        <v>7561464</v>
      </c>
      <c r="F1027" s="126">
        <v>7561464</v>
      </c>
    </row>
    <row r="1028" spans="1:6" x14ac:dyDescent="0.2">
      <c r="A1028" s="125">
        <v>7729</v>
      </c>
      <c r="B1028" s="125">
        <v>651932017</v>
      </c>
      <c r="C1028" s="125" t="s">
        <v>8786</v>
      </c>
      <c r="D1028" s="125" t="s">
        <v>7842</v>
      </c>
      <c r="E1028" s="126">
        <v>20756960</v>
      </c>
      <c r="F1028" s="126">
        <v>20756960</v>
      </c>
    </row>
    <row r="1029" spans="1:6" x14ac:dyDescent="0.2">
      <c r="A1029" s="125">
        <v>7729</v>
      </c>
      <c r="B1029" s="125">
        <v>651932017</v>
      </c>
      <c r="C1029" s="125" t="s">
        <v>8786</v>
      </c>
      <c r="D1029" s="125" t="s">
        <v>7789</v>
      </c>
      <c r="E1029" s="126">
        <v>15122928</v>
      </c>
      <c r="F1029" s="126">
        <v>15122928</v>
      </c>
    </row>
    <row r="1030" spans="1:6" x14ac:dyDescent="0.2">
      <c r="A1030" s="125">
        <v>7730</v>
      </c>
      <c r="B1030" s="125">
        <v>651908876</v>
      </c>
      <c r="C1030" s="125" t="s">
        <v>8495</v>
      </c>
      <c r="D1030" s="125" t="s">
        <v>7753</v>
      </c>
      <c r="E1030" s="126">
        <v>15182234</v>
      </c>
      <c r="F1030" s="126">
        <v>32641802</v>
      </c>
    </row>
    <row r="1031" spans="1:6" x14ac:dyDescent="0.2">
      <c r="A1031" s="125">
        <v>7731</v>
      </c>
      <c r="B1031" s="125">
        <v>732489002</v>
      </c>
      <c r="C1031" s="125" t="s">
        <v>8496</v>
      </c>
      <c r="D1031" s="125" t="s">
        <v>7767</v>
      </c>
      <c r="E1031" s="126">
        <v>19274320</v>
      </c>
      <c r="F1031" s="126">
        <v>38548640</v>
      </c>
    </row>
    <row r="1032" spans="1:6" x14ac:dyDescent="0.2">
      <c r="A1032" s="125">
        <v>7731</v>
      </c>
      <c r="B1032" s="125">
        <v>732489002</v>
      </c>
      <c r="C1032" s="125" t="s">
        <v>8496</v>
      </c>
      <c r="D1032" s="125" t="s">
        <v>7846</v>
      </c>
      <c r="E1032" s="126">
        <v>14826400</v>
      </c>
      <c r="F1032" s="126">
        <v>29652800</v>
      </c>
    </row>
    <row r="1033" spans="1:6" x14ac:dyDescent="0.2">
      <c r="A1033" s="125">
        <v>7731</v>
      </c>
      <c r="B1033" s="125">
        <v>732489002</v>
      </c>
      <c r="C1033" s="125" t="s">
        <v>8496</v>
      </c>
      <c r="D1033" s="125" t="s">
        <v>7752</v>
      </c>
      <c r="E1033" s="126">
        <v>10675008</v>
      </c>
      <c r="F1033" s="126">
        <v>21350016</v>
      </c>
    </row>
    <row r="1034" spans="1:6" x14ac:dyDescent="0.2">
      <c r="A1034" s="125">
        <v>7745</v>
      </c>
      <c r="B1034" s="125">
        <v>651927862</v>
      </c>
      <c r="C1034" s="125" t="s">
        <v>8787</v>
      </c>
      <c r="D1034" s="125" t="s">
        <v>7788</v>
      </c>
      <c r="E1034" s="126">
        <v>26214282</v>
      </c>
      <c r="F1034" s="126">
        <v>26214282</v>
      </c>
    </row>
    <row r="1035" spans="1:6" x14ac:dyDescent="0.2">
      <c r="A1035" s="127" t="s">
        <v>8497</v>
      </c>
      <c r="B1035" s="127"/>
      <c r="C1035" s="127"/>
      <c r="D1035" s="127"/>
      <c r="E1035" s="128">
        <v>22561024115.235077</v>
      </c>
      <c r="F1035" s="128">
        <v>93030262858.235077</v>
      </c>
    </row>
  </sheetData>
  <autoFilter ref="A1:F103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254"/>
  <sheetViews>
    <sheetView workbookViewId="0">
      <selection activeCell="A221" sqref="A1:C221"/>
    </sheetView>
  </sheetViews>
  <sheetFormatPr baseColWidth="10" defaultColWidth="11.42578125" defaultRowHeight="18" customHeight="1" x14ac:dyDescent="0.2"/>
  <cols>
    <col min="1" max="1" width="20.85546875" style="78" customWidth="1"/>
    <col min="2" max="2" width="55.42578125" style="17" customWidth="1"/>
    <col min="3" max="3" width="19.85546875" style="146" customWidth="1"/>
    <col min="4" max="4" width="30.140625" style="17" hidden="1" customWidth="1"/>
    <col min="5" max="5" width="36.5703125" style="17" customWidth="1"/>
    <col min="6" max="6" width="38.7109375" style="17" customWidth="1"/>
    <col min="7" max="7" width="72.85546875" style="17" customWidth="1"/>
    <col min="8" max="8" width="61.28515625" style="17" customWidth="1"/>
    <col min="9" max="9" width="25.140625" style="17" customWidth="1"/>
    <col min="10" max="10" width="41" style="17" customWidth="1"/>
    <col min="11" max="11" width="43.5703125" style="17" customWidth="1"/>
    <col min="12" max="12" width="46.7109375" style="17" customWidth="1"/>
    <col min="13" max="13" width="29.42578125" style="17" customWidth="1"/>
    <col min="14" max="15" width="22" style="78" customWidth="1"/>
    <col min="16" max="16" width="30.7109375" style="78" customWidth="1"/>
    <col min="17" max="17" width="19.5703125" style="78" customWidth="1"/>
    <col min="18" max="18" width="26.7109375" style="78" customWidth="1"/>
    <col min="19" max="19" width="33.28515625" style="78" customWidth="1"/>
    <col min="20" max="20" width="24.85546875" style="78" customWidth="1"/>
    <col min="21" max="21" width="20.85546875" style="78" customWidth="1"/>
    <col min="22" max="22" width="29.28515625" style="17" hidden="1" customWidth="1"/>
    <col min="23" max="23" width="26.5703125" style="17" hidden="1" customWidth="1"/>
    <col min="24" max="24" width="22.7109375" style="17" hidden="1" customWidth="1"/>
    <col min="25" max="25" width="28.85546875" style="17" hidden="1" customWidth="1"/>
    <col min="26" max="26" width="23.140625" style="17" hidden="1" customWidth="1"/>
    <col min="27" max="27" width="24.42578125" style="17" hidden="1" customWidth="1"/>
    <col min="28" max="28" width="18.7109375" style="17" customWidth="1"/>
    <col min="29" max="29" width="19.140625" style="17" customWidth="1"/>
    <col min="30" max="30" width="16.85546875" style="17" customWidth="1"/>
    <col min="31" max="31" width="29.140625" style="17" customWidth="1"/>
    <col min="32" max="32" width="25.5703125" style="17" customWidth="1"/>
    <col min="33" max="33" width="21.7109375" style="17" customWidth="1"/>
    <col min="34" max="16384" width="11.42578125" style="17"/>
  </cols>
  <sheetData>
    <row r="1" spans="1:33" ht="18" customHeight="1" x14ac:dyDescent="0.2">
      <c r="A1" s="26" t="s">
        <v>18</v>
      </c>
      <c r="B1" s="25" t="s">
        <v>2</v>
      </c>
      <c r="C1" s="136" t="s">
        <v>3</v>
      </c>
      <c r="D1" s="25" t="s">
        <v>4</v>
      </c>
      <c r="E1" s="26" t="s">
        <v>5</v>
      </c>
      <c r="F1" s="26" t="s">
        <v>6</v>
      </c>
      <c r="G1" s="26" t="s">
        <v>7</v>
      </c>
      <c r="H1" s="26" t="s">
        <v>8</v>
      </c>
      <c r="I1" s="26" t="s">
        <v>10</v>
      </c>
      <c r="J1" s="26" t="s">
        <v>22</v>
      </c>
      <c r="K1" s="26" t="s">
        <v>9</v>
      </c>
      <c r="L1" s="26" t="s">
        <v>11</v>
      </c>
      <c r="M1" s="26" t="s">
        <v>12</v>
      </c>
      <c r="N1" s="26" t="s">
        <v>13</v>
      </c>
      <c r="O1" s="26" t="s">
        <v>23</v>
      </c>
      <c r="P1" s="27" t="s">
        <v>14</v>
      </c>
      <c r="Q1" s="27" t="s">
        <v>0</v>
      </c>
      <c r="R1" s="26" t="s">
        <v>15</v>
      </c>
      <c r="S1" s="26" t="s">
        <v>16</v>
      </c>
      <c r="T1" s="26" t="s">
        <v>17</v>
      </c>
      <c r="U1" s="26" t="s">
        <v>18</v>
      </c>
      <c r="V1" s="28" t="s">
        <v>8498</v>
      </c>
      <c r="W1" s="28" t="s">
        <v>19</v>
      </c>
      <c r="X1" s="29" t="s">
        <v>20</v>
      </c>
      <c r="Y1" s="28" t="s">
        <v>21</v>
      </c>
      <c r="Z1" s="28" t="s">
        <v>8499</v>
      </c>
      <c r="AA1" s="30" t="s">
        <v>8500</v>
      </c>
      <c r="AB1" s="28" t="s">
        <v>8498</v>
      </c>
      <c r="AC1" s="28" t="s">
        <v>19</v>
      </c>
      <c r="AD1" s="29" t="s">
        <v>20</v>
      </c>
      <c r="AE1" s="28" t="s">
        <v>21</v>
      </c>
      <c r="AF1" s="28" t="s">
        <v>8499</v>
      </c>
      <c r="AG1" s="30" t="s">
        <v>8500</v>
      </c>
    </row>
    <row r="2" spans="1:33" ht="18" hidden="1" customHeight="1" x14ac:dyDescent="0.2">
      <c r="A2" s="103">
        <v>7627</v>
      </c>
      <c r="B2" s="101" t="s">
        <v>24</v>
      </c>
      <c r="C2" s="137">
        <v>650548949</v>
      </c>
      <c r="D2" s="37" t="s">
        <v>25</v>
      </c>
      <c r="E2" s="102" t="s">
        <v>26</v>
      </c>
      <c r="F2" s="37" t="s">
        <v>8501</v>
      </c>
      <c r="G2" s="102" t="s">
        <v>28</v>
      </c>
      <c r="H2" s="102" t="s">
        <v>29</v>
      </c>
      <c r="I2" s="37" t="s">
        <v>29</v>
      </c>
      <c r="J2" s="37" t="s">
        <v>29</v>
      </c>
      <c r="K2" s="37" t="s">
        <v>8502</v>
      </c>
      <c r="L2" s="37" t="s">
        <v>32</v>
      </c>
      <c r="M2" s="47" t="s">
        <v>49</v>
      </c>
      <c r="N2" s="103" t="s">
        <v>30</v>
      </c>
      <c r="O2" s="103" t="s">
        <v>31</v>
      </c>
      <c r="P2" s="104" t="s">
        <v>33</v>
      </c>
      <c r="Q2" s="103"/>
      <c r="R2" s="104">
        <v>93401</v>
      </c>
      <c r="S2" s="104" t="s">
        <v>8503</v>
      </c>
      <c r="T2" s="105">
        <v>42772</v>
      </c>
      <c r="U2" s="103">
        <v>7627</v>
      </c>
      <c r="V2" s="35"/>
      <c r="W2" s="36"/>
      <c r="X2" s="35"/>
      <c r="Y2" s="35"/>
      <c r="Z2" s="35"/>
      <c r="AA2" s="37"/>
      <c r="AB2" s="18"/>
      <c r="AC2" s="18"/>
      <c r="AD2" s="18"/>
      <c r="AE2" s="18"/>
      <c r="AF2" s="18"/>
      <c r="AG2" s="18"/>
    </row>
    <row r="3" spans="1:33" ht="18" hidden="1" customHeight="1" x14ac:dyDescent="0.2">
      <c r="A3" s="108">
        <v>7727</v>
      </c>
      <c r="B3" s="106" t="s">
        <v>8504</v>
      </c>
      <c r="C3" s="138">
        <v>651677822</v>
      </c>
      <c r="D3" s="41"/>
      <c r="E3" s="107" t="s">
        <v>8505</v>
      </c>
      <c r="F3" s="41" t="s">
        <v>8506</v>
      </c>
      <c r="G3" s="107" t="s">
        <v>8507</v>
      </c>
      <c r="H3" s="107" t="s">
        <v>8508</v>
      </c>
      <c r="I3" s="41" t="s">
        <v>6454</v>
      </c>
      <c r="J3" s="41" t="s">
        <v>8509</v>
      </c>
      <c r="K3" s="41" t="s">
        <v>8510</v>
      </c>
      <c r="L3" s="41" t="s">
        <v>8511</v>
      </c>
      <c r="M3" s="41" t="s">
        <v>339</v>
      </c>
      <c r="N3" s="108" t="s">
        <v>1100</v>
      </c>
      <c r="O3" s="108" t="s">
        <v>8512</v>
      </c>
      <c r="P3" s="109" t="s">
        <v>8513</v>
      </c>
      <c r="Q3" s="108"/>
      <c r="R3" s="108">
        <v>93401</v>
      </c>
      <c r="S3" s="108" t="s">
        <v>8514</v>
      </c>
      <c r="T3" s="110">
        <v>44271</v>
      </c>
      <c r="U3" s="108">
        <v>7727</v>
      </c>
      <c r="V3" s="39"/>
      <c r="W3" s="40"/>
      <c r="X3" s="39"/>
      <c r="Y3" s="39"/>
      <c r="Z3" s="39"/>
      <c r="AA3" s="41"/>
      <c r="AB3" s="18"/>
      <c r="AC3" s="18"/>
      <c r="AD3" s="18"/>
      <c r="AE3" s="18"/>
      <c r="AF3" s="18"/>
      <c r="AG3" s="18"/>
    </row>
    <row r="4" spans="1:33" ht="18" hidden="1" customHeight="1" x14ac:dyDescent="0.2">
      <c r="A4" s="32">
        <v>7403</v>
      </c>
      <c r="B4" s="100" t="s">
        <v>34</v>
      </c>
      <c r="C4" s="139">
        <v>754310006</v>
      </c>
      <c r="D4" s="21" t="s">
        <v>35</v>
      </c>
      <c r="E4" s="21" t="s">
        <v>36</v>
      </c>
      <c r="F4" s="31" t="s">
        <v>37</v>
      </c>
      <c r="G4" s="31" t="s">
        <v>38</v>
      </c>
      <c r="H4" s="31" t="s">
        <v>39</v>
      </c>
      <c r="I4" s="21" t="s">
        <v>40</v>
      </c>
      <c r="J4" s="21" t="s">
        <v>41</v>
      </c>
      <c r="K4" s="21" t="s">
        <v>42</v>
      </c>
      <c r="L4" s="21" t="s">
        <v>43</v>
      </c>
      <c r="M4" s="23" t="s">
        <v>50</v>
      </c>
      <c r="N4" s="32" t="s">
        <v>44</v>
      </c>
      <c r="O4" s="33" t="s">
        <v>45</v>
      </c>
      <c r="P4" s="33" t="s">
        <v>46</v>
      </c>
      <c r="Q4" s="32"/>
      <c r="R4" s="33" t="s">
        <v>47</v>
      </c>
      <c r="S4" s="33" t="s">
        <v>48</v>
      </c>
      <c r="T4" s="34">
        <v>39701</v>
      </c>
      <c r="U4" s="32">
        <v>7403</v>
      </c>
      <c r="V4" s="22"/>
      <c r="W4" s="23"/>
      <c r="X4" s="22"/>
      <c r="Y4" s="22"/>
      <c r="Z4" s="22"/>
      <c r="AA4" s="21"/>
      <c r="AB4" s="18"/>
      <c r="AC4" s="18"/>
      <c r="AD4" s="18"/>
      <c r="AE4" s="18"/>
      <c r="AF4" s="18"/>
      <c r="AG4" s="18"/>
    </row>
    <row r="5" spans="1:33" ht="18" hidden="1" customHeight="1" x14ac:dyDescent="0.2">
      <c r="A5" s="32">
        <v>7589</v>
      </c>
      <c r="B5" s="100" t="s">
        <v>51</v>
      </c>
      <c r="C5" s="139">
        <v>651076188</v>
      </c>
      <c r="D5" s="21" t="s">
        <v>52</v>
      </c>
      <c r="E5" s="21" t="s">
        <v>53</v>
      </c>
      <c r="F5" s="31" t="s">
        <v>54</v>
      </c>
      <c r="G5" s="31" t="s">
        <v>55</v>
      </c>
      <c r="H5" s="31" t="s">
        <v>56</v>
      </c>
      <c r="I5" s="21" t="s">
        <v>57</v>
      </c>
      <c r="J5" s="31" t="s">
        <v>58</v>
      </c>
      <c r="K5" s="21" t="s">
        <v>59</v>
      </c>
      <c r="L5" s="21" t="s">
        <v>60</v>
      </c>
      <c r="M5" s="23" t="s">
        <v>6106</v>
      </c>
      <c r="N5" s="32" t="s">
        <v>61</v>
      </c>
      <c r="O5" s="32" t="s">
        <v>62</v>
      </c>
      <c r="P5" s="33" t="s">
        <v>62</v>
      </c>
      <c r="Q5" s="32" t="s">
        <v>62</v>
      </c>
      <c r="R5" s="33">
        <v>93401</v>
      </c>
      <c r="S5" s="33" t="s">
        <v>63</v>
      </c>
      <c r="T5" s="34">
        <v>42352</v>
      </c>
      <c r="U5" s="32">
        <v>7589</v>
      </c>
      <c r="V5" s="22"/>
      <c r="W5" s="23"/>
      <c r="X5" s="22"/>
      <c r="Y5" s="22"/>
      <c r="Z5" s="22"/>
      <c r="AA5" s="21"/>
      <c r="AB5" s="18"/>
      <c r="AC5" s="18"/>
      <c r="AD5" s="18"/>
      <c r="AE5" s="18"/>
      <c r="AF5" s="18"/>
      <c r="AG5" s="18"/>
    </row>
    <row r="6" spans="1:33" ht="18" hidden="1" customHeight="1" x14ac:dyDescent="0.2">
      <c r="A6" s="32">
        <v>6902</v>
      </c>
      <c r="B6" s="100" t="s">
        <v>64</v>
      </c>
      <c r="C6" s="139">
        <v>700516008</v>
      </c>
      <c r="D6" s="21" t="s">
        <v>52</v>
      </c>
      <c r="E6" s="21" t="s">
        <v>65</v>
      </c>
      <c r="F6" s="31" t="s">
        <v>7102</v>
      </c>
      <c r="G6" s="31" t="s">
        <v>66</v>
      </c>
      <c r="H6" s="31" t="s">
        <v>7585</v>
      </c>
      <c r="I6" s="21" t="s">
        <v>67</v>
      </c>
      <c r="J6" s="21" t="s">
        <v>7586</v>
      </c>
      <c r="K6" s="21" t="s">
        <v>7103</v>
      </c>
      <c r="L6" s="21" t="s">
        <v>68</v>
      </c>
      <c r="M6" s="23" t="s">
        <v>49</v>
      </c>
      <c r="N6" s="32" t="s">
        <v>69</v>
      </c>
      <c r="O6" s="32" t="s">
        <v>70</v>
      </c>
      <c r="P6" s="33" t="s">
        <v>71</v>
      </c>
      <c r="Q6" s="32" t="s">
        <v>6172</v>
      </c>
      <c r="R6" s="33">
        <v>93401</v>
      </c>
      <c r="S6" s="33" t="s">
        <v>7105</v>
      </c>
      <c r="T6" s="34">
        <v>37970</v>
      </c>
      <c r="U6" s="32">
        <v>6902</v>
      </c>
      <c r="V6" s="22"/>
      <c r="W6" s="23"/>
      <c r="X6" s="22"/>
      <c r="Y6" s="22"/>
      <c r="Z6" s="22"/>
      <c r="AA6" s="21"/>
      <c r="AB6" s="18"/>
      <c r="AC6" s="18"/>
      <c r="AD6" s="18"/>
      <c r="AE6" s="18"/>
      <c r="AF6" s="18"/>
      <c r="AG6" s="18"/>
    </row>
    <row r="7" spans="1:33" ht="18" hidden="1" customHeight="1" x14ac:dyDescent="0.2">
      <c r="A7" s="32">
        <v>7379</v>
      </c>
      <c r="B7" s="42" t="s">
        <v>72</v>
      </c>
      <c r="C7" s="139">
        <v>735972006</v>
      </c>
      <c r="D7" s="21" t="s">
        <v>52</v>
      </c>
      <c r="E7" s="21" t="s">
        <v>73</v>
      </c>
      <c r="F7" s="111" t="s">
        <v>8515</v>
      </c>
      <c r="G7" s="31" t="s">
        <v>8516</v>
      </c>
      <c r="H7" s="31" t="s">
        <v>8517</v>
      </c>
      <c r="I7" s="21" t="s">
        <v>817</v>
      </c>
      <c r="J7" s="43" t="s">
        <v>8518</v>
      </c>
      <c r="K7" s="21" t="s">
        <v>6783</v>
      </c>
      <c r="L7" s="21" t="s">
        <v>74</v>
      </c>
      <c r="M7" s="23" t="s">
        <v>49</v>
      </c>
      <c r="N7" s="32" t="s">
        <v>75</v>
      </c>
      <c r="O7" s="32">
        <v>228798000</v>
      </c>
      <c r="P7" s="33" t="s">
        <v>8519</v>
      </c>
      <c r="Q7" s="32"/>
      <c r="R7" s="33" t="s">
        <v>76</v>
      </c>
      <c r="S7" s="33" t="s">
        <v>6976</v>
      </c>
      <c r="T7" s="34">
        <v>39381</v>
      </c>
      <c r="U7" s="32">
        <v>7379</v>
      </c>
      <c r="V7" s="22"/>
      <c r="W7" s="23"/>
      <c r="X7" s="22"/>
      <c r="Y7" s="22"/>
      <c r="Z7" s="22"/>
      <c r="AA7" s="21"/>
      <c r="AB7" s="18"/>
      <c r="AC7" s="18"/>
      <c r="AD7" s="18"/>
      <c r="AE7" s="18"/>
      <c r="AF7" s="18"/>
      <c r="AG7" s="18" t="s">
        <v>8520</v>
      </c>
    </row>
    <row r="8" spans="1:33" ht="18" hidden="1" customHeight="1" x14ac:dyDescent="0.2">
      <c r="A8" s="32">
        <v>1900</v>
      </c>
      <c r="B8" s="42" t="s">
        <v>77</v>
      </c>
      <c r="C8" s="139">
        <v>702783003</v>
      </c>
      <c r="D8" s="21" t="s">
        <v>78</v>
      </c>
      <c r="E8" s="21" t="s">
        <v>79</v>
      </c>
      <c r="F8" s="31" t="s">
        <v>80</v>
      </c>
      <c r="G8" s="31" t="s">
        <v>81</v>
      </c>
      <c r="H8" s="31" t="s">
        <v>82</v>
      </c>
      <c r="I8" s="21" t="s">
        <v>83</v>
      </c>
      <c r="J8" s="21" t="s">
        <v>84</v>
      </c>
      <c r="K8" s="21" t="s">
        <v>85</v>
      </c>
      <c r="L8" s="21" t="s">
        <v>88</v>
      </c>
      <c r="M8" s="23" t="s">
        <v>339</v>
      </c>
      <c r="N8" s="32" t="s">
        <v>75</v>
      </c>
      <c r="O8" s="32" t="s">
        <v>87</v>
      </c>
      <c r="P8" s="33" t="s">
        <v>86</v>
      </c>
      <c r="Q8" s="32"/>
      <c r="R8" s="33" t="s">
        <v>89</v>
      </c>
      <c r="S8" s="33" t="s">
        <v>90</v>
      </c>
      <c r="T8" s="34">
        <v>37970</v>
      </c>
      <c r="U8" s="32">
        <v>1900</v>
      </c>
      <c r="V8" s="22"/>
      <c r="W8" s="23"/>
      <c r="X8" s="22"/>
      <c r="Y8" s="22"/>
      <c r="Z8" s="22"/>
      <c r="AA8" s="21"/>
      <c r="AB8" s="18"/>
      <c r="AC8" s="18"/>
      <c r="AD8" s="18"/>
      <c r="AE8" s="18"/>
      <c r="AF8" s="18"/>
      <c r="AG8" s="18"/>
    </row>
    <row r="9" spans="1:33" ht="18" hidden="1" customHeight="1" x14ac:dyDescent="0.2">
      <c r="A9" s="32">
        <v>50</v>
      </c>
      <c r="B9" s="42" t="s">
        <v>91</v>
      </c>
      <c r="C9" s="139">
        <v>706357009</v>
      </c>
      <c r="D9" s="21" t="s">
        <v>52</v>
      </c>
      <c r="E9" s="21" t="s">
        <v>92</v>
      </c>
      <c r="F9" s="31" t="s">
        <v>93</v>
      </c>
      <c r="G9" s="31" t="s">
        <v>94</v>
      </c>
      <c r="H9" s="31" t="s">
        <v>95</v>
      </c>
      <c r="I9" s="21" t="s">
        <v>96</v>
      </c>
      <c r="J9" s="21" t="s">
        <v>97</v>
      </c>
      <c r="K9" s="21" t="s">
        <v>98</v>
      </c>
      <c r="L9" s="21" t="s">
        <v>100</v>
      </c>
      <c r="M9" s="23" t="s">
        <v>50</v>
      </c>
      <c r="N9" s="32" t="s">
        <v>75</v>
      </c>
      <c r="O9" s="32" t="s">
        <v>99</v>
      </c>
      <c r="P9" s="33" t="s">
        <v>62</v>
      </c>
      <c r="Q9" s="32"/>
      <c r="R9" s="33" t="s">
        <v>47</v>
      </c>
      <c r="S9" s="33" t="s">
        <v>101</v>
      </c>
      <c r="T9" s="34">
        <v>37970</v>
      </c>
      <c r="U9" s="32">
        <v>50</v>
      </c>
      <c r="V9" s="22"/>
      <c r="W9" s="23"/>
      <c r="X9" s="22"/>
      <c r="Y9" s="22"/>
      <c r="Z9" s="22"/>
      <c r="AA9" s="21"/>
      <c r="AB9" s="18"/>
      <c r="AC9" s="18"/>
      <c r="AD9" s="18"/>
      <c r="AE9" s="18"/>
      <c r="AF9" s="18"/>
      <c r="AG9" s="18" t="s">
        <v>8521</v>
      </c>
    </row>
    <row r="10" spans="1:33" ht="18" hidden="1" customHeight="1" x14ac:dyDescent="0.2">
      <c r="A10" s="32">
        <v>6490</v>
      </c>
      <c r="B10" s="42" t="s">
        <v>102</v>
      </c>
      <c r="C10" s="139">
        <v>710658005</v>
      </c>
      <c r="D10" s="21" t="s">
        <v>78</v>
      </c>
      <c r="E10" s="21" t="s">
        <v>103</v>
      </c>
      <c r="F10" s="31" t="s">
        <v>104</v>
      </c>
      <c r="G10" s="31" t="s">
        <v>105</v>
      </c>
      <c r="H10" s="31" t="s">
        <v>106</v>
      </c>
      <c r="I10" s="21" t="s">
        <v>107</v>
      </c>
      <c r="J10" s="21" t="s">
        <v>108</v>
      </c>
      <c r="K10" s="21" t="s">
        <v>109</v>
      </c>
      <c r="L10" s="21" t="s">
        <v>111</v>
      </c>
      <c r="M10" s="23" t="s">
        <v>6105</v>
      </c>
      <c r="N10" s="32" t="s">
        <v>113</v>
      </c>
      <c r="O10" s="32" t="s">
        <v>110</v>
      </c>
      <c r="P10" s="33" t="s">
        <v>112</v>
      </c>
      <c r="Q10" s="32"/>
      <c r="R10" s="33">
        <v>93401</v>
      </c>
      <c r="S10" s="33" t="s">
        <v>114</v>
      </c>
      <c r="T10" s="34">
        <v>37970</v>
      </c>
      <c r="U10" s="32">
        <v>6490</v>
      </c>
      <c r="V10" s="22"/>
      <c r="W10" s="23"/>
      <c r="X10" s="22"/>
      <c r="Y10" s="22"/>
      <c r="Z10" s="22"/>
      <c r="AA10" s="21"/>
      <c r="AB10" s="18"/>
      <c r="AC10" s="18"/>
      <c r="AD10" s="18"/>
      <c r="AE10" s="18"/>
      <c r="AF10" s="18"/>
      <c r="AG10" s="18"/>
    </row>
    <row r="11" spans="1:33" ht="18" hidden="1" customHeight="1" x14ac:dyDescent="0.2">
      <c r="A11" s="32">
        <v>1910</v>
      </c>
      <c r="B11" s="42" t="s">
        <v>115</v>
      </c>
      <c r="C11" s="139">
        <v>710002002</v>
      </c>
      <c r="D11" s="21" t="s">
        <v>78</v>
      </c>
      <c r="E11" s="21" t="s">
        <v>116</v>
      </c>
      <c r="F11" s="31" t="s">
        <v>117</v>
      </c>
      <c r="G11" s="31" t="s">
        <v>118</v>
      </c>
      <c r="H11" s="31" t="s">
        <v>119</v>
      </c>
      <c r="I11" s="21" t="s">
        <v>120</v>
      </c>
      <c r="J11" s="21" t="s">
        <v>121</v>
      </c>
      <c r="K11" s="21" t="s">
        <v>122</v>
      </c>
      <c r="L11" s="21" t="s">
        <v>124</v>
      </c>
      <c r="M11" s="23" t="s">
        <v>623</v>
      </c>
      <c r="N11" s="32" t="s">
        <v>125</v>
      </c>
      <c r="O11" s="32" t="s">
        <v>123</v>
      </c>
      <c r="P11" s="33" t="s">
        <v>62</v>
      </c>
      <c r="Q11" s="32"/>
      <c r="R11" s="33">
        <v>93401</v>
      </c>
      <c r="S11" s="33" t="s">
        <v>126</v>
      </c>
      <c r="T11" s="34">
        <v>37970</v>
      </c>
      <c r="U11" s="32">
        <v>1910</v>
      </c>
      <c r="V11" s="22"/>
      <c r="W11" s="23"/>
      <c r="X11" s="22"/>
      <c r="Y11" s="22"/>
      <c r="Z11" s="22"/>
      <c r="AA11" s="21"/>
      <c r="AB11" s="18"/>
      <c r="AC11" s="18"/>
      <c r="AD11" s="18"/>
      <c r="AE11" s="18"/>
      <c r="AF11" s="18"/>
      <c r="AG11" s="18"/>
    </row>
    <row r="12" spans="1:33" ht="18" hidden="1" customHeight="1" x14ac:dyDescent="0.2">
      <c r="A12" s="32">
        <v>25</v>
      </c>
      <c r="B12" s="42" t="s">
        <v>127</v>
      </c>
      <c r="C12" s="139">
        <v>712763000</v>
      </c>
      <c r="D12" s="21" t="s">
        <v>78</v>
      </c>
      <c r="E12" s="21" t="s">
        <v>128</v>
      </c>
      <c r="F12" s="31" t="s">
        <v>129</v>
      </c>
      <c r="G12" s="31" t="s">
        <v>130</v>
      </c>
      <c r="H12" s="31" t="s">
        <v>131</v>
      </c>
      <c r="I12" s="21" t="s">
        <v>132</v>
      </c>
      <c r="J12" s="21" t="s">
        <v>133</v>
      </c>
      <c r="K12" s="21" t="s">
        <v>134</v>
      </c>
      <c r="L12" s="21" t="s">
        <v>135</v>
      </c>
      <c r="M12" s="23" t="s">
        <v>891</v>
      </c>
      <c r="N12" s="32" t="s">
        <v>136</v>
      </c>
      <c r="O12" s="32" t="s">
        <v>62</v>
      </c>
      <c r="P12" s="33" t="s">
        <v>62</v>
      </c>
      <c r="Q12" s="32"/>
      <c r="R12" s="33" t="s">
        <v>89</v>
      </c>
      <c r="S12" s="33" t="s">
        <v>137</v>
      </c>
      <c r="T12" s="34">
        <v>37970</v>
      </c>
      <c r="U12" s="32">
        <v>25</v>
      </c>
      <c r="V12" s="22"/>
      <c r="W12" s="23"/>
      <c r="X12" s="22"/>
      <c r="Y12" s="22"/>
      <c r="Z12" s="22"/>
      <c r="AA12" s="21"/>
      <c r="AB12" s="18"/>
      <c r="AC12" s="18"/>
      <c r="AD12" s="18"/>
      <c r="AE12" s="18"/>
      <c r="AF12" s="18"/>
      <c r="AG12" s="18" t="s">
        <v>8522</v>
      </c>
    </row>
    <row r="13" spans="1:33" ht="18" hidden="1" customHeight="1" x14ac:dyDescent="0.2">
      <c r="A13" s="32">
        <v>1850</v>
      </c>
      <c r="B13" s="42" t="s">
        <v>138</v>
      </c>
      <c r="C13" s="139">
        <v>820273001</v>
      </c>
      <c r="D13" s="21" t="s">
        <v>52</v>
      </c>
      <c r="E13" s="21" t="s">
        <v>139</v>
      </c>
      <c r="F13" s="31" t="s">
        <v>140</v>
      </c>
      <c r="G13" s="31" t="s">
        <v>141</v>
      </c>
      <c r="H13" s="31" t="s">
        <v>142</v>
      </c>
      <c r="I13" s="21" t="s">
        <v>120</v>
      </c>
      <c r="J13" s="21" t="s">
        <v>143</v>
      </c>
      <c r="K13" s="21" t="s">
        <v>144</v>
      </c>
      <c r="L13" s="21" t="s">
        <v>146</v>
      </c>
      <c r="M13" s="23" t="s">
        <v>49</v>
      </c>
      <c r="N13" s="32" t="s">
        <v>75</v>
      </c>
      <c r="O13" s="32" t="s">
        <v>145</v>
      </c>
      <c r="P13" s="33" t="s">
        <v>86</v>
      </c>
      <c r="Q13" s="32"/>
      <c r="R13" s="33" t="s">
        <v>89</v>
      </c>
      <c r="S13" s="33" t="s">
        <v>147</v>
      </c>
      <c r="T13" s="34">
        <v>37970</v>
      </c>
      <c r="U13" s="32">
        <v>1850</v>
      </c>
      <c r="V13" s="22"/>
      <c r="W13" s="23"/>
      <c r="X13" s="22"/>
      <c r="Y13" s="22"/>
      <c r="Z13" s="22"/>
      <c r="AA13" s="21"/>
      <c r="AB13" s="18"/>
      <c r="AC13" s="18"/>
      <c r="AD13" s="18"/>
      <c r="AE13" s="18"/>
      <c r="AF13" s="18"/>
      <c r="AG13" s="18"/>
    </row>
    <row r="14" spans="1:33" ht="18" hidden="1" customHeight="1" x14ac:dyDescent="0.2">
      <c r="A14" s="32">
        <v>5550</v>
      </c>
      <c r="B14" s="42" t="s">
        <v>148</v>
      </c>
      <c r="C14" s="139" t="s">
        <v>7649</v>
      </c>
      <c r="D14" s="21" t="s">
        <v>149</v>
      </c>
      <c r="E14" s="21" t="s">
        <v>150</v>
      </c>
      <c r="F14" s="31" t="s">
        <v>27</v>
      </c>
      <c r="G14" s="31" t="s">
        <v>151</v>
      </c>
      <c r="H14" s="31" t="s">
        <v>29</v>
      </c>
      <c r="I14" s="21" t="s">
        <v>152</v>
      </c>
      <c r="J14" s="21"/>
      <c r="K14" s="21" t="s">
        <v>153</v>
      </c>
      <c r="L14" s="21" t="s">
        <v>154</v>
      </c>
      <c r="M14" s="23" t="s">
        <v>891</v>
      </c>
      <c r="N14" s="32" t="s">
        <v>1818</v>
      </c>
      <c r="O14" s="32"/>
      <c r="P14" s="33"/>
      <c r="Q14" s="32" t="s">
        <v>6189</v>
      </c>
      <c r="R14" s="33">
        <v>93910</v>
      </c>
      <c r="S14" s="44" t="s">
        <v>6396</v>
      </c>
      <c r="T14" s="34">
        <v>37970</v>
      </c>
      <c r="U14" s="32">
        <v>5550</v>
      </c>
      <c r="V14" s="22"/>
      <c r="W14" s="23"/>
      <c r="X14" s="22"/>
      <c r="Y14" s="22"/>
      <c r="Z14" s="22"/>
      <c r="AA14" s="21"/>
      <c r="AB14" s="18"/>
      <c r="AC14" s="18"/>
      <c r="AD14" s="18"/>
      <c r="AE14" s="18"/>
      <c r="AF14" s="18"/>
      <c r="AG14" s="18"/>
    </row>
    <row r="15" spans="1:33" ht="18" hidden="1" customHeight="1" x14ac:dyDescent="0.2">
      <c r="A15" s="32">
        <v>6928</v>
      </c>
      <c r="B15" s="42" t="s">
        <v>155</v>
      </c>
      <c r="C15" s="139">
        <v>800665000</v>
      </c>
      <c r="D15" s="21" t="s">
        <v>151</v>
      </c>
      <c r="E15" s="21" t="s">
        <v>150</v>
      </c>
      <c r="F15" s="31" t="s">
        <v>27</v>
      </c>
      <c r="G15" s="31" t="s">
        <v>151</v>
      </c>
      <c r="H15" s="31" t="s">
        <v>29</v>
      </c>
      <c r="I15" s="21"/>
      <c r="J15" s="21"/>
      <c r="K15" s="21" t="s">
        <v>156</v>
      </c>
      <c r="L15" s="21" t="s">
        <v>158</v>
      </c>
      <c r="M15" s="23" t="s">
        <v>339</v>
      </c>
      <c r="N15" s="32" t="s">
        <v>159</v>
      </c>
      <c r="O15" s="32" t="s">
        <v>157</v>
      </c>
      <c r="P15" s="33"/>
      <c r="Q15" s="32"/>
      <c r="R15" s="33">
        <v>93910</v>
      </c>
      <c r="S15" s="33" t="s">
        <v>160</v>
      </c>
      <c r="T15" s="34">
        <v>37970</v>
      </c>
      <c r="U15" s="32">
        <v>6928</v>
      </c>
      <c r="V15" s="22"/>
      <c r="W15" s="23"/>
      <c r="X15" s="22"/>
      <c r="Y15" s="22"/>
      <c r="Z15" s="22"/>
      <c r="AA15" s="21"/>
      <c r="AB15" s="18"/>
      <c r="AC15" s="18"/>
      <c r="AD15" s="18"/>
      <c r="AE15" s="18"/>
      <c r="AF15" s="18"/>
      <c r="AG15" s="18"/>
    </row>
    <row r="16" spans="1:33" ht="18" hidden="1" customHeight="1" x14ac:dyDescent="0.2">
      <c r="A16" s="32">
        <v>100</v>
      </c>
      <c r="B16" s="42" t="s">
        <v>161</v>
      </c>
      <c r="C16" s="139">
        <v>702085004</v>
      </c>
      <c r="D16" s="21" t="s">
        <v>149</v>
      </c>
      <c r="E16" s="21" t="s">
        <v>150</v>
      </c>
      <c r="F16" s="31" t="s">
        <v>27</v>
      </c>
      <c r="G16" s="31" t="s">
        <v>162</v>
      </c>
      <c r="H16" s="31"/>
      <c r="I16" s="21"/>
      <c r="J16" s="21"/>
      <c r="K16" s="21" t="s">
        <v>163</v>
      </c>
      <c r="L16" s="21" t="s">
        <v>164</v>
      </c>
      <c r="M16" s="23" t="s">
        <v>6105</v>
      </c>
      <c r="N16" s="32" t="s">
        <v>165</v>
      </c>
      <c r="O16" s="32"/>
      <c r="P16" s="33"/>
      <c r="Q16" s="32"/>
      <c r="R16" s="33" t="s">
        <v>166</v>
      </c>
      <c r="S16" s="33" t="s">
        <v>167</v>
      </c>
      <c r="T16" s="34">
        <v>37970</v>
      </c>
      <c r="U16" s="32">
        <v>100</v>
      </c>
      <c r="V16" s="22"/>
      <c r="W16" s="23"/>
      <c r="X16" s="22"/>
      <c r="Y16" s="22"/>
      <c r="Z16" s="22"/>
      <c r="AA16" s="21"/>
      <c r="AB16" s="18"/>
      <c r="AC16" s="18"/>
      <c r="AD16" s="18"/>
      <c r="AE16" s="18"/>
      <c r="AF16" s="18"/>
      <c r="AG16" s="18"/>
    </row>
    <row r="17" spans="1:33" ht="18" hidden="1" customHeight="1" x14ac:dyDescent="0.2">
      <c r="A17" s="32">
        <v>400</v>
      </c>
      <c r="B17" s="42" t="s">
        <v>168</v>
      </c>
      <c r="C17" s="139">
        <v>700134407</v>
      </c>
      <c r="D17" s="21" t="s">
        <v>78</v>
      </c>
      <c r="E17" s="21" t="s">
        <v>169</v>
      </c>
      <c r="F17" s="31" t="s">
        <v>6526</v>
      </c>
      <c r="G17" s="31" t="s">
        <v>170</v>
      </c>
      <c r="H17" s="31" t="s">
        <v>6527</v>
      </c>
      <c r="I17" s="21" t="s">
        <v>7140</v>
      </c>
      <c r="J17" s="21" t="s">
        <v>6528</v>
      </c>
      <c r="K17" s="21" t="s">
        <v>171</v>
      </c>
      <c r="L17" s="21" t="s">
        <v>172</v>
      </c>
      <c r="M17" s="23" t="s">
        <v>623</v>
      </c>
      <c r="N17" s="32" t="s">
        <v>202</v>
      </c>
      <c r="O17" s="32" t="s">
        <v>174</v>
      </c>
      <c r="P17" s="33" t="s">
        <v>173</v>
      </c>
      <c r="Q17" s="32"/>
      <c r="R17" s="33">
        <v>93401</v>
      </c>
      <c r="S17" s="33" t="s">
        <v>7141</v>
      </c>
      <c r="T17" s="34">
        <v>37970</v>
      </c>
      <c r="U17" s="32">
        <v>400</v>
      </c>
      <c r="V17" s="22"/>
      <c r="W17" s="23"/>
      <c r="X17" s="22"/>
      <c r="Y17" s="22"/>
      <c r="Z17" s="22"/>
      <c r="AA17" s="21"/>
      <c r="AB17" s="18"/>
      <c r="AC17" s="18"/>
      <c r="AD17" s="18"/>
      <c r="AE17" s="18"/>
      <c r="AF17" s="18"/>
      <c r="AG17" s="18"/>
    </row>
    <row r="18" spans="1:33" ht="18" hidden="1" customHeight="1" x14ac:dyDescent="0.2">
      <c r="A18" s="32">
        <v>225</v>
      </c>
      <c r="B18" s="42" t="s">
        <v>7513</v>
      </c>
      <c r="C18" s="139">
        <v>704164009</v>
      </c>
      <c r="D18" s="21" t="s">
        <v>52</v>
      </c>
      <c r="E18" s="21" t="s">
        <v>175</v>
      </c>
      <c r="F18" s="31" t="s">
        <v>7514</v>
      </c>
      <c r="G18" s="31" t="s">
        <v>175</v>
      </c>
      <c r="H18" s="31" t="s">
        <v>7515</v>
      </c>
      <c r="I18" s="21" t="s">
        <v>6529</v>
      </c>
      <c r="J18" s="21" t="s">
        <v>7516</v>
      </c>
      <c r="K18" s="21" t="s">
        <v>176</v>
      </c>
      <c r="L18" s="21" t="s">
        <v>178</v>
      </c>
      <c r="M18" s="23" t="s">
        <v>891</v>
      </c>
      <c r="N18" s="32" t="s">
        <v>179</v>
      </c>
      <c r="O18" s="32" t="s">
        <v>177</v>
      </c>
      <c r="P18" s="33"/>
      <c r="Q18" s="32"/>
      <c r="R18" s="33" t="s">
        <v>76</v>
      </c>
      <c r="S18" s="33" t="s">
        <v>7105</v>
      </c>
      <c r="T18" s="34">
        <v>37970</v>
      </c>
      <c r="U18" s="32">
        <v>225</v>
      </c>
      <c r="V18" s="22"/>
      <c r="W18" s="23"/>
      <c r="X18" s="22"/>
      <c r="Y18" s="22"/>
      <c r="Z18" s="22"/>
      <c r="AA18" s="21"/>
      <c r="AB18" s="18"/>
      <c r="AC18" s="18"/>
      <c r="AD18" s="18"/>
      <c r="AE18" s="18"/>
      <c r="AF18" s="18"/>
      <c r="AG18" s="18"/>
    </row>
    <row r="19" spans="1:33" ht="18" hidden="1" customHeight="1" x14ac:dyDescent="0.2">
      <c r="A19" s="32">
        <v>7070</v>
      </c>
      <c r="B19" s="42" t="s">
        <v>6339</v>
      </c>
      <c r="C19" s="139">
        <v>718395003</v>
      </c>
      <c r="D19" s="21" t="s">
        <v>78</v>
      </c>
      <c r="E19" s="21" t="s">
        <v>180</v>
      </c>
      <c r="F19" s="31" t="s">
        <v>181</v>
      </c>
      <c r="G19" s="31" t="s">
        <v>182</v>
      </c>
      <c r="H19" s="31" t="s">
        <v>6197</v>
      </c>
      <c r="I19" s="21" t="s">
        <v>183</v>
      </c>
      <c r="J19" s="21" t="s">
        <v>6198</v>
      </c>
      <c r="K19" s="21" t="s">
        <v>6199</v>
      </c>
      <c r="L19" s="44" t="s">
        <v>6200</v>
      </c>
      <c r="M19" s="32" t="s">
        <v>611</v>
      </c>
      <c r="N19" s="32" t="s">
        <v>184</v>
      </c>
      <c r="O19" s="32" t="s">
        <v>6201</v>
      </c>
      <c r="P19" s="33" t="s">
        <v>6202</v>
      </c>
      <c r="Q19" s="32"/>
      <c r="R19" s="33">
        <v>93401</v>
      </c>
      <c r="S19" s="44" t="s">
        <v>6340</v>
      </c>
      <c r="T19" s="34">
        <v>37970</v>
      </c>
      <c r="U19" s="32">
        <v>7070</v>
      </c>
      <c r="V19" s="22"/>
      <c r="W19" s="23"/>
      <c r="X19" s="22"/>
      <c r="Y19" s="22"/>
      <c r="Z19" s="22"/>
      <c r="AA19" s="21"/>
      <c r="AB19" s="18"/>
      <c r="AC19" s="18"/>
      <c r="AD19" s="18"/>
      <c r="AE19" s="18"/>
      <c r="AF19" s="18"/>
      <c r="AG19" s="18"/>
    </row>
    <row r="20" spans="1:33" ht="18" hidden="1" customHeight="1" x14ac:dyDescent="0.2">
      <c r="A20" s="32">
        <v>7333</v>
      </c>
      <c r="B20" s="42" t="s">
        <v>185</v>
      </c>
      <c r="C20" s="139">
        <v>737319008</v>
      </c>
      <c r="D20" s="21" t="s">
        <v>78</v>
      </c>
      <c r="E20" s="21" t="s">
        <v>186</v>
      </c>
      <c r="F20" s="31" t="s">
        <v>187</v>
      </c>
      <c r="G20" s="31" t="s">
        <v>188</v>
      </c>
      <c r="H20" s="31" t="s">
        <v>189</v>
      </c>
      <c r="I20" s="21" t="s">
        <v>190</v>
      </c>
      <c r="J20" s="21" t="s">
        <v>191</v>
      </c>
      <c r="K20" s="21" t="s">
        <v>192</v>
      </c>
      <c r="L20" s="21" t="s">
        <v>196</v>
      </c>
      <c r="M20" s="23" t="s">
        <v>50</v>
      </c>
      <c r="N20" s="32" t="s">
        <v>195</v>
      </c>
      <c r="O20" s="32" t="s">
        <v>194</v>
      </c>
      <c r="P20" s="33" t="s">
        <v>193</v>
      </c>
      <c r="Q20" s="32"/>
      <c r="R20" s="33" t="s">
        <v>89</v>
      </c>
      <c r="S20" s="33" t="s">
        <v>197</v>
      </c>
      <c r="T20" s="34">
        <v>38950</v>
      </c>
      <c r="U20" s="32">
        <v>7333</v>
      </c>
      <c r="V20" s="22"/>
      <c r="W20" s="23"/>
      <c r="X20" s="22"/>
      <c r="Y20" s="22"/>
      <c r="Z20" s="22"/>
      <c r="AA20" s="21"/>
      <c r="AB20" s="18"/>
      <c r="AC20" s="18"/>
      <c r="AD20" s="18"/>
      <c r="AE20" s="18"/>
      <c r="AF20" s="18"/>
      <c r="AG20" s="18"/>
    </row>
    <row r="21" spans="1:33" ht="18" hidden="1" customHeight="1" x14ac:dyDescent="0.2">
      <c r="A21" s="32">
        <v>250</v>
      </c>
      <c r="B21" s="42" t="s">
        <v>198</v>
      </c>
      <c r="C21" s="139">
        <v>818329008</v>
      </c>
      <c r="D21" s="21" t="s">
        <v>78</v>
      </c>
      <c r="E21" s="21" t="s">
        <v>199</v>
      </c>
      <c r="F21" s="31" t="s">
        <v>7458</v>
      </c>
      <c r="G21" s="31" t="s">
        <v>200</v>
      </c>
      <c r="H21" s="31" t="s">
        <v>6672</v>
      </c>
      <c r="I21" s="21" t="s">
        <v>201</v>
      </c>
      <c r="J21" s="45" t="s">
        <v>7459</v>
      </c>
      <c r="K21" s="21" t="s">
        <v>6673</v>
      </c>
      <c r="L21" s="21" t="s">
        <v>6671</v>
      </c>
      <c r="M21" s="23" t="s">
        <v>623</v>
      </c>
      <c r="N21" s="32" t="s">
        <v>202</v>
      </c>
      <c r="O21" s="32" t="s">
        <v>203</v>
      </c>
      <c r="P21" s="33" t="s">
        <v>204</v>
      </c>
      <c r="Q21" s="32"/>
      <c r="R21" s="33">
        <v>93401</v>
      </c>
      <c r="S21" s="112" t="s">
        <v>7453</v>
      </c>
      <c r="T21" s="34">
        <v>37970</v>
      </c>
      <c r="U21" s="32">
        <v>250</v>
      </c>
      <c r="V21" s="22"/>
      <c r="W21" s="23"/>
      <c r="X21" s="22"/>
      <c r="Y21" s="22"/>
      <c r="Z21" s="22"/>
      <c r="AA21" s="21"/>
      <c r="AB21" s="18"/>
      <c r="AC21" s="18"/>
      <c r="AD21" s="18"/>
      <c r="AE21" s="18"/>
      <c r="AF21" s="18"/>
      <c r="AG21" s="18"/>
    </row>
    <row r="22" spans="1:33" ht="18" hidden="1" customHeight="1" x14ac:dyDescent="0.2">
      <c r="A22" s="32">
        <v>450</v>
      </c>
      <c r="B22" s="42" t="s">
        <v>205</v>
      </c>
      <c r="C22" s="139">
        <v>702265002</v>
      </c>
      <c r="D22" s="21" t="s">
        <v>78</v>
      </c>
      <c r="E22" s="21" t="s">
        <v>206</v>
      </c>
      <c r="F22" s="31" t="s">
        <v>207</v>
      </c>
      <c r="G22" s="31" t="s">
        <v>208</v>
      </c>
      <c r="H22" s="31" t="s">
        <v>209</v>
      </c>
      <c r="I22" s="21" t="s">
        <v>96</v>
      </c>
      <c r="J22" s="21" t="s">
        <v>210</v>
      </c>
      <c r="K22" s="21" t="s">
        <v>211</v>
      </c>
      <c r="L22" s="21" t="s">
        <v>212</v>
      </c>
      <c r="M22" s="23" t="s">
        <v>611</v>
      </c>
      <c r="N22" s="32" t="s">
        <v>215</v>
      </c>
      <c r="O22" s="32" t="s">
        <v>215</v>
      </c>
      <c r="P22" s="33" t="s">
        <v>213</v>
      </c>
      <c r="Q22" s="32"/>
      <c r="R22" s="33">
        <v>93401</v>
      </c>
      <c r="S22" s="33" t="s">
        <v>216</v>
      </c>
      <c r="T22" s="34">
        <v>37970</v>
      </c>
      <c r="U22" s="32">
        <v>450</v>
      </c>
      <c r="V22" s="22"/>
      <c r="W22" s="23"/>
      <c r="X22" s="22"/>
      <c r="Y22" s="22"/>
      <c r="Z22" s="22"/>
      <c r="AA22" s="21"/>
      <c r="AB22" s="18"/>
      <c r="AC22" s="18"/>
      <c r="AD22" s="18"/>
      <c r="AE22" s="18"/>
      <c r="AF22" s="18"/>
      <c r="AG22" s="18"/>
    </row>
    <row r="23" spans="1:33" ht="18" hidden="1" customHeight="1" x14ac:dyDescent="0.2">
      <c r="A23" s="32">
        <v>870</v>
      </c>
      <c r="B23" s="42" t="s">
        <v>217</v>
      </c>
      <c r="C23" s="139">
        <v>712382007</v>
      </c>
      <c r="D23" s="21" t="s">
        <v>52</v>
      </c>
      <c r="E23" s="21" t="s">
        <v>218</v>
      </c>
      <c r="F23" s="31" t="s">
        <v>219</v>
      </c>
      <c r="G23" s="31" t="s">
        <v>220</v>
      </c>
      <c r="H23" s="31" t="s">
        <v>221</v>
      </c>
      <c r="I23" s="21" t="s">
        <v>222</v>
      </c>
      <c r="J23" s="21" t="s">
        <v>223</v>
      </c>
      <c r="K23" s="21" t="s">
        <v>224</v>
      </c>
      <c r="L23" s="21" t="s">
        <v>225</v>
      </c>
      <c r="M23" s="23" t="s">
        <v>50</v>
      </c>
      <c r="N23" s="32" t="s">
        <v>227</v>
      </c>
      <c r="O23" s="32" t="s">
        <v>226</v>
      </c>
      <c r="P23" s="33"/>
      <c r="Q23" s="32"/>
      <c r="R23" s="33" t="s">
        <v>47</v>
      </c>
      <c r="S23" s="33" t="s">
        <v>228</v>
      </c>
      <c r="T23" s="34">
        <v>37970</v>
      </c>
      <c r="U23" s="32">
        <v>870</v>
      </c>
      <c r="V23" s="22"/>
      <c r="W23" s="23"/>
      <c r="X23" s="22"/>
      <c r="Y23" s="22"/>
      <c r="Z23" s="22"/>
      <c r="AA23" s="21"/>
      <c r="AB23" s="18"/>
      <c r="AC23" s="18"/>
      <c r="AD23" s="18"/>
      <c r="AE23" s="18"/>
      <c r="AF23" s="18"/>
      <c r="AG23" s="18"/>
    </row>
    <row r="24" spans="1:33" ht="18" hidden="1" customHeight="1" x14ac:dyDescent="0.2">
      <c r="A24" s="32">
        <v>6540</v>
      </c>
      <c r="B24" s="42" t="s">
        <v>229</v>
      </c>
      <c r="C24" s="139">
        <v>716592006</v>
      </c>
      <c r="D24" s="21" t="s">
        <v>52</v>
      </c>
      <c r="E24" s="21" t="s">
        <v>230</v>
      </c>
      <c r="F24" s="31" t="s">
        <v>231</v>
      </c>
      <c r="G24" s="31" t="s">
        <v>232</v>
      </c>
      <c r="H24" s="31" t="s">
        <v>233</v>
      </c>
      <c r="I24" s="21" t="s">
        <v>234</v>
      </c>
      <c r="J24" s="21" t="s">
        <v>235</v>
      </c>
      <c r="K24" s="21" t="s">
        <v>236</v>
      </c>
      <c r="L24" s="21" t="s">
        <v>239</v>
      </c>
      <c r="M24" s="23" t="s">
        <v>339</v>
      </c>
      <c r="N24" s="32" t="s">
        <v>159</v>
      </c>
      <c r="O24" s="32" t="s">
        <v>237</v>
      </c>
      <c r="P24" s="33" t="s">
        <v>238</v>
      </c>
      <c r="Q24" s="32"/>
      <c r="R24" s="33" t="s">
        <v>47</v>
      </c>
      <c r="S24" s="33" t="s">
        <v>240</v>
      </c>
      <c r="T24" s="34">
        <v>37970</v>
      </c>
      <c r="U24" s="32">
        <v>6540</v>
      </c>
      <c r="V24" s="22"/>
      <c r="W24" s="23"/>
      <c r="X24" s="22"/>
      <c r="Y24" s="22"/>
      <c r="Z24" s="22"/>
      <c r="AA24" s="21"/>
      <c r="AB24" s="19"/>
      <c r="AC24" s="19"/>
      <c r="AD24" s="19"/>
      <c r="AE24" s="19"/>
      <c r="AF24" s="19"/>
      <c r="AG24" s="19"/>
    </row>
    <row r="25" spans="1:33" ht="18" hidden="1" customHeight="1" x14ac:dyDescent="0.2">
      <c r="A25" s="32">
        <v>1200</v>
      </c>
      <c r="B25" s="42" t="s">
        <v>241</v>
      </c>
      <c r="C25" s="139">
        <v>702002001</v>
      </c>
      <c r="D25" s="21" t="s">
        <v>242</v>
      </c>
      <c r="E25" s="21" t="s">
        <v>243</v>
      </c>
      <c r="F25" s="31" t="s">
        <v>27</v>
      </c>
      <c r="G25" s="31" t="s">
        <v>244</v>
      </c>
      <c r="H25" s="31" t="s">
        <v>29</v>
      </c>
      <c r="I25" s="21" t="s">
        <v>29</v>
      </c>
      <c r="J25" s="21" t="s">
        <v>29</v>
      </c>
      <c r="K25" s="21" t="s">
        <v>245</v>
      </c>
      <c r="L25" s="21" t="s">
        <v>246</v>
      </c>
      <c r="M25" s="23" t="s">
        <v>49</v>
      </c>
      <c r="N25" s="32" t="s">
        <v>247</v>
      </c>
      <c r="O25" s="32" t="s">
        <v>6413</v>
      </c>
      <c r="P25" s="33" t="s">
        <v>6412</v>
      </c>
      <c r="Q25" s="32"/>
      <c r="R25" s="33" t="s">
        <v>248</v>
      </c>
      <c r="S25" s="33" t="s">
        <v>7604</v>
      </c>
      <c r="T25" s="34">
        <v>37956</v>
      </c>
      <c r="U25" s="32">
        <v>1200</v>
      </c>
      <c r="V25" s="22"/>
      <c r="W25" s="23"/>
      <c r="X25" s="22"/>
      <c r="Y25" s="22"/>
      <c r="Z25" s="22"/>
      <c r="AA25" s="21"/>
      <c r="AB25" s="18"/>
      <c r="AC25" s="18"/>
      <c r="AD25" s="18"/>
      <c r="AE25" s="18"/>
      <c r="AF25" s="18"/>
      <c r="AG25" s="18"/>
    </row>
    <row r="26" spans="1:33" ht="18" hidden="1" customHeight="1" x14ac:dyDescent="0.2">
      <c r="A26" s="32">
        <v>3844</v>
      </c>
      <c r="B26" s="42" t="s">
        <v>249</v>
      </c>
      <c r="C26" s="139">
        <v>531710509</v>
      </c>
      <c r="D26" s="21" t="s">
        <v>78</v>
      </c>
      <c r="E26" s="21" t="s">
        <v>250</v>
      </c>
      <c r="F26" s="31" t="s">
        <v>251</v>
      </c>
      <c r="G26" s="31" t="s">
        <v>252</v>
      </c>
      <c r="H26" s="31" t="s">
        <v>253</v>
      </c>
      <c r="I26" s="21" t="s">
        <v>254</v>
      </c>
      <c r="J26" s="21" t="s">
        <v>255</v>
      </c>
      <c r="K26" s="21" t="s">
        <v>256</v>
      </c>
      <c r="L26" s="21" t="s">
        <v>257</v>
      </c>
      <c r="M26" s="23" t="s">
        <v>339</v>
      </c>
      <c r="N26" s="32" t="s">
        <v>259</v>
      </c>
      <c r="O26" s="32" t="s">
        <v>258</v>
      </c>
      <c r="P26" s="33"/>
      <c r="Q26" s="32"/>
      <c r="R26" s="33">
        <v>93401</v>
      </c>
      <c r="S26" s="33" t="s">
        <v>260</v>
      </c>
      <c r="T26" s="34">
        <v>37960</v>
      </c>
      <c r="U26" s="32">
        <v>3844</v>
      </c>
      <c r="V26" s="22"/>
      <c r="W26" s="23"/>
      <c r="X26" s="22"/>
      <c r="Y26" s="22"/>
      <c r="Z26" s="22"/>
      <c r="AA26" s="21"/>
      <c r="AB26" s="18"/>
      <c r="AC26" s="18"/>
      <c r="AD26" s="18"/>
      <c r="AE26" s="18"/>
      <c r="AF26" s="18"/>
      <c r="AG26" s="18"/>
    </row>
    <row r="27" spans="1:33" ht="18" hidden="1" customHeight="1" x14ac:dyDescent="0.2">
      <c r="A27" s="32">
        <v>6760</v>
      </c>
      <c r="B27" s="42" t="s">
        <v>261</v>
      </c>
      <c r="C27" s="139">
        <v>718362008</v>
      </c>
      <c r="D27" s="21" t="s">
        <v>78</v>
      </c>
      <c r="E27" s="21" t="s">
        <v>262</v>
      </c>
      <c r="F27" s="31" t="s">
        <v>7530</v>
      </c>
      <c r="G27" s="31" t="s">
        <v>263</v>
      </c>
      <c r="H27" s="31" t="s">
        <v>264</v>
      </c>
      <c r="I27" s="21" t="s">
        <v>265</v>
      </c>
      <c r="J27" s="21" t="s">
        <v>6518</v>
      </c>
      <c r="K27" s="21" t="s">
        <v>7611</v>
      </c>
      <c r="L27" s="21" t="s">
        <v>6501</v>
      </c>
      <c r="M27" s="23" t="s">
        <v>623</v>
      </c>
      <c r="N27" s="32" t="s">
        <v>202</v>
      </c>
      <c r="O27" s="32" t="s">
        <v>6499</v>
      </c>
      <c r="P27" s="33" t="s">
        <v>6500</v>
      </c>
      <c r="Q27" s="32"/>
      <c r="R27" s="33" t="s">
        <v>89</v>
      </c>
      <c r="S27" s="33" t="s">
        <v>7550</v>
      </c>
      <c r="T27" s="34">
        <v>37970</v>
      </c>
      <c r="U27" s="32">
        <v>6760</v>
      </c>
      <c r="V27" s="22"/>
      <c r="W27" s="23"/>
      <c r="X27" s="22"/>
      <c r="Y27" s="22"/>
      <c r="Z27" s="22"/>
      <c r="AA27" s="21"/>
      <c r="AB27" s="18"/>
      <c r="AC27" s="18"/>
      <c r="AD27" s="18"/>
      <c r="AE27" s="18"/>
      <c r="AF27" s="18"/>
      <c r="AG27" s="18"/>
    </row>
    <row r="28" spans="1:33" ht="18" hidden="1" customHeight="1" x14ac:dyDescent="0.2">
      <c r="A28" s="32">
        <v>7015</v>
      </c>
      <c r="B28" s="42" t="s">
        <v>266</v>
      </c>
      <c r="C28" s="139">
        <v>745046002</v>
      </c>
      <c r="D28" s="21" t="s">
        <v>25</v>
      </c>
      <c r="E28" s="21" t="s">
        <v>267</v>
      </c>
      <c r="F28" s="31" t="s">
        <v>27</v>
      </c>
      <c r="G28" s="31" t="s">
        <v>268</v>
      </c>
      <c r="H28" s="31" t="s">
        <v>29</v>
      </c>
      <c r="I28" s="21"/>
      <c r="J28" s="21"/>
      <c r="K28" s="50" t="s">
        <v>8523</v>
      </c>
      <c r="L28" s="21" t="s">
        <v>32</v>
      </c>
      <c r="M28" s="23" t="s">
        <v>49</v>
      </c>
      <c r="N28" s="32" t="s">
        <v>723</v>
      </c>
      <c r="O28" s="32" t="s">
        <v>269</v>
      </c>
      <c r="P28" s="33" t="s">
        <v>270</v>
      </c>
      <c r="Q28" s="32"/>
      <c r="R28" s="33">
        <v>93401</v>
      </c>
      <c r="S28" s="33" t="s">
        <v>6879</v>
      </c>
      <c r="T28" s="34">
        <v>37970</v>
      </c>
      <c r="U28" s="32">
        <v>7015</v>
      </c>
      <c r="V28" s="22"/>
      <c r="W28" s="23"/>
      <c r="X28" s="22"/>
      <c r="Y28" s="22"/>
      <c r="Z28" s="22"/>
      <c r="AA28" s="21"/>
      <c r="AB28" s="18"/>
      <c r="AC28" s="18"/>
      <c r="AD28" s="18"/>
      <c r="AE28" s="18"/>
      <c r="AF28" s="18"/>
      <c r="AG28" s="18"/>
    </row>
    <row r="29" spans="1:33" ht="18" hidden="1" customHeight="1" x14ac:dyDescent="0.2">
      <c r="A29" s="32">
        <v>900</v>
      </c>
      <c r="B29" s="42" t="s">
        <v>271</v>
      </c>
      <c r="C29" s="139">
        <v>700156427</v>
      </c>
      <c r="D29" s="21" t="s">
        <v>242</v>
      </c>
      <c r="E29" s="21" t="s">
        <v>243</v>
      </c>
      <c r="F29" s="31" t="s">
        <v>27</v>
      </c>
      <c r="G29" s="31" t="s">
        <v>244</v>
      </c>
      <c r="H29" s="31" t="s">
        <v>29</v>
      </c>
      <c r="I29" s="21"/>
      <c r="J29" s="21"/>
      <c r="K29" s="21" t="s">
        <v>272</v>
      </c>
      <c r="L29" s="21" t="s">
        <v>274</v>
      </c>
      <c r="M29" s="23" t="s">
        <v>49</v>
      </c>
      <c r="N29" s="32" t="s">
        <v>1878</v>
      </c>
      <c r="O29" s="32" t="s">
        <v>275</v>
      </c>
      <c r="P29" s="33" t="s">
        <v>273</v>
      </c>
      <c r="Q29" s="32"/>
      <c r="R29" s="33" t="s">
        <v>277</v>
      </c>
      <c r="S29" s="33" t="s">
        <v>278</v>
      </c>
      <c r="T29" s="34">
        <v>37970</v>
      </c>
      <c r="U29" s="32">
        <v>900</v>
      </c>
      <c r="V29" s="22"/>
      <c r="W29" s="23"/>
      <c r="X29" s="22"/>
      <c r="Y29" s="22"/>
      <c r="Z29" s="22"/>
      <c r="AA29" s="21"/>
      <c r="AB29" s="18"/>
      <c r="AC29" s="18"/>
      <c r="AD29" s="18"/>
      <c r="AE29" s="18"/>
      <c r="AF29" s="18"/>
      <c r="AG29" s="18"/>
    </row>
    <row r="30" spans="1:33" ht="18" hidden="1" customHeight="1" x14ac:dyDescent="0.2">
      <c r="A30" s="32">
        <v>950</v>
      </c>
      <c r="B30" s="42" t="s">
        <v>279</v>
      </c>
      <c r="C30" s="139">
        <v>703481000</v>
      </c>
      <c r="D30" s="21" t="s">
        <v>242</v>
      </c>
      <c r="E30" s="21" t="s">
        <v>280</v>
      </c>
      <c r="F30" s="31" t="s">
        <v>27</v>
      </c>
      <c r="G30" s="31" t="s">
        <v>244</v>
      </c>
      <c r="H30" s="31" t="s">
        <v>29</v>
      </c>
      <c r="I30" s="21"/>
      <c r="J30" s="21"/>
      <c r="K30" s="21" t="s">
        <v>281</v>
      </c>
      <c r="L30" s="21" t="s">
        <v>283</v>
      </c>
      <c r="M30" s="23" t="s">
        <v>6106</v>
      </c>
      <c r="N30" s="32" t="s">
        <v>285</v>
      </c>
      <c r="O30" s="32" t="s">
        <v>284</v>
      </c>
      <c r="P30" s="33" t="s">
        <v>282</v>
      </c>
      <c r="Q30" s="32"/>
      <c r="R30" s="33">
        <v>93910</v>
      </c>
      <c r="S30" s="33" t="s">
        <v>286</v>
      </c>
      <c r="T30" s="34">
        <v>37970</v>
      </c>
      <c r="U30" s="32">
        <v>950</v>
      </c>
      <c r="V30" s="22"/>
      <c r="W30" s="23"/>
      <c r="X30" s="22"/>
      <c r="Y30" s="22"/>
      <c r="Z30" s="22"/>
      <c r="AA30" s="21"/>
      <c r="AB30" s="18"/>
      <c r="AC30" s="18"/>
      <c r="AD30" s="18"/>
      <c r="AE30" s="18"/>
      <c r="AF30" s="18"/>
      <c r="AG30" s="18"/>
    </row>
    <row r="31" spans="1:33" ht="18" hidden="1" customHeight="1" x14ac:dyDescent="0.2">
      <c r="A31" s="32" t="s">
        <v>8817</v>
      </c>
      <c r="B31" s="42" t="s">
        <v>287</v>
      </c>
      <c r="C31" s="139">
        <v>825359001</v>
      </c>
      <c r="D31" s="21" t="s">
        <v>242</v>
      </c>
      <c r="E31" s="21" t="s">
        <v>243</v>
      </c>
      <c r="F31" s="31" t="s">
        <v>27</v>
      </c>
      <c r="G31" s="31" t="s">
        <v>244</v>
      </c>
      <c r="H31" s="31" t="s">
        <v>29</v>
      </c>
      <c r="I31" s="21"/>
      <c r="J31" s="21"/>
      <c r="K31" s="21" t="s">
        <v>288</v>
      </c>
      <c r="L31" s="21" t="s">
        <v>290</v>
      </c>
      <c r="M31" s="23" t="s">
        <v>49</v>
      </c>
      <c r="N31" s="32" t="s">
        <v>291</v>
      </c>
      <c r="O31" s="32" t="s">
        <v>289</v>
      </c>
      <c r="P31" s="33"/>
      <c r="Q31" s="32"/>
      <c r="R31" s="33" t="s">
        <v>248</v>
      </c>
      <c r="S31" s="33" t="s">
        <v>292</v>
      </c>
      <c r="T31" s="34">
        <v>37970</v>
      </c>
      <c r="U31" s="32">
        <v>1700</v>
      </c>
      <c r="V31" s="22"/>
      <c r="W31" s="23"/>
      <c r="X31" s="22"/>
      <c r="Y31" s="22"/>
      <c r="Z31" s="22"/>
      <c r="AA31" s="21"/>
      <c r="AB31" s="18"/>
      <c r="AC31" s="18"/>
      <c r="AD31" s="18"/>
      <c r="AE31" s="18"/>
      <c r="AF31" s="18"/>
      <c r="AG31" s="18"/>
    </row>
    <row r="32" spans="1:33" ht="18" hidden="1" customHeight="1" x14ac:dyDescent="0.2">
      <c r="A32" s="32">
        <v>1050</v>
      </c>
      <c r="B32" s="42" t="s">
        <v>293</v>
      </c>
      <c r="C32" s="139">
        <v>700006700</v>
      </c>
      <c r="D32" s="21" t="s">
        <v>294</v>
      </c>
      <c r="E32" s="21" t="s">
        <v>295</v>
      </c>
      <c r="F32" s="31" t="s">
        <v>27</v>
      </c>
      <c r="G32" s="31" t="s">
        <v>244</v>
      </c>
      <c r="H32" s="31" t="s">
        <v>29</v>
      </c>
      <c r="I32" s="21"/>
      <c r="J32" s="21"/>
      <c r="K32" s="21" t="s">
        <v>7976</v>
      </c>
      <c r="L32" s="21" t="s">
        <v>298</v>
      </c>
      <c r="M32" s="23" t="s">
        <v>49</v>
      </c>
      <c r="N32" s="32" t="s">
        <v>6414</v>
      </c>
      <c r="O32" s="32" t="s">
        <v>297</v>
      </c>
      <c r="P32" s="33" t="s">
        <v>296</v>
      </c>
      <c r="Q32" s="48" t="s">
        <v>6415</v>
      </c>
      <c r="R32" s="33" t="s">
        <v>299</v>
      </c>
      <c r="S32" s="33" t="s">
        <v>6877</v>
      </c>
      <c r="T32" s="34">
        <v>37970</v>
      </c>
      <c r="U32" s="32">
        <v>1050</v>
      </c>
      <c r="V32" s="22"/>
      <c r="W32" s="23"/>
      <c r="X32" s="22"/>
      <c r="Y32" s="22"/>
      <c r="Z32" s="22"/>
      <c r="AA32" s="21"/>
      <c r="AB32" s="18"/>
      <c r="AC32" s="18"/>
      <c r="AD32" s="18"/>
      <c r="AE32" s="18"/>
      <c r="AF32" s="18"/>
      <c r="AG32" s="18"/>
    </row>
    <row r="33" spans="1:33" ht="18" hidden="1" customHeight="1" x14ac:dyDescent="0.2">
      <c r="A33" s="32">
        <v>6861</v>
      </c>
      <c r="B33" s="42" t="s">
        <v>300</v>
      </c>
      <c r="C33" s="139">
        <v>706363009</v>
      </c>
      <c r="D33" s="21" t="s">
        <v>242</v>
      </c>
      <c r="E33" s="21" t="s">
        <v>301</v>
      </c>
      <c r="F33" s="31" t="s">
        <v>27</v>
      </c>
      <c r="G33" s="31" t="s">
        <v>244</v>
      </c>
      <c r="H33" s="31" t="s">
        <v>29</v>
      </c>
      <c r="I33" s="21"/>
      <c r="J33" s="21"/>
      <c r="K33" s="21" t="s">
        <v>302</v>
      </c>
      <c r="L33" s="21" t="s">
        <v>304</v>
      </c>
      <c r="M33" s="23" t="s">
        <v>6107</v>
      </c>
      <c r="N33" s="32" t="s">
        <v>306</v>
      </c>
      <c r="O33" s="32" t="s">
        <v>305</v>
      </c>
      <c r="P33" s="33" t="s">
        <v>303</v>
      </c>
      <c r="Q33" s="32"/>
      <c r="R33" s="33" t="s">
        <v>248</v>
      </c>
      <c r="S33" s="33" t="s">
        <v>307</v>
      </c>
      <c r="T33" s="34">
        <v>37970</v>
      </c>
      <c r="U33" s="32">
        <v>6861</v>
      </c>
      <c r="V33" s="22"/>
      <c r="W33" s="23"/>
      <c r="X33" s="22"/>
      <c r="Y33" s="22"/>
      <c r="Z33" s="22"/>
      <c r="AA33" s="21"/>
      <c r="AB33" s="18"/>
      <c r="AC33" s="18"/>
      <c r="AD33" s="18"/>
      <c r="AE33" s="18"/>
      <c r="AF33" s="18"/>
      <c r="AG33" s="18"/>
    </row>
    <row r="34" spans="1:33" ht="18" hidden="1" customHeight="1" x14ac:dyDescent="0.2">
      <c r="A34" s="32">
        <v>1100</v>
      </c>
      <c r="B34" s="42" t="s">
        <v>308</v>
      </c>
      <c r="C34" s="139">
        <v>813748002</v>
      </c>
      <c r="D34" s="21" t="s">
        <v>242</v>
      </c>
      <c r="E34" s="21" t="s">
        <v>309</v>
      </c>
      <c r="F34" s="31" t="s">
        <v>27</v>
      </c>
      <c r="G34" s="31" t="s">
        <v>244</v>
      </c>
      <c r="H34" s="31" t="s">
        <v>29</v>
      </c>
      <c r="I34" s="21"/>
      <c r="J34" s="21"/>
      <c r="K34" s="21" t="s">
        <v>310</v>
      </c>
      <c r="L34" s="21" t="s">
        <v>311</v>
      </c>
      <c r="M34" s="23" t="s">
        <v>49</v>
      </c>
      <c r="N34" s="32" t="s">
        <v>291</v>
      </c>
      <c r="O34" s="32" t="s">
        <v>312</v>
      </c>
      <c r="P34" s="33" t="s">
        <v>316</v>
      </c>
      <c r="Q34" s="32"/>
      <c r="R34" s="33">
        <v>93910</v>
      </c>
      <c r="S34" s="33" t="s">
        <v>313</v>
      </c>
      <c r="T34" s="34">
        <v>37970</v>
      </c>
      <c r="U34" s="32">
        <v>1100</v>
      </c>
      <c r="V34" s="22"/>
      <c r="W34" s="23"/>
      <c r="X34" s="22"/>
      <c r="Y34" s="22"/>
      <c r="Z34" s="22"/>
      <c r="AA34" s="21"/>
      <c r="AB34" s="18"/>
      <c r="AC34" s="18"/>
      <c r="AD34" s="18"/>
      <c r="AE34" s="18"/>
      <c r="AF34" s="18"/>
      <c r="AG34" s="18"/>
    </row>
    <row r="35" spans="1:33" ht="18" hidden="1" customHeight="1" x14ac:dyDescent="0.2">
      <c r="A35" s="32">
        <v>1300</v>
      </c>
      <c r="B35" s="100" t="s">
        <v>314</v>
      </c>
      <c r="C35" s="139">
        <v>700156303</v>
      </c>
      <c r="D35" s="21" t="s">
        <v>294</v>
      </c>
      <c r="E35" s="21" t="s">
        <v>315</v>
      </c>
      <c r="F35" s="31" t="s">
        <v>27</v>
      </c>
      <c r="G35" s="31" t="s">
        <v>244</v>
      </c>
      <c r="H35" s="31" t="s">
        <v>29</v>
      </c>
      <c r="I35" s="21"/>
      <c r="J35" s="21"/>
      <c r="K35" s="21" t="s">
        <v>5593</v>
      </c>
      <c r="L35" s="21" t="s">
        <v>5594</v>
      </c>
      <c r="M35" s="23" t="s">
        <v>49</v>
      </c>
      <c r="N35" s="32" t="s">
        <v>276</v>
      </c>
      <c r="O35" s="32" t="s">
        <v>5595</v>
      </c>
      <c r="P35" s="33" t="s">
        <v>317</v>
      </c>
      <c r="Q35" s="32"/>
      <c r="R35" s="33">
        <v>93910</v>
      </c>
      <c r="S35" s="33" t="s">
        <v>318</v>
      </c>
      <c r="T35" s="34">
        <v>37970</v>
      </c>
      <c r="U35" s="32">
        <v>1300</v>
      </c>
      <c r="V35" s="22"/>
      <c r="W35" s="23"/>
      <c r="X35" s="22"/>
      <c r="Y35" s="22"/>
      <c r="Z35" s="22"/>
      <c r="AA35" s="21"/>
      <c r="AB35" s="18"/>
      <c r="AC35" s="18"/>
      <c r="AD35" s="18"/>
      <c r="AE35" s="18"/>
      <c r="AF35" s="18"/>
      <c r="AG35" s="18"/>
    </row>
    <row r="36" spans="1:33" ht="18" hidden="1" customHeight="1" x14ac:dyDescent="0.2">
      <c r="A36" s="32">
        <v>1150</v>
      </c>
      <c r="B36" s="42" t="s">
        <v>8744</v>
      </c>
      <c r="C36" s="139">
        <v>706724001</v>
      </c>
      <c r="D36" s="21" t="s">
        <v>242</v>
      </c>
      <c r="E36" s="21" t="s">
        <v>319</v>
      </c>
      <c r="F36" s="31" t="s">
        <v>27</v>
      </c>
      <c r="G36" s="31" t="s">
        <v>244</v>
      </c>
      <c r="H36" s="31" t="s">
        <v>29</v>
      </c>
      <c r="I36" s="21"/>
      <c r="J36" s="21"/>
      <c r="K36" s="21" t="s">
        <v>320</v>
      </c>
      <c r="L36" s="21" t="s">
        <v>321</v>
      </c>
      <c r="M36" s="23" t="s">
        <v>6108</v>
      </c>
      <c r="N36" s="32" t="s">
        <v>323</v>
      </c>
      <c r="O36" s="32" t="s">
        <v>322</v>
      </c>
      <c r="P36" s="33"/>
      <c r="Q36" s="32"/>
      <c r="R36" s="33">
        <v>93910</v>
      </c>
      <c r="S36" s="33" t="s">
        <v>6792</v>
      </c>
      <c r="T36" s="34">
        <v>37970</v>
      </c>
      <c r="U36" s="32">
        <v>1150</v>
      </c>
      <c r="V36" s="22"/>
      <c r="W36" s="23"/>
      <c r="X36" s="22"/>
      <c r="Y36" s="22"/>
      <c r="Z36" s="22"/>
      <c r="AA36" s="21"/>
      <c r="AB36" s="18"/>
      <c r="AC36" s="18"/>
      <c r="AD36" s="18"/>
      <c r="AE36" s="18"/>
      <c r="AF36" s="18"/>
      <c r="AG36" s="18"/>
    </row>
    <row r="37" spans="1:33" ht="18" hidden="1" customHeight="1" x14ac:dyDescent="0.2">
      <c r="A37" s="32">
        <v>1350</v>
      </c>
      <c r="B37" s="42" t="s">
        <v>324</v>
      </c>
      <c r="C37" s="139">
        <v>829024004</v>
      </c>
      <c r="D37" s="21" t="s">
        <v>242</v>
      </c>
      <c r="E37" s="21" t="s">
        <v>301</v>
      </c>
      <c r="F37" s="31" t="s">
        <v>27</v>
      </c>
      <c r="G37" s="31" t="s">
        <v>244</v>
      </c>
      <c r="H37" s="31" t="s">
        <v>29</v>
      </c>
      <c r="I37" s="21"/>
      <c r="J37" s="21"/>
      <c r="K37" s="21" t="s">
        <v>325</v>
      </c>
      <c r="L37" s="21" t="s">
        <v>327</v>
      </c>
      <c r="M37" s="23" t="s">
        <v>49</v>
      </c>
      <c r="N37" s="32" t="s">
        <v>3305</v>
      </c>
      <c r="O37" s="32" t="s">
        <v>328</v>
      </c>
      <c r="P37" s="33" t="s">
        <v>326</v>
      </c>
      <c r="Q37" s="32"/>
      <c r="R37" s="33" t="s">
        <v>248</v>
      </c>
      <c r="S37" s="33" t="s">
        <v>329</v>
      </c>
      <c r="T37" s="34">
        <v>37970</v>
      </c>
      <c r="U37" s="32">
        <v>1350</v>
      </c>
      <c r="V37" s="22"/>
      <c r="W37" s="23"/>
      <c r="X37" s="22"/>
      <c r="Y37" s="22"/>
      <c r="Z37" s="22"/>
      <c r="AA37" s="21"/>
      <c r="AB37" s="18"/>
      <c r="AC37" s="18"/>
      <c r="AD37" s="18"/>
      <c r="AE37" s="18"/>
      <c r="AF37" s="18"/>
      <c r="AG37" s="18"/>
    </row>
    <row r="38" spans="1:33" ht="18" hidden="1" customHeight="1" x14ac:dyDescent="0.2">
      <c r="A38" s="32">
        <v>1000</v>
      </c>
      <c r="B38" s="42" t="s">
        <v>330</v>
      </c>
      <c r="C38" s="139">
        <v>703168000</v>
      </c>
      <c r="D38" s="21" t="s">
        <v>294</v>
      </c>
      <c r="E38" s="21" t="s">
        <v>331</v>
      </c>
      <c r="F38" s="31" t="s">
        <v>332</v>
      </c>
      <c r="G38" s="31" t="s">
        <v>244</v>
      </c>
      <c r="H38" s="31" t="s">
        <v>29</v>
      </c>
      <c r="I38" s="21" t="s">
        <v>3468</v>
      </c>
      <c r="J38" s="21" t="s">
        <v>3468</v>
      </c>
      <c r="K38" s="21" t="s">
        <v>7128</v>
      </c>
      <c r="L38" s="21" t="s">
        <v>6869</v>
      </c>
      <c r="M38" s="23" t="s">
        <v>50</v>
      </c>
      <c r="N38" s="32" t="s">
        <v>333</v>
      </c>
      <c r="O38" s="32" t="s">
        <v>6870</v>
      </c>
      <c r="P38" s="51" t="s">
        <v>6871</v>
      </c>
      <c r="Q38" s="32"/>
      <c r="R38" s="33">
        <v>93910</v>
      </c>
      <c r="S38" s="33" t="s">
        <v>6436</v>
      </c>
      <c r="T38" s="34">
        <v>37970</v>
      </c>
      <c r="U38" s="32">
        <v>1000</v>
      </c>
      <c r="V38" s="22"/>
      <c r="W38" s="23"/>
      <c r="X38" s="22"/>
      <c r="Y38" s="22"/>
      <c r="Z38" s="22"/>
      <c r="AA38" s="21"/>
      <c r="AB38" s="18"/>
      <c r="AC38" s="18"/>
      <c r="AD38" s="18"/>
      <c r="AE38" s="18"/>
      <c r="AF38" s="18"/>
      <c r="AG38" s="18"/>
    </row>
    <row r="39" spans="1:33" ht="18" hidden="1" customHeight="1" x14ac:dyDescent="0.2">
      <c r="A39" s="32">
        <v>1325</v>
      </c>
      <c r="B39" s="42" t="s">
        <v>334</v>
      </c>
      <c r="C39" s="139">
        <v>800665116</v>
      </c>
      <c r="D39" s="21" t="s">
        <v>242</v>
      </c>
      <c r="E39" s="21" t="s">
        <v>150</v>
      </c>
      <c r="F39" s="31" t="s">
        <v>27</v>
      </c>
      <c r="G39" s="31" t="s">
        <v>244</v>
      </c>
      <c r="H39" s="31" t="s">
        <v>29</v>
      </c>
      <c r="I39" s="21"/>
      <c r="J39" s="21"/>
      <c r="K39" s="21" t="s">
        <v>335</v>
      </c>
      <c r="L39" s="21" t="s">
        <v>337</v>
      </c>
      <c r="M39" s="23" t="s">
        <v>339</v>
      </c>
      <c r="N39" s="32" t="s">
        <v>340</v>
      </c>
      <c r="O39" s="32" t="s">
        <v>338</v>
      </c>
      <c r="P39" s="33" t="s">
        <v>336</v>
      </c>
      <c r="Q39" s="32"/>
      <c r="R39" s="33" t="s">
        <v>248</v>
      </c>
      <c r="S39" s="33" t="s">
        <v>341</v>
      </c>
      <c r="T39" s="34">
        <v>37970</v>
      </c>
      <c r="U39" s="32">
        <v>1325</v>
      </c>
      <c r="V39" s="22"/>
      <c r="W39" s="23"/>
      <c r="X39" s="22"/>
      <c r="Y39" s="22"/>
      <c r="Z39" s="22"/>
      <c r="AA39" s="21"/>
      <c r="AB39" s="18"/>
      <c r="AC39" s="18"/>
      <c r="AD39" s="18"/>
      <c r="AE39" s="18"/>
      <c r="AF39" s="18"/>
      <c r="AG39" s="18"/>
    </row>
    <row r="40" spans="1:33" ht="18" hidden="1" customHeight="1" x14ac:dyDescent="0.2">
      <c r="A40" s="32">
        <v>1225</v>
      </c>
      <c r="B40" s="42" t="s">
        <v>342</v>
      </c>
      <c r="C40" s="139">
        <v>700836002</v>
      </c>
      <c r="D40" s="21" t="s">
        <v>242</v>
      </c>
      <c r="E40" s="21" t="s">
        <v>243</v>
      </c>
      <c r="F40" s="31" t="s">
        <v>27</v>
      </c>
      <c r="G40" s="31" t="s">
        <v>244</v>
      </c>
      <c r="H40" s="31" t="s">
        <v>29</v>
      </c>
      <c r="I40" s="21"/>
      <c r="J40" s="21"/>
      <c r="K40" s="21" t="s">
        <v>343</v>
      </c>
      <c r="L40" s="21" t="s">
        <v>344</v>
      </c>
      <c r="M40" s="23" t="s">
        <v>49</v>
      </c>
      <c r="N40" s="32" t="s">
        <v>3458</v>
      </c>
      <c r="O40" s="32" t="s">
        <v>345</v>
      </c>
      <c r="P40" s="33"/>
      <c r="Q40" s="32"/>
      <c r="R40" s="33" t="s">
        <v>277</v>
      </c>
      <c r="S40" s="33" t="s">
        <v>346</v>
      </c>
      <c r="T40" s="34">
        <v>37970</v>
      </c>
      <c r="U40" s="32">
        <v>1225</v>
      </c>
      <c r="V40" s="22"/>
      <c r="W40" s="23"/>
      <c r="X40" s="22"/>
      <c r="Y40" s="22"/>
      <c r="Z40" s="22"/>
      <c r="AA40" s="21"/>
      <c r="AB40" s="18"/>
      <c r="AC40" s="18"/>
      <c r="AD40" s="18"/>
      <c r="AE40" s="18"/>
      <c r="AF40" s="18"/>
      <c r="AG40" s="18"/>
    </row>
    <row r="41" spans="1:33" ht="18" hidden="1" customHeight="1" x14ac:dyDescent="0.2">
      <c r="A41" s="32">
        <v>1250</v>
      </c>
      <c r="B41" s="42" t="s">
        <v>347</v>
      </c>
      <c r="C41" s="139">
        <v>826902000</v>
      </c>
      <c r="D41" s="21" t="s">
        <v>242</v>
      </c>
      <c r="E41" s="21" t="s">
        <v>348</v>
      </c>
      <c r="F41" s="31" t="s">
        <v>27</v>
      </c>
      <c r="G41" s="31" t="s">
        <v>244</v>
      </c>
      <c r="H41" s="31" t="s">
        <v>29</v>
      </c>
      <c r="I41" s="21"/>
      <c r="J41" s="21"/>
      <c r="K41" s="21" t="s">
        <v>349</v>
      </c>
      <c r="L41" s="21" t="s">
        <v>6875</v>
      </c>
      <c r="M41" s="23" t="s">
        <v>49</v>
      </c>
      <c r="N41" s="32" t="s">
        <v>276</v>
      </c>
      <c r="O41" s="32" t="s">
        <v>351</v>
      </c>
      <c r="P41" s="33" t="s">
        <v>350</v>
      </c>
      <c r="Q41" s="32"/>
      <c r="R41" s="33">
        <v>93910</v>
      </c>
      <c r="S41" s="33" t="s">
        <v>6876</v>
      </c>
      <c r="T41" s="34">
        <v>37970</v>
      </c>
      <c r="U41" s="32">
        <v>1250</v>
      </c>
      <c r="V41" s="22"/>
      <c r="W41" s="23"/>
      <c r="X41" s="22"/>
      <c r="Y41" s="22"/>
      <c r="Z41" s="22"/>
      <c r="AA41" s="21"/>
      <c r="AB41" s="18"/>
      <c r="AC41" s="18"/>
      <c r="AD41" s="18"/>
      <c r="AE41" s="18"/>
      <c r="AF41" s="18"/>
      <c r="AG41" s="18" t="s">
        <v>8524</v>
      </c>
    </row>
    <row r="42" spans="1:33" ht="18" hidden="1" customHeight="1" x14ac:dyDescent="0.2">
      <c r="A42" s="32">
        <v>1500</v>
      </c>
      <c r="B42" s="42" t="s">
        <v>352</v>
      </c>
      <c r="C42" s="139">
        <v>821567009</v>
      </c>
      <c r="D42" s="21" t="s">
        <v>294</v>
      </c>
      <c r="E42" s="21" t="s">
        <v>243</v>
      </c>
      <c r="F42" s="31" t="s">
        <v>7435</v>
      </c>
      <c r="G42" s="21" t="s">
        <v>244</v>
      </c>
      <c r="H42" s="31" t="s">
        <v>7436</v>
      </c>
      <c r="I42" s="21"/>
      <c r="J42" s="21"/>
      <c r="K42" s="50" t="s">
        <v>8525</v>
      </c>
      <c r="L42" s="21" t="s">
        <v>6784</v>
      </c>
      <c r="M42" s="23" t="s">
        <v>49</v>
      </c>
      <c r="N42" s="32" t="s">
        <v>353</v>
      </c>
      <c r="O42" s="32" t="s">
        <v>354</v>
      </c>
      <c r="P42" s="33"/>
      <c r="Q42" s="32"/>
      <c r="R42" s="33" t="s">
        <v>248</v>
      </c>
      <c r="S42" s="33" t="s">
        <v>7452</v>
      </c>
      <c r="T42" s="34" t="s">
        <v>8745</v>
      </c>
      <c r="U42" s="32">
        <v>1500</v>
      </c>
      <c r="V42" s="22"/>
      <c r="W42" s="23"/>
      <c r="X42" s="22"/>
      <c r="Y42" s="22"/>
      <c r="Z42" s="22"/>
      <c r="AA42" s="21"/>
      <c r="AB42" s="18"/>
      <c r="AC42" s="18"/>
      <c r="AD42" s="18"/>
      <c r="AE42" s="18"/>
      <c r="AF42" s="18"/>
      <c r="AG42" s="18" t="s">
        <v>8526</v>
      </c>
    </row>
    <row r="43" spans="1:33" ht="18" hidden="1" customHeight="1" x14ac:dyDescent="0.2">
      <c r="A43" s="32">
        <v>1450</v>
      </c>
      <c r="B43" s="42" t="s">
        <v>355</v>
      </c>
      <c r="C43" s="139">
        <v>700813002</v>
      </c>
      <c r="D43" s="21" t="s">
        <v>242</v>
      </c>
      <c r="E43" s="21" t="s">
        <v>301</v>
      </c>
      <c r="F43" s="31" t="s">
        <v>7508</v>
      </c>
      <c r="G43" s="31" t="s">
        <v>244</v>
      </c>
      <c r="H43" s="31" t="s">
        <v>29</v>
      </c>
      <c r="I43" s="21"/>
      <c r="J43" s="21"/>
      <c r="K43" s="21" t="s">
        <v>6377</v>
      </c>
      <c r="L43" s="21" t="s">
        <v>356</v>
      </c>
      <c r="M43" s="23" t="s">
        <v>49</v>
      </c>
      <c r="N43" s="32" t="s">
        <v>353</v>
      </c>
      <c r="O43" s="32" t="s">
        <v>357</v>
      </c>
      <c r="P43" s="33"/>
      <c r="Q43" s="32"/>
      <c r="R43" s="33" t="s">
        <v>248</v>
      </c>
      <c r="S43" s="33" t="s">
        <v>7545</v>
      </c>
      <c r="T43" s="34">
        <v>37970</v>
      </c>
      <c r="U43" s="32">
        <v>1450</v>
      </c>
      <c r="V43" s="22"/>
      <c r="W43" s="23"/>
      <c r="X43" s="22"/>
      <c r="Y43" s="22"/>
      <c r="Z43" s="22"/>
      <c r="AA43" s="21"/>
      <c r="AB43" s="18"/>
      <c r="AC43" s="18"/>
      <c r="AD43" s="18"/>
      <c r="AE43" s="18"/>
      <c r="AF43" s="18"/>
      <c r="AG43" s="18"/>
    </row>
    <row r="44" spans="1:33" ht="18" hidden="1" customHeight="1" x14ac:dyDescent="0.2">
      <c r="A44" s="32">
        <v>1550</v>
      </c>
      <c r="B44" s="42" t="s">
        <v>358</v>
      </c>
      <c r="C44" s="139">
        <v>700230201</v>
      </c>
      <c r="D44" s="21" t="s">
        <v>242</v>
      </c>
      <c r="E44" s="21" t="s">
        <v>359</v>
      </c>
      <c r="F44" s="31" t="s">
        <v>27</v>
      </c>
      <c r="G44" s="31" t="s">
        <v>244</v>
      </c>
      <c r="H44" s="31" t="s">
        <v>29</v>
      </c>
      <c r="I44" s="21"/>
      <c r="J44" s="21"/>
      <c r="K44" s="21" t="s">
        <v>360</v>
      </c>
      <c r="L44" s="21" t="s">
        <v>361</v>
      </c>
      <c r="M44" s="23" t="s">
        <v>49</v>
      </c>
      <c r="N44" s="32" t="s">
        <v>362</v>
      </c>
      <c r="O44" s="32" t="s">
        <v>7977</v>
      </c>
      <c r="P44" s="51" t="s">
        <v>7978</v>
      </c>
      <c r="Q44" s="32"/>
      <c r="R44" s="33" t="s">
        <v>363</v>
      </c>
      <c r="S44" s="33" t="s">
        <v>7979</v>
      </c>
      <c r="T44" s="34">
        <v>37970</v>
      </c>
      <c r="U44" s="32">
        <v>1550</v>
      </c>
      <c r="V44" s="22"/>
      <c r="W44" s="23"/>
      <c r="X44" s="22"/>
      <c r="Y44" s="22"/>
      <c r="Z44" s="22"/>
      <c r="AA44" s="21"/>
      <c r="AB44" s="18"/>
      <c r="AC44" s="18"/>
      <c r="AD44" s="18"/>
      <c r="AE44" s="18"/>
      <c r="AF44" s="18"/>
      <c r="AG44" s="18"/>
    </row>
    <row r="45" spans="1:33" ht="18" hidden="1" customHeight="1" x14ac:dyDescent="0.2">
      <c r="A45" s="32">
        <v>1600</v>
      </c>
      <c r="B45" s="42" t="s">
        <v>364</v>
      </c>
      <c r="C45" s="139">
        <v>700218708</v>
      </c>
      <c r="D45" s="21" t="s">
        <v>294</v>
      </c>
      <c r="E45" s="21" t="s">
        <v>348</v>
      </c>
      <c r="F45" s="31" t="s">
        <v>27</v>
      </c>
      <c r="G45" s="31" t="s">
        <v>244</v>
      </c>
      <c r="H45" s="31" t="s">
        <v>29</v>
      </c>
      <c r="I45" s="21"/>
      <c r="J45" s="21"/>
      <c r="K45" s="21" t="s">
        <v>365</v>
      </c>
      <c r="L45" s="21" t="s">
        <v>366</v>
      </c>
      <c r="M45" s="23" t="s">
        <v>49</v>
      </c>
      <c r="N45" s="32" t="s">
        <v>6032</v>
      </c>
      <c r="O45" s="32" t="s">
        <v>367</v>
      </c>
      <c r="P45" s="33"/>
      <c r="Q45" s="32"/>
      <c r="R45" s="33">
        <v>93910</v>
      </c>
      <c r="S45" s="33" t="s">
        <v>368</v>
      </c>
      <c r="T45" s="34">
        <v>37970</v>
      </c>
      <c r="U45" s="32">
        <v>1600</v>
      </c>
      <c r="V45" s="22"/>
      <c r="W45" s="23"/>
      <c r="X45" s="22"/>
      <c r="Y45" s="22"/>
      <c r="Z45" s="22"/>
      <c r="AA45" s="21"/>
      <c r="AB45" s="18"/>
      <c r="AC45" s="18"/>
      <c r="AD45" s="18"/>
      <c r="AE45" s="18"/>
      <c r="AF45" s="18"/>
      <c r="AG45" s="18"/>
    </row>
    <row r="46" spans="1:33" ht="18" hidden="1" customHeight="1" x14ac:dyDescent="0.2">
      <c r="A46" s="32">
        <v>1650</v>
      </c>
      <c r="B46" s="42" t="s">
        <v>369</v>
      </c>
      <c r="C46" s="139" t="s">
        <v>7650</v>
      </c>
      <c r="D46" s="21" t="s">
        <v>242</v>
      </c>
      <c r="E46" s="21" t="s">
        <v>370</v>
      </c>
      <c r="F46" s="31" t="s">
        <v>27</v>
      </c>
      <c r="G46" s="31" t="s">
        <v>244</v>
      </c>
      <c r="H46" s="31" t="s">
        <v>29</v>
      </c>
      <c r="I46" s="21"/>
      <c r="J46" s="21"/>
      <c r="K46" s="21" t="s">
        <v>7129</v>
      </c>
      <c r="L46" s="21" t="s">
        <v>371</v>
      </c>
      <c r="M46" s="23" t="s">
        <v>49</v>
      </c>
      <c r="N46" s="32" t="s">
        <v>1466</v>
      </c>
      <c r="O46" s="32" t="s">
        <v>372</v>
      </c>
      <c r="P46" s="33"/>
      <c r="Q46" s="32"/>
      <c r="R46" s="33" t="s">
        <v>277</v>
      </c>
      <c r="S46" s="33" t="s">
        <v>373</v>
      </c>
      <c r="T46" s="34">
        <v>37970</v>
      </c>
      <c r="U46" s="32">
        <v>1650</v>
      </c>
      <c r="V46" s="22"/>
      <c r="W46" s="23"/>
      <c r="X46" s="22"/>
      <c r="Y46" s="22"/>
      <c r="Z46" s="22"/>
      <c r="AA46" s="21"/>
      <c r="AB46" s="18"/>
      <c r="AC46" s="18"/>
      <c r="AD46" s="18"/>
      <c r="AE46" s="18"/>
      <c r="AF46" s="18"/>
      <c r="AG46" s="18"/>
    </row>
    <row r="47" spans="1:33" ht="18" hidden="1" customHeight="1" x14ac:dyDescent="0.2">
      <c r="A47" s="32">
        <v>6909</v>
      </c>
      <c r="B47" s="42" t="s">
        <v>374</v>
      </c>
      <c r="C47" s="139">
        <v>705171009</v>
      </c>
      <c r="D47" s="21" t="s">
        <v>242</v>
      </c>
      <c r="E47" s="21" t="s">
        <v>375</v>
      </c>
      <c r="F47" s="31" t="s">
        <v>27</v>
      </c>
      <c r="G47" s="31" t="s">
        <v>244</v>
      </c>
      <c r="H47" s="31" t="s">
        <v>29</v>
      </c>
      <c r="I47" s="21"/>
      <c r="J47" s="21"/>
      <c r="K47" s="21" t="s">
        <v>376</v>
      </c>
      <c r="L47" s="21" t="s">
        <v>378</v>
      </c>
      <c r="M47" s="23" t="s">
        <v>883</v>
      </c>
      <c r="N47" s="32" t="s">
        <v>6033</v>
      </c>
      <c r="O47" s="32" t="s">
        <v>379</v>
      </c>
      <c r="P47" s="33" t="s">
        <v>377</v>
      </c>
      <c r="Q47" s="32"/>
      <c r="R47" s="33" t="s">
        <v>277</v>
      </c>
      <c r="S47" s="33" t="s">
        <v>380</v>
      </c>
      <c r="T47" s="34">
        <v>37970</v>
      </c>
      <c r="U47" s="32">
        <v>6909</v>
      </c>
      <c r="V47" s="22"/>
      <c r="W47" s="23"/>
      <c r="X47" s="22"/>
      <c r="Y47" s="22"/>
      <c r="Z47" s="22"/>
      <c r="AA47" s="21"/>
      <c r="AB47" s="18"/>
      <c r="AC47" s="18"/>
      <c r="AD47" s="18"/>
      <c r="AE47" s="18"/>
      <c r="AF47" s="18"/>
      <c r="AG47" s="18"/>
    </row>
    <row r="48" spans="1:33" ht="18" hidden="1" customHeight="1" x14ac:dyDescent="0.2">
      <c r="A48" s="32">
        <v>1750</v>
      </c>
      <c r="B48" s="42" t="s">
        <v>385</v>
      </c>
      <c r="C48" s="139">
        <v>817951724</v>
      </c>
      <c r="D48" s="21" t="s">
        <v>242</v>
      </c>
      <c r="E48" s="21" t="s">
        <v>386</v>
      </c>
      <c r="F48" s="31" t="s">
        <v>27</v>
      </c>
      <c r="G48" s="31" t="s">
        <v>244</v>
      </c>
      <c r="H48" s="31" t="s">
        <v>29</v>
      </c>
      <c r="I48" s="21"/>
      <c r="J48" s="21"/>
      <c r="K48" s="21" t="s">
        <v>381</v>
      </c>
      <c r="L48" s="21" t="s">
        <v>6910</v>
      </c>
      <c r="M48" s="23" t="s">
        <v>339</v>
      </c>
      <c r="N48" s="32" t="s">
        <v>1100</v>
      </c>
      <c r="O48" s="32" t="s">
        <v>6410</v>
      </c>
      <c r="P48" s="33" t="s">
        <v>6411</v>
      </c>
      <c r="Q48" s="32"/>
      <c r="R48" s="33" t="s">
        <v>277</v>
      </c>
      <c r="S48" s="33" t="s">
        <v>6878</v>
      </c>
      <c r="T48" s="34">
        <v>37970</v>
      </c>
      <c r="U48" s="32">
        <v>1750</v>
      </c>
      <c r="V48" s="22"/>
      <c r="W48" s="23"/>
      <c r="X48" s="22"/>
      <c r="Y48" s="22"/>
      <c r="Z48" s="22"/>
      <c r="AA48" s="21"/>
      <c r="AB48" s="18"/>
      <c r="AC48" s="18"/>
      <c r="AD48" s="18"/>
      <c r="AE48" s="18"/>
      <c r="AF48" s="18"/>
      <c r="AG48" s="18"/>
    </row>
    <row r="49" spans="1:33" ht="18" hidden="1" customHeight="1" x14ac:dyDescent="0.2">
      <c r="A49" s="32">
        <v>7063</v>
      </c>
      <c r="B49" s="42" t="s">
        <v>383</v>
      </c>
      <c r="C49" s="139">
        <v>802305002</v>
      </c>
      <c r="D49" s="21" t="s">
        <v>242</v>
      </c>
      <c r="E49" s="21" t="s">
        <v>384</v>
      </c>
      <c r="F49" s="31" t="s">
        <v>27</v>
      </c>
      <c r="G49" s="31" t="s">
        <v>244</v>
      </c>
      <c r="H49" s="31" t="s">
        <v>29</v>
      </c>
      <c r="I49" s="21"/>
      <c r="J49" s="21"/>
      <c r="K49" s="21" t="s">
        <v>387</v>
      </c>
      <c r="L49" s="21" t="s">
        <v>388</v>
      </c>
      <c r="M49" s="23" t="s">
        <v>49</v>
      </c>
      <c r="N49" s="32" t="s">
        <v>390</v>
      </c>
      <c r="O49" s="32" t="s">
        <v>389</v>
      </c>
      <c r="P49" s="33"/>
      <c r="Q49" s="32"/>
      <c r="R49" s="33">
        <v>93910</v>
      </c>
      <c r="S49" s="33" t="s">
        <v>391</v>
      </c>
      <c r="T49" s="34">
        <v>37970</v>
      </c>
      <c r="U49" s="32">
        <v>7063</v>
      </c>
      <c r="V49" s="22"/>
      <c r="W49" s="23"/>
      <c r="X49" s="22"/>
      <c r="Y49" s="22"/>
      <c r="Z49" s="22"/>
      <c r="AA49" s="21"/>
      <c r="AB49" s="18"/>
      <c r="AC49" s="18"/>
      <c r="AD49" s="18"/>
      <c r="AE49" s="18"/>
      <c r="AF49" s="18"/>
      <c r="AG49" s="18"/>
    </row>
    <row r="50" spans="1:33" ht="18" hidden="1" customHeight="1" x14ac:dyDescent="0.2">
      <c r="A50" s="32">
        <v>7013</v>
      </c>
      <c r="B50" s="42" t="s">
        <v>392</v>
      </c>
      <c r="C50" s="139">
        <v>817951511</v>
      </c>
      <c r="D50" s="21" t="s">
        <v>242</v>
      </c>
      <c r="E50" s="21" t="s">
        <v>393</v>
      </c>
      <c r="F50" s="31" t="s">
        <v>27</v>
      </c>
      <c r="G50" s="31" t="s">
        <v>244</v>
      </c>
      <c r="H50" s="31" t="s">
        <v>29</v>
      </c>
      <c r="I50" s="21"/>
      <c r="J50" s="21"/>
      <c r="K50" s="21" t="s">
        <v>394</v>
      </c>
      <c r="L50" s="21" t="s">
        <v>395</v>
      </c>
      <c r="M50" s="23" t="s">
        <v>49</v>
      </c>
      <c r="N50" s="32" t="s">
        <v>398</v>
      </c>
      <c r="O50" s="32" t="s">
        <v>396</v>
      </c>
      <c r="P50" s="33"/>
      <c r="Q50" s="32"/>
      <c r="R50" s="33" t="s">
        <v>248</v>
      </c>
      <c r="S50" s="33" t="s">
        <v>397</v>
      </c>
      <c r="T50" s="34">
        <v>37970</v>
      </c>
      <c r="U50" s="32">
        <v>7013</v>
      </c>
      <c r="V50" s="22"/>
      <c r="W50" s="23"/>
      <c r="X50" s="22"/>
      <c r="Y50" s="22"/>
      <c r="Z50" s="22"/>
      <c r="AA50" s="21"/>
      <c r="AB50" s="18"/>
      <c r="AC50" s="18"/>
      <c r="AD50" s="18"/>
      <c r="AE50" s="18"/>
      <c r="AF50" s="18"/>
      <c r="AG50" s="18"/>
    </row>
    <row r="51" spans="1:33" ht="18" hidden="1" customHeight="1" x14ac:dyDescent="0.2">
      <c r="A51" s="32">
        <v>7657</v>
      </c>
      <c r="B51" s="42" t="s">
        <v>399</v>
      </c>
      <c r="C51" s="139">
        <v>651354765</v>
      </c>
      <c r="D51" s="21" t="s">
        <v>400</v>
      </c>
      <c r="E51" s="21" t="s">
        <v>401</v>
      </c>
      <c r="F51" s="31" t="s">
        <v>6573</v>
      </c>
      <c r="G51" s="31" t="s">
        <v>402</v>
      </c>
      <c r="H51" s="31" t="s">
        <v>6891</v>
      </c>
      <c r="I51" s="21" t="s">
        <v>403</v>
      </c>
      <c r="J51" s="21" t="s">
        <v>6892</v>
      </c>
      <c r="K51" s="21" t="s">
        <v>404</v>
      </c>
      <c r="L51" s="21" t="s">
        <v>6702</v>
      </c>
      <c r="M51" s="23" t="s">
        <v>623</v>
      </c>
      <c r="N51" s="32" t="s">
        <v>382</v>
      </c>
      <c r="O51" s="32">
        <v>984478316</v>
      </c>
      <c r="P51" s="51" t="s">
        <v>6574</v>
      </c>
      <c r="Q51" s="32"/>
      <c r="R51" s="33" t="s">
        <v>89</v>
      </c>
      <c r="S51" s="33" t="s">
        <v>6905</v>
      </c>
      <c r="T51" s="34">
        <v>43374</v>
      </c>
      <c r="U51" s="32">
        <v>7657</v>
      </c>
      <c r="V51" s="22"/>
      <c r="W51" s="23"/>
      <c r="X51" s="22"/>
      <c r="Y51" s="22"/>
      <c r="Z51" s="22"/>
      <c r="AA51" s="21"/>
      <c r="AB51" s="18"/>
      <c r="AC51" s="18"/>
      <c r="AD51" s="18"/>
      <c r="AE51" s="18"/>
      <c r="AF51" s="18"/>
      <c r="AG51" s="18"/>
    </row>
    <row r="52" spans="1:33" ht="18" hidden="1" customHeight="1" x14ac:dyDescent="0.2">
      <c r="A52" s="32">
        <v>7461</v>
      </c>
      <c r="B52" s="42" t="s">
        <v>405</v>
      </c>
      <c r="C52" s="139">
        <v>650413296</v>
      </c>
      <c r="D52" s="21" t="s">
        <v>78</v>
      </c>
      <c r="E52" s="21" t="s">
        <v>406</v>
      </c>
      <c r="F52" s="31" t="s">
        <v>407</v>
      </c>
      <c r="G52" s="31" t="s">
        <v>408</v>
      </c>
      <c r="H52" s="31" t="s">
        <v>409</v>
      </c>
      <c r="I52" s="21" t="s">
        <v>410</v>
      </c>
      <c r="J52" s="21" t="s">
        <v>136</v>
      </c>
      <c r="K52" s="21" t="s">
        <v>411</v>
      </c>
      <c r="L52" s="21" t="s">
        <v>412</v>
      </c>
      <c r="M52" s="23" t="s">
        <v>623</v>
      </c>
      <c r="N52" s="32" t="s">
        <v>413</v>
      </c>
      <c r="O52" s="32"/>
      <c r="P52" s="33"/>
      <c r="Q52" s="32"/>
      <c r="R52" s="33" t="s">
        <v>414</v>
      </c>
      <c r="S52" s="33" t="s">
        <v>415</v>
      </c>
      <c r="T52" s="34">
        <v>40910</v>
      </c>
      <c r="U52" s="32">
        <v>7461</v>
      </c>
      <c r="V52" s="22"/>
      <c r="W52" s="23"/>
      <c r="X52" s="22"/>
      <c r="Y52" s="22"/>
      <c r="Z52" s="22"/>
      <c r="AA52" s="21"/>
      <c r="AB52" s="18"/>
      <c r="AC52" s="18"/>
      <c r="AD52" s="18"/>
      <c r="AE52" s="18"/>
      <c r="AF52" s="18"/>
      <c r="AG52" s="18"/>
    </row>
    <row r="53" spans="1:33" ht="18" hidden="1" customHeight="1" x14ac:dyDescent="0.2">
      <c r="A53" s="32">
        <v>7664</v>
      </c>
      <c r="B53" s="42" t="s">
        <v>416</v>
      </c>
      <c r="C53" s="139" t="s">
        <v>8788</v>
      </c>
      <c r="D53" s="21" t="s">
        <v>417</v>
      </c>
      <c r="E53" s="21" t="s">
        <v>418</v>
      </c>
      <c r="F53" s="31" t="s">
        <v>419</v>
      </c>
      <c r="G53" s="31" t="s">
        <v>420</v>
      </c>
      <c r="H53" s="31" t="s">
        <v>421</v>
      </c>
      <c r="I53" s="21" t="s">
        <v>422</v>
      </c>
      <c r="J53" s="21" t="s">
        <v>423</v>
      </c>
      <c r="K53" s="21" t="s">
        <v>424</v>
      </c>
      <c r="L53" s="21" t="s">
        <v>426</v>
      </c>
      <c r="M53" s="23" t="s">
        <v>6111</v>
      </c>
      <c r="N53" s="32" t="s">
        <v>428</v>
      </c>
      <c r="O53" s="32" t="s">
        <v>427</v>
      </c>
      <c r="P53" s="33" t="s">
        <v>425</v>
      </c>
      <c r="Q53" s="32"/>
      <c r="R53" s="33" t="s">
        <v>89</v>
      </c>
      <c r="S53" s="33" t="s">
        <v>429</v>
      </c>
      <c r="T53" s="34">
        <v>43453</v>
      </c>
      <c r="U53" s="32">
        <v>7664</v>
      </c>
      <c r="V53" s="22"/>
      <c r="W53" s="23"/>
      <c r="X53" s="22"/>
      <c r="Y53" s="22"/>
      <c r="Z53" s="22"/>
      <c r="AA53" s="21"/>
      <c r="AB53" s="18"/>
      <c r="AC53" s="18"/>
      <c r="AD53" s="18"/>
      <c r="AE53" s="18"/>
      <c r="AF53" s="18"/>
      <c r="AG53" s="18"/>
    </row>
    <row r="54" spans="1:33" ht="18" hidden="1" customHeight="1" x14ac:dyDescent="0.2">
      <c r="A54" s="32">
        <v>7114</v>
      </c>
      <c r="B54" s="42" t="s">
        <v>430</v>
      </c>
      <c r="C54" s="139">
        <v>725183003</v>
      </c>
      <c r="D54" s="21" t="s">
        <v>78</v>
      </c>
      <c r="E54" s="21" t="s">
        <v>431</v>
      </c>
      <c r="F54" s="31" t="s">
        <v>27</v>
      </c>
      <c r="G54" s="31" t="s">
        <v>432</v>
      </c>
      <c r="H54" s="31" t="s">
        <v>433</v>
      </c>
      <c r="I54" s="21" t="s">
        <v>96</v>
      </c>
      <c r="J54" s="21" t="s">
        <v>434</v>
      </c>
      <c r="K54" s="21" t="s">
        <v>435</v>
      </c>
      <c r="L54" s="21" t="s">
        <v>436</v>
      </c>
      <c r="M54" s="23" t="s">
        <v>49</v>
      </c>
      <c r="N54" s="32" t="s">
        <v>438</v>
      </c>
      <c r="O54" s="32" t="s">
        <v>437</v>
      </c>
      <c r="P54" s="33"/>
      <c r="Q54" s="32"/>
      <c r="R54" s="33">
        <v>93401</v>
      </c>
      <c r="S54" s="33" t="s">
        <v>439</v>
      </c>
      <c r="T54" s="34">
        <v>37970</v>
      </c>
      <c r="U54" s="32">
        <v>7114</v>
      </c>
      <c r="V54" s="22"/>
      <c r="W54" s="23"/>
      <c r="X54" s="22"/>
      <c r="Y54" s="22"/>
      <c r="Z54" s="22"/>
      <c r="AA54" s="21"/>
      <c r="AB54" s="18"/>
      <c r="AC54" s="18"/>
      <c r="AD54" s="18"/>
      <c r="AE54" s="18"/>
      <c r="AF54" s="18"/>
      <c r="AG54" s="18"/>
    </row>
    <row r="55" spans="1:33" ht="18" hidden="1" customHeight="1" x14ac:dyDescent="0.2">
      <c r="A55" s="32">
        <v>2000</v>
      </c>
      <c r="B55" s="42" t="s">
        <v>440</v>
      </c>
      <c r="C55" s="139">
        <v>707437006</v>
      </c>
      <c r="D55" s="21" t="s">
        <v>78</v>
      </c>
      <c r="E55" s="21" t="s">
        <v>441</v>
      </c>
      <c r="F55" s="31" t="s">
        <v>442</v>
      </c>
      <c r="G55" s="31" t="s">
        <v>443</v>
      </c>
      <c r="H55" s="31" t="s">
        <v>444</v>
      </c>
      <c r="I55" s="21" t="s">
        <v>445</v>
      </c>
      <c r="J55" s="21" t="s">
        <v>446</v>
      </c>
      <c r="K55" s="21" t="s">
        <v>447</v>
      </c>
      <c r="L55" s="21" t="s">
        <v>449</v>
      </c>
      <c r="M55" s="23" t="s">
        <v>50</v>
      </c>
      <c r="N55" s="32" t="s">
        <v>450</v>
      </c>
      <c r="O55" s="32" t="s">
        <v>448</v>
      </c>
      <c r="P55" s="33"/>
      <c r="Q55" s="33"/>
      <c r="R55" s="33" t="s">
        <v>89</v>
      </c>
      <c r="S55" s="33" t="s">
        <v>451</v>
      </c>
      <c r="T55" s="34">
        <v>37970</v>
      </c>
      <c r="U55" s="32">
        <v>2000</v>
      </c>
      <c r="V55" s="22"/>
      <c r="W55" s="23"/>
      <c r="X55" s="22"/>
      <c r="Y55" s="22"/>
      <c r="Z55" s="22"/>
      <c r="AA55" s="21"/>
      <c r="AB55" s="18"/>
      <c r="AC55" s="18"/>
      <c r="AD55" s="18"/>
      <c r="AE55" s="18"/>
      <c r="AF55" s="18"/>
      <c r="AG55" s="18"/>
    </row>
    <row r="56" spans="1:33" ht="18" hidden="1" customHeight="1" x14ac:dyDescent="0.2">
      <c r="A56" s="32">
        <v>6871</v>
      </c>
      <c r="B56" s="42" t="s">
        <v>460</v>
      </c>
      <c r="C56" s="139">
        <v>710867003</v>
      </c>
      <c r="D56" s="21" t="s">
        <v>52</v>
      </c>
      <c r="E56" s="21" t="s">
        <v>461</v>
      </c>
      <c r="F56" s="31" t="s">
        <v>7980</v>
      </c>
      <c r="G56" s="31" t="s">
        <v>462</v>
      </c>
      <c r="H56" s="31" t="s">
        <v>7981</v>
      </c>
      <c r="I56" s="21" t="s">
        <v>67</v>
      </c>
      <c r="J56" s="21" t="s">
        <v>7982</v>
      </c>
      <c r="K56" s="21" t="s">
        <v>7983</v>
      </c>
      <c r="L56" s="21" t="s">
        <v>463</v>
      </c>
      <c r="M56" s="23" t="s">
        <v>49</v>
      </c>
      <c r="N56" s="32" t="s">
        <v>464</v>
      </c>
      <c r="O56" s="32" t="s">
        <v>7984</v>
      </c>
      <c r="P56" s="51" t="s">
        <v>7985</v>
      </c>
      <c r="Q56" s="32"/>
      <c r="R56" s="33" t="s">
        <v>465</v>
      </c>
      <c r="S56" s="33" t="s">
        <v>7986</v>
      </c>
      <c r="T56" s="34">
        <v>37970</v>
      </c>
      <c r="U56" s="32">
        <v>6871</v>
      </c>
      <c r="V56" s="22"/>
      <c r="W56" s="23"/>
      <c r="X56" s="22"/>
      <c r="Y56" s="22"/>
      <c r="Z56" s="22"/>
      <c r="AA56" s="21"/>
      <c r="AB56" s="18"/>
      <c r="AC56" s="18"/>
      <c r="AD56" s="18"/>
      <c r="AE56" s="18"/>
      <c r="AF56" s="18"/>
      <c r="AG56" s="18"/>
    </row>
    <row r="57" spans="1:33" ht="18" hidden="1" customHeight="1" x14ac:dyDescent="0.2">
      <c r="A57" s="32">
        <v>6988</v>
      </c>
      <c r="B57" s="42" t="s">
        <v>452</v>
      </c>
      <c r="C57" s="139">
        <v>715787008</v>
      </c>
      <c r="D57" s="21" t="s">
        <v>78</v>
      </c>
      <c r="E57" s="21" t="s">
        <v>453</v>
      </c>
      <c r="F57" s="31" t="s">
        <v>7645</v>
      </c>
      <c r="G57" s="31" t="s">
        <v>454</v>
      </c>
      <c r="H57" s="31" t="s">
        <v>7647</v>
      </c>
      <c r="I57" s="21" t="s">
        <v>455</v>
      </c>
      <c r="J57" s="21" t="s">
        <v>7648</v>
      </c>
      <c r="K57" s="21" t="s">
        <v>456</v>
      </c>
      <c r="L57" s="21" t="s">
        <v>7646</v>
      </c>
      <c r="M57" s="23" t="s">
        <v>623</v>
      </c>
      <c r="N57" s="32" t="s">
        <v>457</v>
      </c>
      <c r="O57" s="32" t="s">
        <v>459</v>
      </c>
      <c r="P57" s="51" t="s">
        <v>458</v>
      </c>
      <c r="Q57" s="32"/>
      <c r="R57" s="33" t="s">
        <v>414</v>
      </c>
      <c r="S57" s="33" t="s">
        <v>7987</v>
      </c>
      <c r="T57" s="34">
        <v>37971</v>
      </c>
      <c r="U57" s="32">
        <v>6988</v>
      </c>
      <c r="V57" s="22"/>
      <c r="W57" s="23"/>
      <c r="X57" s="22"/>
      <c r="Y57" s="22"/>
      <c r="Z57" s="22"/>
      <c r="AA57" s="21"/>
      <c r="AB57" s="18"/>
      <c r="AC57" s="18"/>
      <c r="AD57" s="18"/>
      <c r="AE57" s="18"/>
      <c r="AF57" s="18"/>
      <c r="AG57" s="18"/>
    </row>
    <row r="58" spans="1:33" ht="18" hidden="1" customHeight="1" x14ac:dyDescent="0.2">
      <c r="A58" s="32">
        <v>7003</v>
      </c>
      <c r="B58" s="42" t="s">
        <v>6203</v>
      </c>
      <c r="C58" s="139">
        <v>731013004</v>
      </c>
      <c r="D58" s="21" t="s">
        <v>78</v>
      </c>
      <c r="E58" s="21" t="s">
        <v>466</v>
      </c>
      <c r="F58" s="31" t="s">
        <v>7483</v>
      </c>
      <c r="G58" s="31" t="s">
        <v>467</v>
      </c>
      <c r="H58" s="31" t="s">
        <v>468</v>
      </c>
      <c r="I58" s="21" t="s">
        <v>469</v>
      </c>
      <c r="J58" s="21" t="s">
        <v>470</v>
      </c>
      <c r="K58" s="21" t="s">
        <v>7500</v>
      </c>
      <c r="L58" s="21" t="s">
        <v>6714</v>
      </c>
      <c r="M58" s="23" t="s">
        <v>49</v>
      </c>
      <c r="N58" s="32" t="s">
        <v>845</v>
      </c>
      <c r="O58" s="32">
        <v>223414941</v>
      </c>
      <c r="P58" s="33" t="s">
        <v>6715</v>
      </c>
      <c r="Q58" s="32"/>
      <c r="R58" s="33" t="s">
        <v>471</v>
      </c>
      <c r="S58" s="34" t="s">
        <v>7455</v>
      </c>
      <c r="T58" s="34">
        <v>37970</v>
      </c>
      <c r="U58" s="32">
        <v>7003</v>
      </c>
      <c r="V58" s="22"/>
      <c r="W58" s="23"/>
      <c r="X58" s="22"/>
      <c r="Y58" s="22"/>
      <c r="Z58" s="22"/>
      <c r="AA58" s="21"/>
      <c r="AB58" s="18"/>
      <c r="AC58" s="18"/>
      <c r="AD58" s="18"/>
      <c r="AE58" s="18"/>
      <c r="AF58" s="18"/>
      <c r="AG58" s="18"/>
    </row>
    <row r="59" spans="1:33" ht="18" hidden="1" customHeight="1" x14ac:dyDescent="0.2">
      <c r="A59" s="32">
        <v>7723</v>
      </c>
      <c r="B59" s="42" t="s">
        <v>7988</v>
      </c>
      <c r="C59" s="139">
        <v>651927862</v>
      </c>
      <c r="D59" s="21"/>
      <c r="E59" s="21" t="s">
        <v>8527</v>
      </c>
      <c r="F59" s="31" t="s">
        <v>7989</v>
      </c>
      <c r="G59" s="31" t="s">
        <v>7990</v>
      </c>
      <c r="H59" s="31" t="s">
        <v>7991</v>
      </c>
      <c r="I59" s="21" t="s">
        <v>1781</v>
      </c>
      <c r="J59" s="21" t="s">
        <v>7992</v>
      </c>
      <c r="K59" s="21" t="s">
        <v>7993</v>
      </c>
      <c r="L59" s="21" t="s">
        <v>7994</v>
      </c>
      <c r="M59" s="23" t="s">
        <v>339</v>
      </c>
      <c r="N59" s="32" t="s">
        <v>3942</v>
      </c>
      <c r="O59" s="32" t="s">
        <v>7995</v>
      </c>
      <c r="P59" s="51" t="s">
        <v>7996</v>
      </c>
      <c r="Q59" s="32"/>
      <c r="R59" s="33">
        <v>93401</v>
      </c>
      <c r="S59" s="34" t="s">
        <v>7997</v>
      </c>
      <c r="T59" s="34">
        <v>44187</v>
      </c>
      <c r="U59" s="32">
        <v>7723</v>
      </c>
      <c r="V59" s="22"/>
      <c r="W59" s="23"/>
      <c r="X59" s="22"/>
      <c r="Y59" s="22"/>
      <c r="Z59" s="22"/>
      <c r="AA59" s="21"/>
      <c r="AB59" s="18"/>
      <c r="AC59" s="18"/>
      <c r="AD59" s="18"/>
      <c r="AE59" s="18"/>
      <c r="AF59" s="18"/>
      <c r="AG59" s="18"/>
    </row>
    <row r="60" spans="1:33" ht="18" hidden="1" customHeight="1" x14ac:dyDescent="0.2">
      <c r="A60" s="32">
        <v>7608</v>
      </c>
      <c r="B60" s="42" t="s">
        <v>472</v>
      </c>
      <c r="C60" s="139">
        <v>650984447</v>
      </c>
      <c r="D60" s="21" t="s">
        <v>78</v>
      </c>
      <c r="E60" s="21" t="s">
        <v>473</v>
      </c>
      <c r="F60" s="31" t="s">
        <v>474</v>
      </c>
      <c r="G60" s="31" t="s">
        <v>475</v>
      </c>
      <c r="H60" s="31" t="s">
        <v>476</v>
      </c>
      <c r="I60" s="21" t="s">
        <v>477</v>
      </c>
      <c r="J60" s="21" t="s">
        <v>478</v>
      </c>
      <c r="K60" s="21" t="s">
        <v>479</v>
      </c>
      <c r="L60" s="21" t="s">
        <v>481</v>
      </c>
      <c r="M60" s="23" t="s">
        <v>49</v>
      </c>
      <c r="N60" s="32"/>
      <c r="O60" s="32" t="s">
        <v>482</v>
      </c>
      <c r="P60" s="33" t="s">
        <v>480</v>
      </c>
      <c r="Q60" s="32"/>
      <c r="R60" s="33" t="s">
        <v>414</v>
      </c>
      <c r="S60" s="33" t="s">
        <v>483</v>
      </c>
      <c r="T60" s="34">
        <v>42538</v>
      </c>
      <c r="U60" s="32">
        <v>7608</v>
      </c>
      <c r="V60" s="22"/>
      <c r="W60" s="23"/>
      <c r="X60" s="22"/>
      <c r="Y60" s="22"/>
      <c r="Z60" s="22"/>
      <c r="AA60" s="21"/>
      <c r="AB60" s="18"/>
      <c r="AC60" s="18"/>
      <c r="AD60" s="18"/>
      <c r="AE60" s="18"/>
      <c r="AF60" s="18"/>
      <c r="AG60" s="18"/>
    </row>
    <row r="61" spans="1:33" ht="18" hidden="1" customHeight="1" x14ac:dyDescent="0.2">
      <c r="A61" s="32">
        <v>6930</v>
      </c>
      <c r="B61" s="42" t="s">
        <v>484</v>
      </c>
      <c r="C61" s="139">
        <v>719651003</v>
      </c>
      <c r="D61" s="21" t="s">
        <v>8746</v>
      </c>
      <c r="E61" s="21" t="s">
        <v>8528</v>
      </c>
      <c r="F61" s="31" t="s">
        <v>485</v>
      </c>
      <c r="G61" s="31" t="s">
        <v>486</v>
      </c>
      <c r="H61" s="31" t="s">
        <v>487</v>
      </c>
      <c r="I61" s="21" t="s">
        <v>488</v>
      </c>
      <c r="J61" s="21" t="s">
        <v>489</v>
      </c>
      <c r="K61" s="21" t="s">
        <v>490</v>
      </c>
      <c r="L61" s="21" t="s">
        <v>492</v>
      </c>
      <c r="M61" s="23" t="s">
        <v>214</v>
      </c>
      <c r="N61" s="32" t="s">
        <v>494</v>
      </c>
      <c r="O61" s="32" t="s">
        <v>493</v>
      </c>
      <c r="P61" s="33" t="s">
        <v>491</v>
      </c>
      <c r="Q61" s="32"/>
      <c r="R61" s="33" t="s">
        <v>414</v>
      </c>
      <c r="S61" s="33" t="s">
        <v>495</v>
      </c>
      <c r="T61" s="34">
        <v>37970</v>
      </c>
      <c r="U61" s="32">
        <v>6930</v>
      </c>
      <c r="V61" s="22"/>
      <c r="W61" s="23"/>
      <c r="X61" s="22"/>
      <c r="Y61" s="22"/>
      <c r="Z61" s="22"/>
      <c r="AA61" s="21"/>
      <c r="AB61" s="18"/>
      <c r="AC61" s="18"/>
      <c r="AD61" s="18"/>
      <c r="AE61" s="18"/>
      <c r="AF61" s="18"/>
      <c r="AG61" s="18"/>
    </row>
    <row r="62" spans="1:33" ht="18" hidden="1" customHeight="1" x14ac:dyDescent="0.2">
      <c r="A62" s="32">
        <v>7361</v>
      </c>
      <c r="B62" s="42" t="s">
        <v>496</v>
      </c>
      <c r="C62" s="139">
        <v>708794007</v>
      </c>
      <c r="D62" s="21" t="s">
        <v>78</v>
      </c>
      <c r="E62" s="21" t="s">
        <v>497</v>
      </c>
      <c r="F62" s="31" t="s">
        <v>498</v>
      </c>
      <c r="G62" s="31" t="s">
        <v>499</v>
      </c>
      <c r="H62" s="31" t="s">
        <v>500</v>
      </c>
      <c r="I62" s="21" t="s">
        <v>501</v>
      </c>
      <c r="J62" s="21" t="s">
        <v>502</v>
      </c>
      <c r="K62" s="21" t="s">
        <v>503</v>
      </c>
      <c r="L62" s="21" t="s">
        <v>504</v>
      </c>
      <c r="M62" s="23" t="s">
        <v>49</v>
      </c>
      <c r="N62" s="32" t="s">
        <v>438</v>
      </c>
      <c r="O62" s="32"/>
      <c r="P62" s="33"/>
      <c r="Q62" s="32"/>
      <c r="R62" s="33" t="s">
        <v>414</v>
      </c>
      <c r="S62" s="33" t="s">
        <v>505</v>
      </c>
      <c r="T62" s="34">
        <v>39261</v>
      </c>
      <c r="U62" s="32">
        <v>7361</v>
      </c>
      <c r="V62" s="22"/>
      <c r="W62" s="23"/>
      <c r="X62" s="22"/>
      <c r="Y62" s="22"/>
      <c r="Z62" s="22"/>
      <c r="AA62" s="21"/>
      <c r="AB62" s="18"/>
      <c r="AC62" s="18"/>
      <c r="AD62" s="18"/>
      <c r="AE62" s="18"/>
      <c r="AF62" s="18"/>
      <c r="AG62" s="18"/>
    </row>
    <row r="63" spans="1:33" ht="18" hidden="1" customHeight="1" x14ac:dyDescent="0.2">
      <c r="A63" s="32">
        <v>6971</v>
      </c>
      <c r="B63" s="42" t="s">
        <v>506</v>
      </c>
      <c r="C63" s="139">
        <v>735534009</v>
      </c>
      <c r="D63" s="21" t="s">
        <v>78</v>
      </c>
      <c r="E63" s="21" t="s">
        <v>507</v>
      </c>
      <c r="F63" s="31" t="s">
        <v>6593</v>
      </c>
      <c r="G63" s="31" t="s">
        <v>508</v>
      </c>
      <c r="H63" s="31" t="s">
        <v>6085</v>
      </c>
      <c r="I63" s="21" t="s">
        <v>509</v>
      </c>
      <c r="J63" s="21" t="s">
        <v>7247</v>
      </c>
      <c r="K63" s="21" t="s">
        <v>6086</v>
      </c>
      <c r="L63" s="21" t="s">
        <v>510</v>
      </c>
      <c r="M63" s="23" t="s">
        <v>50</v>
      </c>
      <c r="N63" s="32" t="s">
        <v>6088</v>
      </c>
      <c r="O63" s="32" t="s">
        <v>6100</v>
      </c>
      <c r="P63" s="33" t="s">
        <v>6087</v>
      </c>
      <c r="Q63" s="32"/>
      <c r="R63" s="33" t="s">
        <v>414</v>
      </c>
      <c r="S63" s="33" t="s">
        <v>7248</v>
      </c>
      <c r="T63" s="34">
        <v>37970</v>
      </c>
      <c r="U63" s="32">
        <v>6971</v>
      </c>
      <c r="V63" s="22"/>
      <c r="W63" s="23"/>
      <c r="X63" s="22"/>
      <c r="Y63" s="22"/>
      <c r="Z63" s="22"/>
      <c r="AA63" s="52" t="s">
        <v>8529</v>
      </c>
      <c r="AB63" s="18"/>
      <c r="AC63" s="18"/>
      <c r="AD63" s="18"/>
      <c r="AE63" s="18"/>
      <c r="AF63" s="18"/>
      <c r="AG63" s="18" t="s">
        <v>8530</v>
      </c>
    </row>
    <row r="64" spans="1:33" ht="18" hidden="1" customHeight="1" x14ac:dyDescent="0.2">
      <c r="A64" s="32">
        <v>7360</v>
      </c>
      <c r="B64" s="42" t="s">
        <v>511</v>
      </c>
      <c r="C64" s="139">
        <v>653936605</v>
      </c>
      <c r="D64" s="21" t="s">
        <v>511</v>
      </c>
      <c r="E64" s="21" t="s">
        <v>512</v>
      </c>
      <c r="F64" s="31" t="s">
        <v>513</v>
      </c>
      <c r="G64" s="31" t="s">
        <v>514</v>
      </c>
      <c r="H64" s="31" t="s">
        <v>517</v>
      </c>
      <c r="I64" s="31" t="s">
        <v>515</v>
      </c>
      <c r="J64" s="21" t="s">
        <v>516</v>
      </c>
      <c r="K64" s="21" t="s">
        <v>518</v>
      </c>
      <c r="L64" s="21" t="s">
        <v>520</v>
      </c>
      <c r="M64" s="23" t="s">
        <v>49</v>
      </c>
      <c r="N64" s="32" t="s">
        <v>522</v>
      </c>
      <c r="O64" s="32" t="s">
        <v>521</v>
      </c>
      <c r="P64" s="33" t="s">
        <v>519</v>
      </c>
      <c r="Q64" s="32"/>
      <c r="R64" s="33" t="s">
        <v>523</v>
      </c>
      <c r="S64" s="33" t="s">
        <v>524</v>
      </c>
      <c r="T64" s="34">
        <v>39261</v>
      </c>
      <c r="U64" s="32">
        <v>7360</v>
      </c>
      <c r="V64" s="22"/>
      <c r="W64" s="23"/>
      <c r="X64" s="22"/>
      <c r="Y64" s="22"/>
      <c r="Z64" s="22"/>
      <c r="AA64" s="21"/>
      <c r="AB64" s="18"/>
      <c r="AC64" s="18"/>
      <c r="AD64" s="18"/>
      <c r="AE64" s="18"/>
      <c r="AF64" s="18"/>
      <c r="AG64" s="18"/>
    </row>
    <row r="65" spans="1:33" ht="18" hidden="1" customHeight="1" x14ac:dyDescent="0.2">
      <c r="A65" s="32">
        <v>7077</v>
      </c>
      <c r="B65" s="42" t="s">
        <v>525</v>
      </c>
      <c r="C65" s="139" t="s">
        <v>7651</v>
      </c>
      <c r="D65" s="21" t="s">
        <v>78</v>
      </c>
      <c r="E65" s="21" t="s">
        <v>526</v>
      </c>
      <c r="F65" s="31" t="s">
        <v>527</v>
      </c>
      <c r="G65" s="31" t="s">
        <v>528</v>
      </c>
      <c r="H65" s="31" t="s">
        <v>529</v>
      </c>
      <c r="I65" s="21" t="s">
        <v>530</v>
      </c>
      <c r="J65" s="21" t="s">
        <v>531</v>
      </c>
      <c r="K65" s="21" t="s">
        <v>532</v>
      </c>
      <c r="L65" s="21" t="s">
        <v>533</v>
      </c>
      <c r="M65" s="23" t="s">
        <v>50</v>
      </c>
      <c r="N65" s="32" t="s">
        <v>333</v>
      </c>
      <c r="O65" s="32"/>
      <c r="P65" s="33"/>
      <c r="Q65" s="32"/>
      <c r="R65" s="33" t="s">
        <v>47</v>
      </c>
      <c r="S65" s="33" t="s">
        <v>534</v>
      </c>
      <c r="T65" s="34">
        <v>37970</v>
      </c>
      <c r="U65" s="32">
        <v>7077</v>
      </c>
      <c r="V65" s="22"/>
      <c r="W65" s="23"/>
      <c r="X65" s="22"/>
      <c r="Y65" s="22"/>
      <c r="Z65" s="22"/>
      <c r="AA65" s="21"/>
      <c r="AB65" s="18"/>
      <c r="AC65" s="18"/>
      <c r="AD65" s="18"/>
      <c r="AE65" s="18"/>
      <c r="AF65" s="18"/>
      <c r="AG65" s="18"/>
    </row>
    <row r="66" spans="1:33" ht="18" hidden="1" customHeight="1" x14ac:dyDescent="0.2">
      <c r="A66" s="32">
        <v>7102</v>
      </c>
      <c r="B66" s="42" t="s">
        <v>535</v>
      </c>
      <c r="C66" s="139">
        <v>651853702</v>
      </c>
      <c r="D66" s="21" t="s">
        <v>78</v>
      </c>
      <c r="E66" s="21" t="s">
        <v>536</v>
      </c>
      <c r="F66" s="31" t="s">
        <v>7130</v>
      </c>
      <c r="G66" s="31" t="s">
        <v>537</v>
      </c>
      <c r="H66" s="31" t="s">
        <v>7133</v>
      </c>
      <c r="I66" s="21" t="s">
        <v>132</v>
      </c>
      <c r="J66" s="21" t="s">
        <v>7134</v>
      </c>
      <c r="K66" s="21" t="s">
        <v>538</v>
      </c>
      <c r="L66" s="21" t="s">
        <v>6187</v>
      </c>
      <c r="M66" s="23" t="s">
        <v>49</v>
      </c>
      <c r="N66" s="32" t="s">
        <v>6188</v>
      </c>
      <c r="O66" s="32" t="s">
        <v>7132</v>
      </c>
      <c r="P66" s="51" t="s">
        <v>7131</v>
      </c>
      <c r="Q66" s="32"/>
      <c r="R66" s="33">
        <v>93991</v>
      </c>
      <c r="S66" s="33" t="s">
        <v>7420</v>
      </c>
      <c r="T66" s="34">
        <v>37970</v>
      </c>
      <c r="U66" s="32">
        <v>7102</v>
      </c>
      <c r="V66" s="22"/>
      <c r="W66" s="23"/>
      <c r="X66" s="22"/>
      <c r="Y66" s="22"/>
      <c r="Z66" s="22"/>
      <c r="AA66" s="21"/>
      <c r="AB66" s="18"/>
      <c r="AC66" s="18"/>
      <c r="AD66" s="18"/>
      <c r="AE66" s="18"/>
      <c r="AF66" s="18"/>
      <c r="AG66" s="18"/>
    </row>
    <row r="67" spans="1:33" ht="18" hidden="1" customHeight="1" x14ac:dyDescent="0.2">
      <c r="A67" s="32">
        <v>7242</v>
      </c>
      <c r="B67" s="113" t="s">
        <v>539</v>
      </c>
      <c r="C67" s="139">
        <v>654624909</v>
      </c>
      <c r="D67" s="21" t="s">
        <v>78</v>
      </c>
      <c r="E67" s="21" t="s">
        <v>540</v>
      </c>
      <c r="F67" s="31" t="s">
        <v>541</v>
      </c>
      <c r="G67" s="31" t="s">
        <v>542</v>
      </c>
      <c r="H67" s="31" t="s">
        <v>543</v>
      </c>
      <c r="I67" s="21" t="s">
        <v>544</v>
      </c>
      <c r="J67" s="21" t="s">
        <v>545</v>
      </c>
      <c r="K67" s="21" t="s">
        <v>546</v>
      </c>
      <c r="L67" s="21" t="s">
        <v>547</v>
      </c>
      <c r="M67" s="23" t="s">
        <v>49</v>
      </c>
      <c r="N67" s="32" t="s">
        <v>276</v>
      </c>
      <c r="O67" s="32"/>
      <c r="P67" s="33"/>
      <c r="Q67" s="32"/>
      <c r="R67" s="33" t="s">
        <v>548</v>
      </c>
      <c r="S67" s="33" t="s">
        <v>549</v>
      </c>
      <c r="T67" s="34">
        <v>38720</v>
      </c>
      <c r="U67" s="32">
        <v>7242</v>
      </c>
      <c r="V67" s="22"/>
      <c r="W67" s="23"/>
      <c r="X67" s="22"/>
      <c r="Y67" s="22"/>
      <c r="Z67" s="22"/>
      <c r="AA67" s="21"/>
      <c r="AB67" s="18"/>
      <c r="AC67" s="18"/>
      <c r="AD67" s="18"/>
      <c r="AE67" s="18"/>
      <c r="AF67" s="18"/>
      <c r="AG67" s="18"/>
    </row>
    <row r="68" spans="1:33" ht="18" hidden="1" customHeight="1" x14ac:dyDescent="0.2">
      <c r="A68" s="32">
        <v>6934</v>
      </c>
      <c r="B68" s="42" t="s">
        <v>550</v>
      </c>
      <c r="C68" s="139">
        <v>712782005</v>
      </c>
      <c r="D68" s="21" t="s">
        <v>78</v>
      </c>
      <c r="E68" s="21" t="s">
        <v>551</v>
      </c>
      <c r="F68" s="31" t="s">
        <v>552</v>
      </c>
      <c r="G68" s="31" t="s">
        <v>553</v>
      </c>
      <c r="H68" s="31" t="s">
        <v>6786</v>
      </c>
      <c r="I68" s="21" t="s">
        <v>554</v>
      </c>
      <c r="J68" s="21" t="s">
        <v>6787</v>
      </c>
      <c r="K68" s="21" t="s">
        <v>6788</v>
      </c>
      <c r="L68" s="21" t="s">
        <v>6789</v>
      </c>
      <c r="M68" s="23" t="s">
        <v>6107</v>
      </c>
      <c r="N68" s="32" t="s">
        <v>557</v>
      </c>
      <c r="O68" s="32" t="s">
        <v>556</v>
      </c>
      <c r="P68" s="33" t="s">
        <v>555</v>
      </c>
      <c r="Q68" s="32"/>
      <c r="R68" s="33" t="s">
        <v>414</v>
      </c>
      <c r="S68" s="33" t="s">
        <v>6790</v>
      </c>
      <c r="T68" s="34">
        <v>37970</v>
      </c>
      <c r="U68" s="32">
        <v>6934</v>
      </c>
      <c r="V68" s="22"/>
      <c r="W68" s="23"/>
      <c r="X68" s="22"/>
      <c r="Y68" s="22"/>
      <c r="Z68" s="22"/>
      <c r="AA68" s="21"/>
      <c r="AB68" s="18"/>
      <c r="AC68" s="18"/>
      <c r="AD68" s="18"/>
      <c r="AE68" s="18"/>
      <c r="AF68" s="18"/>
      <c r="AG68" s="18"/>
    </row>
    <row r="69" spans="1:33" ht="18" hidden="1" customHeight="1" x14ac:dyDescent="0.2">
      <c r="A69" s="32">
        <v>7459</v>
      </c>
      <c r="B69" s="42" t="s">
        <v>6397</v>
      </c>
      <c r="C69" s="139">
        <v>650447174</v>
      </c>
      <c r="D69" s="21" t="s">
        <v>52</v>
      </c>
      <c r="E69" s="21" t="s">
        <v>558</v>
      </c>
      <c r="F69" s="31" t="s">
        <v>7489</v>
      </c>
      <c r="G69" s="31" t="s">
        <v>559</v>
      </c>
      <c r="H69" s="31" t="s">
        <v>7490</v>
      </c>
      <c r="I69" s="21" t="s">
        <v>560</v>
      </c>
      <c r="J69" s="21" t="s">
        <v>6611</v>
      </c>
      <c r="K69" s="21" t="s">
        <v>561</v>
      </c>
      <c r="L69" s="21" t="s">
        <v>6398</v>
      </c>
      <c r="M69" s="23" t="s">
        <v>6106</v>
      </c>
      <c r="N69" s="32" t="s">
        <v>562</v>
      </c>
      <c r="O69" s="32" t="s">
        <v>6399</v>
      </c>
      <c r="P69" s="33" t="s">
        <v>7491</v>
      </c>
      <c r="Q69" s="32"/>
      <c r="R69" s="33" t="s">
        <v>414</v>
      </c>
      <c r="S69" s="33" t="s">
        <v>7507</v>
      </c>
      <c r="T69" s="34">
        <v>40882</v>
      </c>
      <c r="U69" s="32">
        <v>7459</v>
      </c>
      <c r="V69" s="22"/>
      <c r="W69" s="23"/>
      <c r="X69" s="22"/>
      <c r="Y69" s="22"/>
      <c r="Z69" s="22"/>
      <c r="AA69" s="21"/>
      <c r="AB69" s="18"/>
      <c r="AC69" s="18"/>
      <c r="AD69" s="18"/>
      <c r="AE69" s="18"/>
      <c r="AF69" s="18"/>
      <c r="AG69" s="18"/>
    </row>
    <row r="70" spans="1:33" ht="18" hidden="1" customHeight="1" x14ac:dyDescent="0.2">
      <c r="A70" s="32">
        <v>650</v>
      </c>
      <c r="B70" s="42" t="s">
        <v>563</v>
      </c>
      <c r="C70" s="139">
        <v>700151204</v>
      </c>
      <c r="D70" s="21" t="s">
        <v>78</v>
      </c>
      <c r="E70" s="21" t="s">
        <v>564</v>
      </c>
      <c r="F70" s="31" t="s">
        <v>565</v>
      </c>
      <c r="G70" s="31" t="s">
        <v>566</v>
      </c>
      <c r="H70" s="31" t="s">
        <v>567</v>
      </c>
      <c r="I70" s="21" t="s">
        <v>568</v>
      </c>
      <c r="J70" s="21" t="s">
        <v>569</v>
      </c>
      <c r="K70" s="21" t="s">
        <v>570</v>
      </c>
      <c r="L70" s="21" t="s">
        <v>572</v>
      </c>
      <c r="M70" s="23" t="s">
        <v>214</v>
      </c>
      <c r="N70" s="32"/>
      <c r="O70" s="32" t="s">
        <v>573</v>
      </c>
      <c r="P70" s="33" t="s">
        <v>571</v>
      </c>
      <c r="Q70" s="32"/>
      <c r="R70" s="33" t="s">
        <v>414</v>
      </c>
      <c r="S70" s="33" t="s">
        <v>574</v>
      </c>
      <c r="T70" s="34">
        <v>37970</v>
      </c>
      <c r="U70" s="32">
        <v>650</v>
      </c>
      <c r="V70" s="22"/>
      <c r="W70" s="23"/>
      <c r="X70" s="22"/>
      <c r="Y70" s="22"/>
      <c r="Z70" s="22"/>
      <c r="AA70" s="21"/>
      <c r="AB70" s="18"/>
      <c r="AC70" s="18"/>
      <c r="AD70" s="18"/>
      <c r="AE70" s="18"/>
      <c r="AF70" s="18"/>
      <c r="AG70" s="18"/>
    </row>
    <row r="71" spans="1:33" ht="18" hidden="1" customHeight="1" x14ac:dyDescent="0.2">
      <c r="A71" s="32">
        <v>7159</v>
      </c>
      <c r="B71" s="42" t="s">
        <v>575</v>
      </c>
      <c r="C71" s="139">
        <v>653932502</v>
      </c>
      <c r="D71" s="21" t="s">
        <v>78</v>
      </c>
      <c r="E71" s="21" t="s">
        <v>576</v>
      </c>
      <c r="F71" s="31" t="s">
        <v>6190</v>
      </c>
      <c r="G71" s="31" t="s">
        <v>577</v>
      </c>
      <c r="H71" s="31" t="s">
        <v>6191</v>
      </c>
      <c r="I71" s="21" t="s">
        <v>183</v>
      </c>
      <c r="J71" s="21" t="s">
        <v>6192</v>
      </c>
      <c r="K71" s="31" t="s">
        <v>6191</v>
      </c>
      <c r="L71" s="21" t="s">
        <v>578</v>
      </c>
      <c r="M71" s="23" t="s">
        <v>891</v>
      </c>
      <c r="N71" s="32" t="s">
        <v>1818</v>
      </c>
      <c r="O71" s="32"/>
      <c r="P71" s="33"/>
      <c r="Q71" s="32"/>
      <c r="R71" s="33" t="s">
        <v>414</v>
      </c>
      <c r="S71" s="33" t="s">
        <v>579</v>
      </c>
      <c r="T71" s="34">
        <v>38414</v>
      </c>
      <c r="U71" s="32">
        <v>7159</v>
      </c>
      <c r="V71" s="22"/>
      <c r="W71" s="23"/>
      <c r="X71" s="22"/>
      <c r="Y71" s="22"/>
      <c r="Z71" s="22"/>
      <c r="AA71" s="21"/>
      <c r="AB71" s="18"/>
      <c r="AC71" s="18"/>
      <c r="AD71" s="18"/>
      <c r="AE71" s="18"/>
      <c r="AF71" s="18"/>
      <c r="AG71" s="18"/>
    </row>
    <row r="72" spans="1:33" ht="18" hidden="1" customHeight="1" x14ac:dyDescent="0.2">
      <c r="A72" s="103">
        <v>6866</v>
      </c>
      <c r="B72" s="114" t="s">
        <v>580</v>
      </c>
      <c r="C72" s="137">
        <v>719926002</v>
      </c>
      <c r="D72" s="37" t="s">
        <v>52</v>
      </c>
      <c r="E72" s="37" t="s">
        <v>581</v>
      </c>
      <c r="F72" s="102" t="s">
        <v>8531</v>
      </c>
      <c r="G72" s="102" t="s">
        <v>582</v>
      </c>
      <c r="H72" s="102" t="s">
        <v>8532</v>
      </c>
      <c r="I72" s="37" t="s">
        <v>583</v>
      </c>
      <c r="J72" s="37" t="s">
        <v>8533</v>
      </c>
      <c r="K72" s="37" t="s">
        <v>584</v>
      </c>
      <c r="L72" s="37" t="s">
        <v>6820</v>
      </c>
      <c r="M72" s="47" t="s">
        <v>6107</v>
      </c>
      <c r="N72" s="103" t="s">
        <v>585</v>
      </c>
      <c r="O72" s="103" t="s">
        <v>8534</v>
      </c>
      <c r="P72" s="104" t="s">
        <v>8535</v>
      </c>
      <c r="Q72" s="103"/>
      <c r="R72" s="104" t="s">
        <v>414</v>
      </c>
      <c r="S72" s="104" t="s">
        <v>8536</v>
      </c>
      <c r="T72" s="105">
        <v>37970</v>
      </c>
      <c r="U72" s="103">
        <v>6866</v>
      </c>
      <c r="V72" s="46"/>
      <c r="W72" s="47"/>
      <c r="X72" s="46"/>
      <c r="Y72" s="46"/>
      <c r="Z72" s="46"/>
      <c r="AA72" s="53" t="s">
        <v>8537</v>
      </c>
      <c r="AB72" s="18"/>
      <c r="AC72" s="18"/>
      <c r="AD72" s="18"/>
      <c r="AE72" s="18"/>
      <c r="AF72" s="18"/>
      <c r="AG72" s="18" t="s">
        <v>8537</v>
      </c>
    </row>
    <row r="73" spans="1:33" ht="18" hidden="1" customHeight="1" x14ac:dyDescent="0.2">
      <c r="A73" s="32">
        <v>7399</v>
      </c>
      <c r="B73" s="42" t="s">
        <v>586</v>
      </c>
      <c r="C73" s="139">
        <v>650929403</v>
      </c>
      <c r="D73" s="21" t="s">
        <v>587</v>
      </c>
      <c r="E73" s="21" t="s">
        <v>588</v>
      </c>
      <c r="F73" s="31" t="s">
        <v>6416</v>
      </c>
      <c r="G73" s="31" t="s">
        <v>589</v>
      </c>
      <c r="H73" s="31" t="s">
        <v>6591</v>
      </c>
      <c r="I73" s="21" t="s">
        <v>590</v>
      </c>
      <c r="J73" s="21" t="s">
        <v>6592</v>
      </c>
      <c r="K73" s="21" t="s">
        <v>591</v>
      </c>
      <c r="L73" s="21" t="s">
        <v>592</v>
      </c>
      <c r="M73" s="23" t="s">
        <v>49</v>
      </c>
      <c r="N73" s="32" t="s">
        <v>723</v>
      </c>
      <c r="O73" s="32" t="s">
        <v>593</v>
      </c>
      <c r="P73" s="51" t="s">
        <v>6417</v>
      </c>
      <c r="Q73" s="32"/>
      <c r="R73" s="33" t="s">
        <v>414</v>
      </c>
      <c r="S73" s="33" t="s">
        <v>6647</v>
      </c>
      <c r="T73" s="34">
        <v>39636</v>
      </c>
      <c r="U73" s="32">
        <v>7399</v>
      </c>
      <c r="V73" s="22"/>
      <c r="W73" s="23"/>
      <c r="X73" s="22"/>
      <c r="Y73" s="22"/>
      <c r="Z73" s="22"/>
      <c r="AA73" s="21"/>
      <c r="AB73" s="18"/>
      <c r="AC73" s="18"/>
      <c r="AD73" s="18"/>
      <c r="AE73" s="18"/>
      <c r="AF73" s="18"/>
      <c r="AG73" s="18"/>
    </row>
    <row r="74" spans="1:33" ht="18" hidden="1" customHeight="1" x14ac:dyDescent="0.2">
      <c r="A74" s="32">
        <v>6912</v>
      </c>
      <c r="B74" s="42" t="s">
        <v>594</v>
      </c>
      <c r="C74" s="139">
        <v>708167002</v>
      </c>
      <c r="D74" s="21" t="s">
        <v>595</v>
      </c>
      <c r="E74" s="21" t="s">
        <v>596</v>
      </c>
      <c r="F74" s="31" t="s">
        <v>27</v>
      </c>
      <c r="G74" s="31" t="s">
        <v>597</v>
      </c>
      <c r="H74" s="31" t="s">
        <v>6237</v>
      </c>
      <c r="I74" s="21">
        <v>2017</v>
      </c>
      <c r="J74" s="21" t="s">
        <v>6612</v>
      </c>
      <c r="K74" s="21" t="s">
        <v>6193</v>
      </c>
      <c r="L74" s="21" t="s">
        <v>598</v>
      </c>
      <c r="M74" s="23" t="s">
        <v>339</v>
      </c>
      <c r="N74" s="32" t="s">
        <v>599</v>
      </c>
      <c r="O74" s="32" t="s">
        <v>6194</v>
      </c>
      <c r="P74" s="51" t="s">
        <v>6195</v>
      </c>
      <c r="Q74" s="32" t="s">
        <v>6196</v>
      </c>
      <c r="R74" s="33">
        <v>91001</v>
      </c>
      <c r="S74" s="33" t="s">
        <v>600</v>
      </c>
      <c r="T74" s="34">
        <v>37970</v>
      </c>
      <c r="U74" s="32">
        <v>6912</v>
      </c>
      <c r="V74" s="22"/>
      <c r="W74" s="23"/>
      <c r="X74" s="22"/>
      <c r="Y74" s="22"/>
      <c r="Z74" s="22"/>
      <c r="AA74" s="21"/>
      <c r="AB74" s="18"/>
      <c r="AC74" s="18"/>
      <c r="AD74" s="18"/>
      <c r="AE74" s="18"/>
      <c r="AF74" s="18"/>
      <c r="AG74" s="18"/>
    </row>
    <row r="75" spans="1:33" ht="18" hidden="1" customHeight="1" x14ac:dyDescent="0.2">
      <c r="A75" s="32">
        <v>6947</v>
      </c>
      <c r="B75" s="42" t="s">
        <v>602</v>
      </c>
      <c r="C75" s="139">
        <v>603180003</v>
      </c>
      <c r="D75" s="21" t="s">
        <v>595</v>
      </c>
      <c r="E75" s="21" t="s">
        <v>603</v>
      </c>
      <c r="F75" s="31" t="s">
        <v>27</v>
      </c>
      <c r="G75" s="31" t="s">
        <v>597</v>
      </c>
      <c r="H75" s="31" t="s">
        <v>604</v>
      </c>
      <c r="I75" s="21" t="s">
        <v>605</v>
      </c>
      <c r="J75" s="21" t="s">
        <v>606</v>
      </c>
      <c r="K75" s="21" t="s">
        <v>607</v>
      </c>
      <c r="L75" s="21" t="s">
        <v>610</v>
      </c>
      <c r="M75" s="32" t="s">
        <v>611</v>
      </c>
      <c r="N75" s="32" t="s">
        <v>612</v>
      </c>
      <c r="O75" s="32" t="s">
        <v>609</v>
      </c>
      <c r="P75" s="33" t="s">
        <v>608</v>
      </c>
      <c r="Q75" s="32"/>
      <c r="R75" s="33">
        <v>91001</v>
      </c>
      <c r="S75" s="33" t="s">
        <v>613</v>
      </c>
      <c r="T75" s="34">
        <v>37970</v>
      </c>
      <c r="U75" s="32">
        <v>6947</v>
      </c>
      <c r="V75" s="22"/>
      <c r="W75" s="23"/>
      <c r="X75" s="22"/>
      <c r="Y75" s="22"/>
      <c r="Z75" s="22"/>
      <c r="AA75" s="21"/>
      <c r="AB75" s="18"/>
      <c r="AC75" s="18"/>
      <c r="AD75" s="18"/>
      <c r="AE75" s="18"/>
      <c r="AF75" s="18"/>
      <c r="AG75" s="18"/>
    </row>
    <row r="76" spans="1:33" ht="18" hidden="1" customHeight="1" x14ac:dyDescent="0.2">
      <c r="A76" s="32">
        <v>6873</v>
      </c>
      <c r="B76" s="42" t="s">
        <v>614</v>
      </c>
      <c r="C76" s="139">
        <v>708168009</v>
      </c>
      <c r="D76" s="21" t="s">
        <v>595</v>
      </c>
      <c r="E76" s="21" t="s">
        <v>615</v>
      </c>
      <c r="F76" s="31" t="s">
        <v>27</v>
      </c>
      <c r="G76" s="31" t="s">
        <v>597</v>
      </c>
      <c r="H76" s="31" t="s">
        <v>616</v>
      </c>
      <c r="I76" s="21" t="s">
        <v>617</v>
      </c>
      <c r="J76" s="21" t="s">
        <v>618</v>
      </c>
      <c r="K76" s="21" t="s">
        <v>619</v>
      </c>
      <c r="L76" s="21" t="s">
        <v>621</v>
      </c>
      <c r="M76" s="23" t="s">
        <v>623</v>
      </c>
      <c r="N76" s="32" t="s">
        <v>622</v>
      </c>
      <c r="O76" s="32" t="s">
        <v>6232</v>
      </c>
      <c r="P76" s="33" t="s">
        <v>620</v>
      </c>
      <c r="Q76" s="32"/>
      <c r="R76" s="33">
        <v>91001</v>
      </c>
      <c r="S76" s="33" t="s">
        <v>613</v>
      </c>
      <c r="T76" s="34">
        <v>37970</v>
      </c>
      <c r="U76" s="32">
        <v>6873</v>
      </c>
      <c r="V76" s="22"/>
      <c r="W76" s="23"/>
      <c r="X76" s="22"/>
      <c r="Y76" s="22"/>
      <c r="Z76" s="22"/>
      <c r="AA76" s="21"/>
      <c r="AB76" s="18"/>
      <c r="AC76" s="18"/>
      <c r="AD76" s="18"/>
      <c r="AE76" s="18"/>
      <c r="AF76" s="18"/>
      <c r="AG76" s="18"/>
    </row>
    <row r="77" spans="1:33" ht="18" hidden="1" customHeight="1" x14ac:dyDescent="0.2">
      <c r="A77" s="32">
        <v>7519</v>
      </c>
      <c r="B77" s="42" t="s">
        <v>624</v>
      </c>
      <c r="C77" s="139">
        <v>707862009</v>
      </c>
      <c r="D77" s="21" t="s">
        <v>625</v>
      </c>
      <c r="E77" s="21" t="s">
        <v>626</v>
      </c>
      <c r="F77" s="31" t="s">
        <v>27</v>
      </c>
      <c r="G77" s="31" t="s">
        <v>627</v>
      </c>
      <c r="H77" s="31" t="s">
        <v>6446</v>
      </c>
      <c r="I77" s="21" t="s">
        <v>6449</v>
      </c>
      <c r="J77" s="21" t="s">
        <v>6590</v>
      </c>
      <c r="K77" s="21" t="s">
        <v>6448</v>
      </c>
      <c r="L77" s="21" t="s">
        <v>628</v>
      </c>
      <c r="M77" s="23" t="s">
        <v>49</v>
      </c>
      <c r="N77" s="32" t="s">
        <v>276</v>
      </c>
      <c r="O77" s="32" t="s">
        <v>6444</v>
      </c>
      <c r="P77" s="33" t="s">
        <v>6445</v>
      </c>
      <c r="Q77" s="32"/>
      <c r="R77" s="33">
        <v>91001</v>
      </c>
      <c r="S77" s="44" t="s">
        <v>6447</v>
      </c>
      <c r="T77" s="34">
        <v>41985</v>
      </c>
      <c r="U77" s="32">
        <v>7519</v>
      </c>
      <c r="V77" s="22"/>
      <c r="W77" s="23"/>
      <c r="X77" s="22"/>
      <c r="Y77" s="22"/>
      <c r="Z77" s="22"/>
      <c r="AA77" s="21"/>
      <c r="AB77" s="18"/>
      <c r="AC77" s="18"/>
      <c r="AD77" s="18"/>
      <c r="AE77" s="18"/>
      <c r="AF77" s="18"/>
      <c r="AG77" s="18"/>
    </row>
    <row r="78" spans="1:33" ht="18" hidden="1" customHeight="1" x14ac:dyDescent="0.2">
      <c r="A78" s="32">
        <v>7462</v>
      </c>
      <c r="B78" s="42" t="s">
        <v>7652</v>
      </c>
      <c r="C78" s="139">
        <v>650213203</v>
      </c>
      <c r="D78" s="21" t="s">
        <v>78</v>
      </c>
      <c r="E78" s="21" t="s">
        <v>629</v>
      </c>
      <c r="F78" s="31" t="s">
        <v>5596</v>
      </c>
      <c r="G78" s="31" t="s">
        <v>630</v>
      </c>
      <c r="H78" s="31" t="s">
        <v>5597</v>
      </c>
      <c r="I78" s="21" t="s">
        <v>5598</v>
      </c>
      <c r="J78" s="21" t="s">
        <v>5599</v>
      </c>
      <c r="K78" s="21" t="s">
        <v>5600</v>
      </c>
      <c r="L78" s="21" t="s">
        <v>5601</v>
      </c>
      <c r="M78" s="23" t="s">
        <v>6110</v>
      </c>
      <c r="N78" s="32" t="s">
        <v>631</v>
      </c>
      <c r="O78" s="32"/>
      <c r="P78" s="33"/>
      <c r="Q78" s="32"/>
      <c r="R78" s="33" t="s">
        <v>414</v>
      </c>
      <c r="S78" s="33" t="s">
        <v>6878</v>
      </c>
      <c r="T78" s="34">
        <v>43174</v>
      </c>
      <c r="U78" s="32">
        <v>7462</v>
      </c>
      <c r="V78" s="22"/>
      <c r="W78" s="23"/>
      <c r="X78" s="22"/>
      <c r="Y78" s="22"/>
      <c r="Z78" s="22"/>
      <c r="AA78" s="21"/>
      <c r="AB78" s="18"/>
      <c r="AC78" s="18"/>
      <c r="AD78" s="18"/>
      <c r="AE78" s="18"/>
      <c r="AF78" s="18"/>
      <c r="AG78" s="18" t="s">
        <v>8524</v>
      </c>
    </row>
    <row r="79" spans="1:33" ht="18" hidden="1" customHeight="1" x14ac:dyDescent="0.2">
      <c r="A79" s="32">
        <v>7652</v>
      </c>
      <c r="B79" s="42" t="s">
        <v>632</v>
      </c>
      <c r="C79" s="139">
        <v>659070006</v>
      </c>
      <c r="D79" s="21" t="s">
        <v>633</v>
      </c>
      <c r="E79" s="21" t="s">
        <v>634</v>
      </c>
      <c r="F79" s="31" t="s">
        <v>635</v>
      </c>
      <c r="G79" s="31" t="s">
        <v>636</v>
      </c>
      <c r="H79" s="31" t="s">
        <v>637</v>
      </c>
      <c r="I79" s="21" t="s">
        <v>638</v>
      </c>
      <c r="J79" s="21" t="s">
        <v>6944</v>
      </c>
      <c r="K79" s="21" t="s">
        <v>6576</v>
      </c>
      <c r="L79" s="21" t="s">
        <v>6947</v>
      </c>
      <c r="M79" s="23" t="s">
        <v>6108</v>
      </c>
      <c r="N79" s="32" t="s">
        <v>639</v>
      </c>
      <c r="O79" s="32" t="s">
        <v>6945</v>
      </c>
      <c r="P79" s="33" t="s">
        <v>6946</v>
      </c>
      <c r="Q79" s="32" t="s">
        <v>6575</v>
      </c>
      <c r="R79" s="33" t="s">
        <v>640</v>
      </c>
      <c r="S79" s="33" t="s">
        <v>6817</v>
      </c>
      <c r="T79" s="34">
        <v>43307</v>
      </c>
      <c r="U79" s="32">
        <v>7652</v>
      </c>
      <c r="V79" s="22"/>
      <c r="W79" s="23"/>
      <c r="X79" s="22"/>
      <c r="Y79" s="22"/>
      <c r="Z79" s="22"/>
      <c r="AA79" s="21"/>
      <c r="AB79" s="18"/>
      <c r="AC79" s="18"/>
      <c r="AD79" s="18"/>
      <c r="AE79" s="18"/>
      <c r="AF79" s="18"/>
      <c r="AG79" s="18"/>
    </row>
    <row r="80" spans="1:33" ht="18" hidden="1" customHeight="1" x14ac:dyDescent="0.2">
      <c r="A80" s="32">
        <v>7671</v>
      </c>
      <c r="B80" s="42" t="s">
        <v>6059</v>
      </c>
      <c r="C80" s="139">
        <v>651653096</v>
      </c>
      <c r="D80" s="21" t="s">
        <v>78</v>
      </c>
      <c r="E80" s="21" t="s">
        <v>4940</v>
      </c>
      <c r="F80" s="31" t="s">
        <v>641</v>
      </c>
      <c r="G80" s="31" t="s">
        <v>4941</v>
      </c>
      <c r="H80" s="31" t="s">
        <v>4942</v>
      </c>
      <c r="I80" s="21" t="s">
        <v>642</v>
      </c>
      <c r="J80" s="21" t="s">
        <v>4943</v>
      </c>
      <c r="K80" s="21" t="s">
        <v>643</v>
      </c>
      <c r="L80" s="21" t="s">
        <v>4944</v>
      </c>
      <c r="M80" s="23" t="s">
        <v>50</v>
      </c>
      <c r="N80" s="32" t="s">
        <v>644</v>
      </c>
      <c r="O80" s="32" t="s">
        <v>645</v>
      </c>
      <c r="P80" s="33" t="s">
        <v>646</v>
      </c>
      <c r="Q80" s="32"/>
      <c r="R80" s="33" t="s">
        <v>136</v>
      </c>
      <c r="S80" s="33" t="s">
        <v>647</v>
      </c>
      <c r="T80" s="34">
        <v>43516</v>
      </c>
      <c r="U80" s="32">
        <v>7671</v>
      </c>
      <c r="V80" s="22"/>
      <c r="W80" s="23"/>
      <c r="X80" s="22"/>
      <c r="Y80" s="22"/>
      <c r="Z80" s="22"/>
      <c r="AA80" s="21"/>
      <c r="AB80" s="18"/>
      <c r="AC80" s="18"/>
      <c r="AD80" s="18"/>
      <c r="AE80" s="18"/>
      <c r="AF80" s="18"/>
      <c r="AG80" s="18"/>
    </row>
    <row r="81" spans="1:33" ht="18" hidden="1" customHeight="1" x14ac:dyDescent="0.2">
      <c r="A81" s="32">
        <v>850</v>
      </c>
      <c r="B81" s="42" t="s">
        <v>648</v>
      </c>
      <c r="C81" s="139">
        <v>703708005</v>
      </c>
      <c r="D81" s="21" t="s">
        <v>78</v>
      </c>
      <c r="E81" s="21" t="s">
        <v>649</v>
      </c>
      <c r="F81" s="31" t="s">
        <v>650</v>
      </c>
      <c r="G81" s="31" t="s">
        <v>651</v>
      </c>
      <c r="H81" s="31" t="s">
        <v>652</v>
      </c>
      <c r="I81" s="21" t="s">
        <v>653</v>
      </c>
      <c r="J81" s="21" t="s">
        <v>654</v>
      </c>
      <c r="K81" s="21" t="s">
        <v>655</v>
      </c>
      <c r="L81" s="21" t="s">
        <v>657</v>
      </c>
      <c r="M81" s="23" t="s">
        <v>339</v>
      </c>
      <c r="N81" s="32" t="s">
        <v>599</v>
      </c>
      <c r="O81" s="32" t="s">
        <v>656</v>
      </c>
      <c r="P81" s="33"/>
      <c r="Q81" s="32"/>
      <c r="R81" s="33">
        <v>93401</v>
      </c>
      <c r="S81" s="33" t="s">
        <v>658</v>
      </c>
      <c r="T81" s="34">
        <v>37960</v>
      </c>
      <c r="U81" s="32">
        <v>850</v>
      </c>
      <c r="V81" s="22"/>
      <c r="W81" s="23"/>
      <c r="X81" s="22"/>
      <c r="Y81" s="22"/>
      <c r="Z81" s="22"/>
      <c r="AA81" s="21"/>
      <c r="AB81" s="19"/>
      <c r="AC81" s="19"/>
      <c r="AD81" s="19"/>
      <c r="AE81" s="19"/>
      <c r="AF81" s="19"/>
      <c r="AG81" s="19"/>
    </row>
    <row r="82" spans="1:33" ht="18" hidden="1" customHeight="1" x14ac:dyDescent="0.2">
      <c r="A82" s="32">
        <v>7160</v>
      </c>
      <c r="B82" s="42" t="s">
        <v>6113</v>
      </c>
      <c r="C82" s="139">
        <v>712091002</v>
      </c>
      <c r="D82" s="21" t="s">
        <v>78</v>
      </c>
      <c r="E82" s="21" t="s">
        <v>659</v>
      </c>
      <c r="F82" s="31" t="s">
        <v>6963</v>
      </c>
      <c r="G82" s="31" t="s">
        <v>660</v>
      </c>
      <c r="H82" s="31" t="s">
        <v>6964</v>
      </c>
      <c r="I82" s="21" t="s">
        <v>661</v>
      </c>
      <c r="J82" s="21" t="s">
        <v>662</v>
      </c>
      <c r="K82" s="21" t="s">
        <v>6716</v>
      </c>
      <c r="L82" s="21" t="s">
        <v>663</v>
      </c>
      <c r="M82" s="23" t="s">
        <v>49</v>
      </c>
      <c r="N82" s="32" t="s">
        <v>664</v>
      </c>
      <c r="O82" s="32" t="s">
        <v>666</v>
      </c>
      <c r="P82" s="33" t="s">
        <v>6717</v>
      </c>
      <c r="Q82" s="32"/>
      <c r="R82" s="33" t="s">
        <v>414</v>
      </c>
      <c r="S82" s="33" t="s">
        <v>7040</v>
      </c>
      <c r="T82" s="34">
        <v>38344</v>
      </c>
      <c r="U82" s="32">
        <v>7160</v>
      </c>
      <c r="V82" s="22"/>
      <c r="W82" s="23"/>
      <c r="X82" s="22"/>
      <c r="Y82" s="22"/>
      <c r="Z82" s="22"/>
      <c r="AA82" s="21"/>
      <c r="AB82" s="18"/>
      <c r="AC82" s="18"/>
      <c r="AD82" s="18"/>
      <c r="AE82" s="18"/>
      <c r="AF82" s="18"/>
      <c r="AG82" s="18" t="s">
        <v>8538</v>
      </c>
    </row>
    <row r="83" spans="1:33" ht="18" hidden="1" customHeight="1" x14ac:dyDescent="0.2">
      <c r="A83" s="32">
        <v>2200</v>
      </c>
      <c r="B83" s="42" t="s">
        <v>667</v>
      </c>
      <c r="C83" s="139">
        <v>709659006</v>
      </c>
      <c r="D83" s="21" t="s">
        <v>78</v>
      </c>
      <c r="E83" s="21" t="s">
        <v>668</v>
      </c>
      <c r="F83" s="31" t="s">
        <v>669</v>
      </c>
      <c r="G83" s="31" t="s">
        <v>670</v>
      </c>
      <c r="H83" s="31" t="s">
        <v>671</v>
      </c>
      <c r="I83" s="21" t="s">
        <v>132</v>
      </c>
      <c r="J83" s="21" t="s">
        <v>672</v>
      </c>
      <c r="K83" s="21" t="s">
        <v>673</v>
      </c>
      <c r="L83" s="23" t="s">
        <v>675</v>
      </c>
      <c r="M83" s="23" t="s">
        <v>214</v>
      </c>
      <c r="N83" s="32" t="s">
        <v>494</v>
      </c>
      <c r="O83" s="32"/>
      <c r="P83" s="33" t="s">
        <v>674</v>
      </c>
      <c r="Q83" s="32"/>
      <c r="R83" s="33" t="s">
        <v>414</v>
      </c>
      <c r="S83" s="33" t="s">
        <v>677</v>
      </c>
      <c r="T83" s="34">
        <v>37970</v>
      </c>
      <c r="U83" s="32">
        <v>2200</v>
      </c>
      <c r="V83" s="22"/>
      <c r="W83" s="23"/>
      <c r="X83" s="22"/>
      <c r="Y83" s="22"/>
      <c r="Z83" s="22"/>
      <c r="AA83" s="21"/>
      <c r="AB83" s="18"/>
      <c r="AC83" s="18"/>
      <c r="AD83" s="18"/>
      <c r="AE83" s="18"/>
      <c r="AF83" s="18"/>
      <c r="AG83" s="18"/>
    </row>
    <row r="84" spans="1:33" ht="18" hidden="1" customHeight="1" x14ac:dyDescent="0.2">
      <c r="A84" s="32">
        <v>7605</v>
      </c>
      <c r="B84" s="42" t="s">
        <v>678</v>
      </c>
      <c r="C84" s="139">
        <v>651131154</v>
      </c>
      <c r="D84" s="21" t="s">
        <v>78</v>
      </c>
      <c r="E84" s="21" t="s">
        <v>679</v>
      </c>
      <c r="F84" s="31" t="s">
        <v>6665</v>
      </c>
      <c r="G84" s="31" t="s">
        <v>680</v>
      </c>
      <c r="H84" s="31" t="s">
        <v>681</v>
      </c>
      <c r="I84" s="21" t="s">
        <v>477</v>
      </c>
      <c r="J84" s="21" t="s">
        <v>682</v>
      </c>
      <c r="K84" s="21" t="s">
        <v>683</v>
      </c>
      <c r="L84" s="21" t="s">
        <v>685</v>
      </c>
      <c r="M84" s="23" t="s">
        <v>6110</v>
      </c>
      <c r="N84" s="32" t="s">
        <v>631</v>
      </c>
      <c r="O84" s="51" t="s">
        <v>686</v>
      </c>
      <c r="P84" s="33" t="s">
        <v>684</v>
      </c>
      <c r="Q84" s="32"/>
      <c r="R84" s="33" t="s">
        <v>414</v>
      </c>
      <c r="S84" s="33" t="s">
        <v>6906</v>
      </c>
      <c r="T84" s="34">
        <v>42472</v>
      </c>
      <c r="U84" s="32">
        <v>7605</v>
      </c>
      <c r="V84" s="22"/>
      <c r="W84" s="23"/>
      <c r="X84" s="22"/>
      <c r="Y84" s="22"/>
      <c r="Z84" s="22"/>
      <c r="AA84" s="21"/>
      <c r="AB84" s="18"/>
      <c r="AC84" s="18"/>
      <c r="AD84" s="18"/>
      <c r="AE84" s="18"/>
      <c r="AF84" s="18"/>
      <c r="AG84" s="18"/>
    </row>
    <row r="85" spans="1:33" ht="18" hidden="1" customHeight="1" x14ac:dyDescent="0.2">
      <c r="A85" s="32">
        <v>7639</v>
      </c>
      <c r="B85" s="42" t="s">
        <v>687</v>
      </c>
      <c r="C85" s="139">
        <v>650926250</v>
      </c>
      <c r="D85" s="21" t="s">
        <v>78</v>
      </c>
      <c r="E85" s="21" t="s">
        <v>688</v>
      </c>
      <c r="F85" s="31" t="s">
        <v>689</v>
      </c>
      <c r="G85" s="31" t="s">
        <v>690</v>
      </c>
      <c r="H85" s="31" t="s">
        <v>691</v>
      </c>
      <c r="I85" s="21" t="s">
        <v>692</v>
      </c>
      <c r="J85" s="21" t="s">
        <v>693</v>
      </c>
      <c r="K85" s="21" t="s">
        <v>694</v>
      </c>
      <c r="L85" s="21" t="s">
        <v>695</v>
      </c>
      <c r="M85" s="23" t="s">
        <v>339</v>
      </c>
      <c r="N85" s="32" t="s">
        <v>696</v>
      </c>
      <c r="O85" s="32"/>
      <c r="P85" s="33"/>
      <c r="Q85" s="32"/>
      <c r="R85" s="33" t="s">
        <v>697</v>
      </c>
      <c r="S85" s="33" t="s">
        <v>698</v>
      </c>
      <c r="T85" s="34">
        <v>43048</v>
      </c>
      <c r="U85" s="32">
        <v>7639</v>
      </c>
      <c r="V85" s="22"/>
      <c r="W85" s="23"/>
      <c r="X85" s="22"/>
      <c r="Y85" s="22"/>
      <c r="Z85" s="22"/>
      <c r="AA85" s="21"/>
      <c r="AB85" s="19"/>
      <c r="AC85" s="19"/>
      <c r="AD85" s="19"/>
      <c r="AE85" s="19"/>
      <c r="AF85" s="19"/>
      <c r="AG85" s="19"/>
    </row>
    <row r="86" spans="1:33" ht="18" hidden="1" customHeight="1" x14ac:dyDescent="0.2">
      <c r="A86" s="32">
        <v>7707</v>
      </c>
      <c r="B86" s="42" t="s">
        <v>6893</v>
      </c>
      <c r="C86" s="139">
        <v>533330878</v>
      </c>
      <c r="D86" s="21"/>
      <c r="E86" s="21" t="s">
        <v>8539</v>
      </c>
      <c r="F86" s="31" t="s">
        <v>6894</v>
      </c>
      <c r="G86" s="31" t="s">
        <v>6895</v>
      </c>
      <c r="H86" s="31" t="s">
        <v>6896</v>
      </c>
      <c r="I86" s="21" t="s">
        <v>1473</v>
      </c>
      <c r="J86" s="21" t="s">
        <v>6897</v>
      </c>
      <c r="K86" s="21" t="s">
        <v>6898</v>
      </c>
      <c r="L86" s="21" t="s">
        <v>6899</v>
      </c>
      <c r="M86" s="23" t="s">
        <v>623</v>
      </c>
      <c r="N86" s="32" t="s">
        <v>202</v>
      </c>
      <c r="O86" s="32" t="s">
        <v>6900</v>
      </c>
      <c r="P86" s="33" t="s">
        <v>6901</v>
      </c>
      <c r="Q86" s="32"/>
      <c r="R86" s="33">
        <v>93401</v>
      </c>
      <c r="S86" s="54" t="s">
        <v>6782</v>
      </c>
      <c r="T86" s="34" t="s">
        <v>8747</v>
      </c>
      <c r="U86" s="32">
        <v>7707</v>
      </c>
      <c r="V86" s="22"/>
      <c r="W86" s="23"/>
      <c r="X86" s="22"/>
      <c r="Y86" s="22"/>
      <c r="Z86" s="22"/>
      <c r="AA86" s="21"/>
      <c r="AB86" s="20"/>
      <c r="AC86" s="19"/>
      <c r="AD86" s="19"/>
      <c r="AE86" s="19"/>
      <c r="AF86" s="19"/>
      <c r="AG86" s="19"/>
    </row>
    <row r="87" spans="1:33" ht="18" hidden="1" customHeight="1" x14ac:dyDescent="0.2">
      <c r="A87" s="32">
        <v>7406</v>
      </c>
      <c r="B87" s="42" t="s">
        <v>6989</v>
      </c>
      <c r="C87" s="139">
        <v>659362805</v>
      </c>
      <c r="D87" s="21" t="s">
        <v>52</v>
      </c>
      <c r="E87" s="21" t="s">
        <v>699</v>
      </c>
      <c r="F87" s="31" t="s">
        <v>6990</v>
      </c>
      <c r="G87" s="31" t="s">
        <v>700</v>
      </c>
      <c r="H87" s="31" t="s">
        <v>6991</v>
      </c>
      <c r="I87" s="21" t="s">
        <v>701</v>
      </c>
      <c r="J87" s="21" t="s">
        <v>6993</v>
      </c>
      <c r="K87" s="21" t="s">
        <v>6992</v>
      </c>
      <c r="L87" s="21" t="s">
        <v>702</v>
      </c>
      <c r="M87" s="23" t="s">
        <v>49</v>
      </c>
      <c r="N87" s="32" t="s">
        <v>703</v>
      </c>
      <c r="O87" s="32" t="s">
        <v>6994</v>
      </c>
      <c r="P87" s="33" t="s">
        <v>6995</v>
      </c>
      <c r="Q87" s="32"/>
      <c r="R87" s="33">
        <v>93991</v>
      </c>
      <c r="S87" s="54" t="s">
        <v>7065</v>
      </c>
      <c r="T87" s="38">
        <v>39720</v>
      </c>
      <c r="U87" s="32">
        <v>7406</v>
      </c>
      <c r="V87" s="22"/>
      <c r="W87" s="23"/>
      <c r="X87" s="22"/>
      <c r="Y87" s="22"/>
      <c r="Z87" s="22"/>
      <c r="AA87" s="21"/>
      <c r="AB87" s="19"/>
      <c r="AC87" s="19"/>
      <c r="AD87" s="19"/>
      <c r="AE87" s="19"/>
      <c r="AF87" s="19"/>
      <c r="AG87" s="19"/>
    </row>
    <row r="88" spans="1:33" ht="18" hidden="1" customHeight="1" x14ac:dyDescent="0.2">
      <c r="A88" s="32">
        <v>6889</v>
      </c>
      <c r="B88" s="42" t="s">
        <v>704</v>
      </c>
      <c r="C88" s="139">
        <v>721291006</v>
      </c>
      <c r="D88" s="21" t="s">
        <v>705</v>
      </c>
      <c r="E88" s="21" t="s">
        <v>706</v>
      </c>
      <c r="F88" s="31" t="s">
        <v>707</v>
      </c>
      <c r="G88" s="31" t="s">
        <v>708</v>
      </c>
      <c r="H88" s="31" t="s">
        <v>709</v>
      </c>
      <c r="I88" s="21" t="s">
        <v>701</v>
      </c>
      <c r="J88" s="21" t="s">
        <v>710</v>
      </c>
      <c r="K88" s="21" t="s">
        <v>711</v>
      </c>
      <c r="L88" s="21" t="s">
        <v>713</v>
      </c>
      <c r="M88" s="23" t="s">
        <v>339</v>
      </c>
      <c r="N88" s="32" t="s">
        <v>715</v>
      </c>
      <c r="O88" s="32" t="s">
        <v>714</v>
      </c>
      <c r="P88" s="33" t="s">
        <v>712</v>
      </c>
      <c r="Q88" s="32"/>
      <c r="R88" s="33" t="s">
        <v>414</v>
      </c>
      <c r="S88" s="33" t="s">
        <v>716</v>
      </c>
      <c r="T88" s="34">
        <v>37970</v>
      </c>
      <c r="U88" s="32">
        <v>6889</v>
      </c>
      <c r="V88" s="22"/>
      <c r="W88" s="23"/>
      <c r="X88" s="22"/>
      <c r="Y88" s="22"/>
      <c r="Z88" s="22"/>
      <c r="AA88" s="21"/>
      <c r="AB88" s="18"/>
      <c r="AC88" s="18"/>
      <c r="AD88" s="18"/>
      <c r="AE88" s="18"/>
      <c r="AF88" s="18"/>
      <c r="AG88" s="18"/>
    </row>
    <row r="89" spans="1:33" ht="18" hidden="1" customHeight="1" x14ac:dyDescent="0.2">
      <c r="A89" s="32">
        <v>3842</v>
      </c>
      <c r="B89" s="42" t="s">
        <v>7273</v>
      </c>
      <c r="C89" s="139">
        <v>719400000</v>
      </c>
      <c r="D89" s="21" t="s">
        <v>78</v>
      </c>
      <c r="E89" s="21" t="s">
        <v>717</v>
      </c>
      <c r="F89" s="31" t="s">
        <v>7274</v>
      </c>
      <c r="G89" s="31" t="s">
        <v>718</v>
      </c>
      <c r="H89" s="31" t="s">
        <v>7275</v>
      </c>
      <c r="I89" s="21" t="s">
        <v>719</v>
      </c>
      <c r="J89" s="21" t="s">
        <v>720</v>
      </c>
      <c r="K89" s="21" t="s">
        <v>721</v>
      </c>
      <c r="L89" s="21" t="s">
        <v>722</v>
      </c>
      <c r="M89" s="23" t="s">
        <v>49</v>
      </c>
      <c r="N89" s="33" t="s">
        <v>723</v>
      </c>
      <c r="O89" s="32" t="s">
        <v>7276</v>
      </c>
      <c r="P89" s="33" t="s">
        <v>724</v>
      </c>
      <c r="Q89" s="32"/>
      <c r="R89" s="33" t="s">
        <v>414</v>
      </c>
      <c r="S89" s="33" t="s">
        <v>7290</v>
      </c>
      <c r="T89" s="34">
        <v>37970</v>
      </c>
      <c r="U89" s="32">
        <v>3842</v>
      </c>
      <c r="V89" s="22"/>
      <c r="W89" s="23"/>
      <c r="X89" s="22"/>
      <c r="Y89" s="22"/>
      <c r="Z89" s="22"/>
      <c r="AA89" s="52" t="s">
        <v>8537</v>
      </c>
      <c r="AB89" s="18"/>
      <c r="AC89" s="18"/>
      <c r="AD89" s="18"/>
      <c r="AE89" s="18"/>
      <c r="AF89" s="18"/>
      <c r="AG89" s="18" t="s">
        <v>8540</v>
      </c>
    </row>
    <row r="90" spans="1:33" ht="18" hidden="1" customHeight="1" x14ac:dyDescent="0.2">
      <c r="A90" s="32">
        <v>7349</v>
      </c>
      <c r="B90" s="42" t="s">
        <v>725</v>
      </c>
      <c r="C90" s="139">
        <v>653803206</v>
      </c>
      <c r="D90" s="21" t="s">
        <v>78</v>
      </c>
      <c r="E90" s="21" t="s">
        <v>726</v>
      </c>
      <c r="F90" s="31" t="s">
        <v>727</v>
      </c>
      <c r="G90" s="31" t="s">
        <v>728</v>
      </c>
      <c r="H90" s="31" t="s">
        <v>729</v>
      </c>
      <c r="I90" s="21" t="s">
        <v>730</v>
      </c>
      <c r="J90" s="21" t="s">
        <v>731</v>
      </c>
      <c r="K90" s="21" t="s">
        <v>732</v>
      </c>
      <c r="L90" s="21" t="s">
        <v>734</v>
      </c>
      <c r="M90" s="23" t="s">
        <v>339</v>
      </c>
      <c r="N90" s="32" t="s">
        <v>735</v>
      </c>
      <c r="O90" s="32"/>
      <c r="P90" s="33" t="s">
        <v>733</v>
      </c>
      <c r="Q90" s="32"/>
      <c r="R90" s="33" t="s">
        <v>414</v>
      </c>
      <c r="S90" s="33" t="s">
        <v>736</v>
      </c>
      <c r="T90" s="34">
        <v>39162</v>
      </c>
      <c r="U90" s="32">
        <v>7349</v>
      </c>
      <c r="V90" s="22"/>
      <c r="W90" s="23"/>
      <c r="X90" s="22"/>
      <c r="Y90" s="22"/>
      <c r="Z90" s="22"/>
      <c r="AA90" s="21"/>
      <c r="AB90" s="18"/>
      <c r="AC90" s="18"/>
      <c r="AD90" s="18"/>
      <c r="AE90" s="18"/>
      <c r="AF90" s="18"/>
      <c r="AG90" s="18"/>
    </row>
    <row r="91" spans="1:33" ht="18" hidden="1" customHeight="1" x14ac:dyDescent="0.2">
      <c r="A91" s="32">
        <v>7448</v>
      </c>
      <c r="B91" s="42" t="s">
        <v>737</v>
      </c>
      <c r="C91" s="139">
        <v>650333195</v>
      </c>
      <c r="D91" s="21" t="s">
        <v>78</v>
      </c>
      <c r="E91" s="21" t="s">
        <v>738</v>
      </c>
      <c r="F91" s="31" t="s">
        <v>739</v>
      </c>
      <c r="G91" s="31" t="s">
        <v>740</v>
      </c>
      <c r="H91" s="31" t="s">
        <v>741</v>
      </c>
      <c r="I91" s="21" t="s">
        <v>742</v>
      </c>
      <c r="J91" s="21" t="s">
        <v>743</v>
      </c>
      <c r="K91" s="21" t="s">
        <v>744</v>
      </c>
      <c r="L91" s="21" t="s">
        <v>746</v>
      </c>
      <c r="M91" s="23" t="s">
        <v>214</v>
      </c>
      <c r="N91" s="32" t="s">
        <v>494</v>
      </c>
      <c r="O91" s="32" t="s">
        <v>747</v>
      </c>
      <c r="P91" s="33" t="s">
        <v>745</v>
      </c>
      <c r="Q91" s="32"/>
      <c r="R91" s="33" t="s">
        <v>414</v>
      </c>
      <c r="S91" s="33" t="s">
        <v>748</v>
      </c>
      <c r="T91" s="34">
        <v>40771</v>
      </c>
      <c r="U91" s="32">
        <v>7448</v>
      </c>
      <c r="V91" s="22"/>
      <c r="W91" s="23"/>
      <c r="X91" s="22"/>
      <c r="Y91" s="22"/>
      <c r="Z91" s="22"/>
      <c r="AA91" s="21"/>
      <c r="AB91" s="18"/>
      <c r="AC91" s="18"/>
      <c r="AD91" s="18"/>
      <c r="AE91" s="18"/>
      <c r="AF91" s="18"/>
      <c r="AG91" s="18"/>
    </row>
    <row r="92" spans="1:33" ht="18" hidden="1" customHeight="1" x14ac:dyDescent="0.2">
      <c r="A92" s="32">
        <v>7479</v>
      </c>
      <c r="B92" s="42" t="s">
        <v>749</v>
      </c>
      <c r="C92" s="139">
        <v>650662539</v>
      </c>
      <c r="D92" s="21" t="s">
        <v>400</v>
      </c>
      <c r="E92" s="21" t="s">
        <v>750</v>
      </c>
      <c r="F92" s="31" t="s">
        <v>751</v>
      </c>
      <c r="G92" s="31" t="s">
        <v>752</v>
      </c>
      <c r="H92" s="31" t="s">
        <v>753</v>
      </c>
      <c r="I92" s="21" t="s">
        <v>754</v>
      </c>
      <c r="J92" s="21" t="s">
        <v>755</v>
      </c>
      <c r="K92" s="21" t="s">
        <v>756</v>
      </c>
      <c r="L92" s="21" t="s">
        <v>758</v>
      </c>
      <c r="M92" s="23" t="s">
        <v>623</v>
      </c>
      <c r="N92" s="32" t="s">
        <v>760</v>
      </c>
      <c r="O92" s="32" t="s">
        <v>759</v>
      </c>
      <c r="P92" s="33" t="s">
        <v>757</v>
      </c>
      <c r="Q92" s="32"/>
      <c r="R92" s="33" t="s">
        <v>89</v>
      </c>
      <c r="S92" s="33" t="s">
        <v>761</v>
      </c>
      <c r="T92" s="34">
        <v>41436</v>
      </c>
      <c r="U92" s="32">
        <v>7479</v>
      </c>
      <c r="V92" s="22"/>
      <c r="W92" s="23"/>
      <c r="X92" s="22"/>
      <c r="Y92" s="22"/>
      <c r="Z92" s="22"/>
      <c r="AA92" s="21"/>
      <c r="AB92" s="18"/>
      <c r="AC92" s="18"/>
      <c r="AD92" s="18"/>
      <c r="AE92" s="18"/>
      <c r="AF92" s="18"/>
      <c r="AG92" s="18"/>
    </row>
    <row r="93" spans="1:33" ht="18" hidden="1" customHeight="1" x14ac:dyDescent="0.2">
      <c r="A93" s="32">
        <v>7489</v>
      </c>
      <c r="B93" s="42" t="s">
        <v>762</v>
      </c>
      <c r="C93" s="139">
        <v>650732359</v>
      </c>
      <c r="D93" s="21" t="s">
        <v>52</v>
      </c>
      <c r="E93" s="21" t="s">
        <v>763</v>
      </c>
      <c r="F93" s="31" t="s">
        <v>764</v>
      </c>
      <c r="G93" s="31" t="s">
        <v>765</v>
      </c>
      <c r="H93" s="31" t="s">
        <v>766</v>
      </c>
      <c r="I93" s="21" t="s">
        <v>767</v>
      </c>
      <c r="J93" s="21" t="s">
        <v>29</v>
      </c>
      <c r="K93" s="21" t="s">
        <v>768</v>
      </c>
      <c r="L93" s="21" t="s">
        <v>770</v>
      </c>
      <c r="M93" s="23" t="s">
        <v>50</v>
      </c>
      <c r="N93" s="32" t="s">
        <v>333</v>
      </c>
      <c r="O93" s="32" t="s">
        <v>771</v>
      </c>
      <c r="P93" s="33" t="s">
        <v>769</v>
      </c>
      <c r="Q93" s="32"/>
      <c r="R93" s="33" t="s">
        <v>772</v>
      </c>
      <c r="S93" s="33" t="s">
        <v>773</v>
      </c>
      <c r="T93" s="34">
        <v>41563</v>
      </c>
      <c r="U93" s="32">
        <v>7489</v>
      </c>
      <c r="V93" s="22"/>
      <c r="W93" s="23"/>
      <c r="X93" s="22"/>
      <c r="Y93" s="22"/>
      <c r="Z93" s="22"/>
      <c r="AA93" s="21"/>
      <c r="AB93" s="18"/>
      <c r="AC93" s="18"/>
      <c r="AD93" s="18"/>
      <c r="AE93" s="18"/>
      <c r="AF93" s="18"/>
      <c r="AG93" s="18"/>
    </row>
    <row r="94" spans="1:33" ht="18" hidden="1" customHeight="1" x14ac:dyDescent="0.2">
      <c r="A94" s="32">
        <v>7474</v>
      </c>
      <c r="B94" s="42" t="s">
        <v>774</v>
      </c>
      <c r="C94" s="139">
        <v>650613848</v>
      </c>
      <c r="D94" s="21" t="s">
        <v>775</v>
      </c>
      <c r="E94" s="21" t="s">
        <v>776</v>
      </c>
      <c r="F94" s="31" t="s">
        <v>777</v>
      </c>
      <c r="G94" s="31" t="s">
        <v>778</v>
      </c>
      <c r="H94" s="31" t="s">
        <v>779</v>
      </c>
      <c r="I94" s="21" t="s">
        <v>780</v>
      </c>
      <c r="J94" s="21" t="s">
        <v>781</v>
      </c>
      <c r="K94" s="21" t="s">
        <v>782</v>
      </c>
      <c r="L94" s="21" t="s">
        <v>784</v>
      </c>
      <c r="M94" s="23" t="s">
        <v>623</v>
      </c>
      <c r="N94" s="32" t="s">
        <v>786</v>
      </c>
      <c r="O94" s="32" t="s">
        <v>785</v>
      </c>
      <c r="P94" s="33" t="s">
        <v>783</v>
      </c>
      <c r="Q94" s="32"/>
      <c r="R94" s="33" t="s">
        <v>47</v>
      </c>
      <c r="S94" s="33" t="s">
        <v>787</v>
      </c>
      <c r="T94" s="34">
        <v>41353</v>
      </c>
      <c r="U94" s="32">
        <v>7474</v>
      </c>
      <c r="V94" s="22"/>
      <c r="W94" s="23"/>
      <c r="X94" s="22"/>
      <c r="Y94" s="22"/>
      <c r="Z94" s="22"/>
      <c r="AA94" s="21"/>
      <c r="AB94" s="18"/>
      <c r="AC94" s="18"/>
      <c r="AD94" s="18"/>
      <c r="AE94" s="18"/>
      <c r="AF94" s="18"/>
      <c r="AG94" s="18"/>
    </row>
    <row r="95" spans="1:33" ht="18" hidden="1" customHeight="1" x14ac:dyDescent="0.2">
      <c r="A95" s="32">
        <v>7563</v>
      </c>
      <c r="B95" s="42" t="s">
        <v>788</v>
      </c>
      <c r="C95" s="139">
        <v>650797825</v>
      </c>
      <c r="D95" s="21" t="s">
        <v>400</v>
      </c>
      <c r="E95" s="21" t="s">
        <v>789</v>
      </c>
      <c r="F95" s="31" t="s">
        <v>790</v>
      </c>
      <c r="G95" s="31" t="s">
        <v>791</v>
      </c>
      <c r="H95" s="31" t="s">
        <v>792</v>
      </c>
      <c r="I95" s="21" t="s">
        <v>793</v>
      </c>
      <c r="J95" s="21" t="s">
        <v>794</v>
      </c>
      <c r="K95" s="21" t="s">
        <v>795</v>
      </c>
      <c r="L95" s="21" t="s">
        <v>797</v>
      </c>
      <c r="M95" s="23" t="s">
        <v>49</v>
      </c>
      <c r="N95" s="32"/>
      <c r="O95" s="32" t="s">
        <v>798</v>
      </c>
      <c r="P95" s="33" t="s">
        <v>796</v>
      </c>
      <c r="Q95" s="32"/>
      <c r="R95" s="33" t="s">
        <v>89</v>
      </c>
      <c r="S95" s="33" t="s">
        <v>799</v>
      </c>
      <c r="T95" s="34">
        <v>42118</v>
      </c>
      <c r="U95" s="32">
        <v>7563</v>
      </c>
      <c r="V95" s="22"/>
      <c r="W95" s="23"/>
      <c r="X95" s="22"/>
      <c r="Y95" s="22"/>
      <c r="Z95" s="22"/>
      <c r="AA95" s="21"/>
      <c r="AB95" s="18"/>
      <c r="AC95" s="18"/>
      <c r="AD95" s="18"/>
      <c r="AE95" s="18"/>
      <c r="AF95" s="18"/>
      <c r="AG95" s="18"/>
    </row>
    <row r="96" spans="1:33" ht="18" hidden="1" customHeight="1" x14ac:dyDescent="0.2">
      <c r="A96" s="32">
        <v>7680</v>
      </c>
      <c r="B96" s="42" t="s">
        <v>6475</v>
      </c>
      <c r="C96" s="139">
        <v>651484367</v>
      </c>
      <c r="D96" s="21"/>
      <c r="E96" s="21" t="s">
        <v>8541</v>
      </c>
      <c r="F96" s="31" t="s">
        <v>6520</v>
      </c>
      <c r="G96" s="31" t="s">
        <v>6476</v>
      </c>
      <c r="H96" s="31" t="s">
        <v>6477</v>
      </c>
      <c r="I96" s="21" t="s">
        <v>1755</v>
      </c>
      <c r="J96" s="21" t="s">
        <v>6521</v>
      </c>
      <c r="K96" s="21" t="s">
        <v>6478</v>
      </c>
      <c r="L96" s="21" t="s">
        <v>6479</v>
      </c>
      <c r="M96" s="23" t="s">
        <v>6480</v>
      </c>
      <c r="N96" s="32" t="s">
        <v>3222</v>
      </c>
      <c r="O96" s="32" t="s">
        <v>6481</v>
      </c>
      <c r="P96" s="33" t="s">
        <v>6482</v>
      </c>
      <c r="Q96" s="32"/>
      <c r="R96" s="33">
        <v>93401</v>
      </c>
      <c r="S96" s="33" t="s">
        <v>6341</v>
      </c>
      <c r="T96" s="34">
        <v>43635</v>
      </c>
      <c r="U96" s="32">
        <v>7680</v>
      </c>
      <c r="V96" s="22"/>
      <c r="W96" s="23"/>
      <c r="X96" s="22"/>
      <c r="Y96" s="22"/>
      <c r="Z96" s="22"/>
      <c r="AA96" s="21"/>
      <c r="AB96" s="18"/>
      <c r="AC96" s="18"/>
      <c r="AD96" s="18"/>
      <c r="AE96" s="18"/>
      <c r="AF96" s="18"/>
      <c r="AG96" s="18"/>
    </row>
    <row r="97" spans="1:33" ht="18" hidden="1" customHeight="1" x14ac:dyDescent="0.2">
      <c r="A97" s="32">
        <v>6900</v>
      </c>
      <c r="B97" s="42" t="s">
        <v>800</v>
      </c>
      <c r="C97" s="139" t="s">
        <v>7653</v>
      </c>
      <c r="D97" s="21" t="s">
        <v>52</v>
      </c>
      <c r="E97" s="21" t="s">
        <v>801</v>
      </c>
      <c r="F97" s="31" t="s">
        <v>6983</v>
      </c>
      <c r="G97" s="31" t="s">
        <v>802</v>
      </c>
      <c r="H97" s="31" t="s">
        <v>6984</v>
      </c>
      <c r="I97" s="21" t="s">
        <v>6654</v>
      </c>
      <c r="J97" s="21" t="s">
        <v>6655</v>
      </c>
      <c r="K97" s="21" t="s">
        <v>803</v>
      </c>
      <c r="L97" s="21" t="s">
        <v>6519</v>
      </c>
      <c r="M97" s="23" t="s">
        <v>623</v>
      </c>
      <c r="N97" s="32" t="s">
        <v>804</v>
      </c>
      <c r="O97" s="32" t="s">
        <v>805</v>
      </c>
      <c r="P97" s="33" t="s">
        <v>806</v>
      </c>
      <c r="Q97" s="32"/>
      <c r="R97" s="33">
        <v>93401</v>
      </c>
      <c r="S97" s="33" t="s">
        <v>7044</v>
      </c>
      <c r="T97" s="34">
        <v>37970</v>
      </c>
      <c r="U97" s="32">
        <v>6900</v>
      </c>
      <c r="V97" s="22"/>
      <c r="W97" s="23"/>
      <c r="X97" s="22"/>
      <c r="Y97" s="22"/>
      <c r="Z97" s="22"/>
      <c r="AA97" s="21"/>
      <c r="AB97" s="18"/>
      <c r="AC97" s="18"/>
      <c r="AD97" s="18"/>
      <c r="AE97" s="18"/>
      <c r="AF97" s="18"/>
      <c r="AG97" s="18"/>
    </row>
    <row r="98" spans="1:33" ht="18" hidden="1" customHeight="1" x14ac:dyDescent="0.2">
      <c r="A98" s="32">
        <v>7041</v>
      </c>
      <c r="B98" s="42" t="s">
        <v>807</v>
      </c>
      <c r="C98" s="139">
        <v>725712006</v>
      </c>
      <c r="D98" s="21" t="s">
        <v>78</v>
      </c>
      <c r="E98" s="21" t="s">
        <v>808</v>
      </c>
      <c r="F98" s="31" t="s">
        <v>6914</v>
      </c>
      <c r="G98" s="31" t="s">
        <v>809</v>
      </c>
      <c r="H98" s="31" t="s">
        <v>6461</v>
      </c>
      <c r="I98" s="21" t="s">
        <v>810</v>
      </c>
      <c r="J98" s="21" t="s">
        <v>6915</v>
      </c>
      <c r="K98" s="21" t="s">
        <v>6462</v>
      </c>
      <c r="L98" s="21" t="s">
        <v>811</v>
      </c>
      <c r="M98" s="23" t="s">
        <v>49</v>
      </c>
      <c r="N98" s="32" t="s">
        <v>812</v>
      </c>
      <c r="O98" s="32" t="s">
        <v>6956</v>
      </c>
      <c r="P98" s="33"/>
      <c r="Q98" s="32"/>
      <c r="R98" s="33" t="s">
        <v>414</v>
      </c>
      <c r="S98" s="33" t="s">
        <v>6918</v>
      </c>
      <c r="T98" s="34">
        <v>37970</v>
      </c>
      <c r="U98" s="32">
        <v>7041</v>
      </c>
      <c r="V98" s="22"/>
      <c r="W98" s="23"/>
      <c r="X98" s="22"/>
      <c r="Y98" s="22"/>
      <c r="Z98" s="22"/>
      <c r="AA98" s="52" t="s">
        <v>8529</v>
      </c>
      <c r="AB98" s="18"/>
      <c r="AC98" s="18"/>
      <c r="AD98" s="18"/>
      <c r="AE98" s="18"/>
      <c r="AF98" s="18"/>
      <c r="AG98" s="18" t="s">
        <v>8530</v>
      </c>
    </row>
    <row r="99" spans="1:33" ht="18" hidden="1" customHeight="1" x14ac:dyDescent="0.2">
      <c r="A99" s="32">
        <v>7588</v>
      </c>
      <c r="B99" s="42" t="s">
        <v>813</v>
      </c>
      <c r="C99" s="139">
        <v>651114535</v>
      </c>
      <c r="D99" s="21" t="s">
        <v>78</v>
      </c>
      <c r="E99" s="21" t="s">
        <v>814</v>
      </c>
      <c r="F99" s="31" t="s">
        <v>815</v>
      </c>
      <c r="G99" s="31" t="s">
        <v>816</v>
      </c>
      <c r="H99" s="31" t="s">
        <v>6660</v>
      </c>
      <c r="I99" s="21" t="s">
        <v>817</v>
      </c>
      <c r="J99" s="21" t="s">
        <v>818</v>
      </c>
      <c r="K99" s="21" t="s">
        <v>6661</v>
      </c>
      <c r="L99" s="21" t="s">
        <v>820</v>
      </c>
      <c r="M99" s="23" t="s">
        <v>214</v>
      </c>
      <c r="N99" s="32" t="s">
        <v>494</v>
      </c>
      <c r="O99" s="32" t="s">
        <v>821</v>
      </c>
      <c r="P99" s="33" t="s">
        <v>819</v>
      </c>
      <c r="Q99" s="32"/>
      <c r="R99" s="33" t="s">
        <v>414</v>
      </c>
      <c r="S99" s="33" t="s">
        <v>822</v>
      </c>
      <c r="T99" s="34">
        <v>42349</v>
      </c>
      <c r="U99" s="32">
        <v>7588</v>
      </c>
      <c r="V99" s="22"/>
      <c r="W99" s="23"/>
      <c r="X99" s="22"/>
      <c r="Y99" s="22"/>
      <c r="Z99" s="22"/>
      <c r="AA99" s="21"/>
      <c r="AB99" s="18"/>
      <c r="AC99" s="18"/>
      <c r="AD99" s="18"/>
      <c r="AE99" s="18"/>
      <c r="AF99" s="18"/>
      <c r="AG99" s="18"/>
    </row>
    <row r="100" spans="1:33" ht="18" hidden="1" customHeight="1" x14ac:dyDescent="0.2">
      <c r="A100" s="32">
        <v>7314</v>
      </c>
      <c r="B100" s="42" t="s">
        <v>823</v>
      </c>
      <c r="C100" s="139">
        <v>653776500</v>
      </c>
      <c r="D100" s="21" t="s">
        <v>78</v>
      </c>
      <c r="E100" s="21" t="s">
        <v>824</v>
      </c>
      <c r="F100" s="31" t="s">
        <v>825</v>
      </c>
      <c r="G100" s="31" t="s">
        <v>826</v>
      </c>
      <c r="H100" s="31" t="s">
        <v>827</v>
      </c>
      <c r="I100" s="21" t="s">
        <v>828</v>
      </c>
      <c r="J100" s="21" t="s">
        <v>829</v>
      </c>
      <c r="K100" s="21" t="s">
        <v>830</v>
      </c>
      <c r="L100" s="21" t="s">
        <v>831</v>
      </c>
      <c r="M100" s="23" t="s">
        <v>339</v>
      </c>
      <c r="N100" s="32" t="s">
        <v>599</v>
      </c>
      <c r="O100" s="32" t="s">
        <v>832</v>
      </c>
      <c r="P100" s="33"/>
      <c r="Q100" s="32"/>
      <c r="R100" s="33" t="s">
        <v>414</v>
      </c>
      <c r="S100" s="33" t="s">
        <v>833</v>
      </c>
      <c r="T100" s="34">
        <v>38799</v>
      </c>
      <c r="U100" s="32">
        <v>7314</v>
      </c>
      <c r="V100" s="22"/>
      <c r="W100" s="23"/>
      <c r="X100" s="22"/>
      <c r="Y100" s="22"/>
      <c r="Z100" s="22"/>
      <c r="AA100" s="21"/>
      <c r="AB100" s="18"/>
      <c r="AC100" s="18"/>
      <c r="AD100" s="18"/>
      <c r="AE100" s="18"/>
      <c r="AF100" s="18"/>
      <c r="AG100" s="18"/>
    </row>
    <row r="101" spans="1:33" ht="18" hidden="1" customHeight="1" x14ac:dyDescent="0.2">
      <c r="A101" s="32">
        <v>6830</v>
      </c>
      <c r="B101" s="42" t="s">
        <v>834</v>
      </c>
      <c r="C101" s="139">
        <v>717449002</v>
      </c>
      <c r="D101" s="21" t="s">
        <v>78</v>
      </c>
      <c r="E101" s="21" t="s">
        <v>835</v>
      </c>
      <c r="F101" s="31" t="s">
        <v>6977</v>
      </c>
      <c r="G101" s="31" t="s">
        <v>836</v>
      </c>
      <c r="H101" s="31" t="s">
        <v>7200</v>
      </c>
      <c r="I101" s="21" t="s">
        <v>837</v>
      </c>
      <c r="J101" s="21" t="s">
        <v>6358</v>
      </c>
      <c r="K101" s="21" t="s">
        <v>838</v>
      </c>
      <c r="L101" s="21" t="s">
        <v>839</v>
      </c>
      <c r="M101" s="23" t="s">
        <v>214</v>
      </c>
      <c r="N101" s="32" t="s">
        <v>494</v>
      </c>
      <c r="O101" s="32" t="s">
        <v>6359</v>
      </c>
      <c r="P101" s="51" t="s">
        <v>6360</v>
      </c>
      <c r="Q101" s="32"/>
      <c r="R101" s="33" t="s">
        <v>414</v>
      </c>
      <c r="S101" s="33" t="s">
        <v>7041</v>
      </c>
      <c r="T101" s="34">
        <v>37970</v>
      </c>
      <c r="U101" s="32">
        <v>6830</v>
      </c>
      <c r="V101" s="22"/>
      <c r="W101" s="23"/>
      <c r="X101" s="22"/>
      <c r="Y101" s="22"/>
      <c r="Z101" s="22"/>
      <c r="AA101" s="21"/>
      <c r="AB101" s="18"/>
      <c r="AC101" s="18"/>
      <c r="AD101" s="18"/>
      <c r="AE101" s="18"/>
      <c r="AF101" s="18"/>
      <c r="AG101" s="18"/>
    </row>
    <row r="102" spans="1:33" ht="18" hidden="1" customHeight="1" x14ac:dyDescent="0.2">
      <c r="A102" s="32">
        <v>6570</v>
      </c>
      <c r="B102" s="42" t="s">
        <v>6372</v>
      </c>
      <c r="C102" s="139">
        <v>717150007</v>
      </c>
      <c r="D102" s="21" t="s">
        <v>78</v>
      </c>
      <c r="E102" s="21" t="s">
        <v>840</v>
      </c>
      <c r="F102" s="31" t="s">
        <v>6373</v>
      </c>
      <c r="G102" s="31" t="s">
        <v>841</v>
      </c>
      <c r="H102" s="31" t="s">
        <v>6374</v>
      </c>
      <c r="I102" s="21" t="s">
        <v>842</v>
      </c>
      <c r="J102" s="21" t="s">
        <v>6375</v>
      </c>
      <c r="K102" s="21" t="s">
        <v>843</v>
      </c>
      <c r="L102" s="21" t="s">
        <v>844</v>
      </c>
      <c r="M102" s="23" t="s">
        <v>49</v>
      </c>
      <c r="N102" s="32" t="s">
        <v>845</v>
      </c>
      <c r="O102" s="32" t="s">
        <v>6376</v>
      </c>
      <c r="P102" s="33"/>
      <c r="Q102" s="32"/>
      <c r="R102" s="33" t="s">
        <v>414</v>
      </c>
      <c r="S102" s="33" t="s">
        <v>7250</v>
      </c>
      <c r="T102" s="34">
        <v>37970</v>
      </c>
      <c r="U102" s="32">
        <v>6570</v>
      </c>
      <c r="V102" s="22"/>
      <c r="W102" s="23"/>
      <c r="X102" s="22"/>
      <c r="Y102" s="22"/>
      <c r="Z102" s="22"/>
      <c r="AA102" s="21" t="s">
        <v>8542</v>
      </c>
      <c r="AB102" s="18"/>
      <c r="AC102" s="18"/>
      <c r="AD102" s="18"/>
      <c r="AE102" s="18"/>
      <c r="AF102" s="18"/>
      <c r="AG102" s="18" t="s">
        <v>8543</v>
      </c>
    </row>
    <row r="103" spans="1:33" ht="18" hidden="1" customHeight="1" x14ac:dyDescent="0.2">
      <c r="A103" s="32">
        <v>7654</v>
      </c>
      <c r="B103" s="42" t="s">
        <v>846</v>
      </c>
      <c r="C103" s="139">
        <v>651578310</v>
      </c>
      <c r="D103" s="21" t="s">
        <v>78</v>
      </c>
      <c r="E103" s="21" t="s">
        <v>7639</v>
      </c>
      <c r="F103" s="31" t="s">
        <v>7640</v>
      </c>
      <c r="G103" s="31" t="s">
        <v>847</v>
      </c>
      <c r="H103" s="31" t="s">
        <v>7641</v>
      </c>
      <c r="I103" s="21" t="s">
        <v>7643</v>
      </c>
      <c r="J103" s="21" t="s">
        <v>6664</v>
      </c>
      <c r="K103" s="21" t="s">
        <v>849</v>
      </c>
      <c r="L103" s="21" t="s">
        <v>7642</v>
      </c>
      <c r="M103" s="23" t="s">
        <v>623</v>
      </c>
      <c r="N103" s="32" t="s">
        <v>850</v>
      </c>
      <c r="O103" s="32" t="s">
        <v>851</v>
      </c>
      <c r="P103" s="33" t="s">
        <v>852</v>
      </c>
      <c r="Q103" s="32"/>
      <c r="R103" s="33" t="s">
        <v>697</v>
      </c>
      <c r="S103" s="33" t="s">
        <v>7482</v>
      </c>
      <c r="T103" s="34">
        <v>43343</v>
      </c>
      <c r="U103" s="32">
        <v>7654</v>
      </c>
      <c r="V103" s="22"/>
      <c r="W103" s="23"/>
      <c r="X103" s="22"/>
      <c r="Y103" s="22"/>
      <c r="Z103" s="22"/>
      <c r="AA103" s="21"/>
      <c r="AB103" s="18"/>
      <c r="AC103" s="18"/>
      <c r="AD103" s="18"/>
      <c r="AE103" s="18"/>
      <c r="AF103" s="18"/>
      <c r="AG103" s="18"/>
    </row>
    <row r="104" spans="1:33" ht="18" hidden="1" customHeight="1" x14ac:dyDescent="0.2">
      <c r="A104" s="32">
        <v>7686</v>
      </c>
      <c r="B104" s="42" t="s">
        <v>6620</v>
      </c>
      <c r="C104" s="139">
        <v>651753546</v>
      </c>
      <c r="D104" s="21"/>
      <c r="E104" s="21" t="s">
        <v>8544</v>
      </c>
      <c r="F104" s="31" t="s">
        <v>6621</v>
      </c>
      <c r="G104" s="31" t="s">
        <v>6622</v>
      </c>
      <c r="H104" s="31" t="s">
        <v>6623</v>
      </c>
      <c r="I104" s="21" t="s">
        <v>6454</v>
      </c>
      <c r="J104" s="21" t="s">
        <v>6624</v>
      </c>
      <c r="K104" s="21" t="s">
        <v>6625</v>
      </c>
      <c r="L104" s="21" t="s">
        <v>6626</v>
      </c>
      <c r="M104" s="23" t="s">
        <v>611</v>
      </c>
      <c r="N104" s="32" t="s">
        <v>2551</v>
      </c>
      <c r="O104" s="32" t="s">
        <v>6627</v>
      </c>
      <c r="P104" s="51" t="s">
        <v>6628</v>
      </c>
      <c r="Q104" s="32"/>
      <c r="R104" s="33">
        <v>93401</v>
      </c>
      <c r="S104" s="33" t="s">
        <v>6460</v>
      </c>
      <c r="T104" s="34">
        <v>43707</v>
      </c>
      <c r="U104" s="32">
        <v>7686</v>
      </c>
      <c r="V104" s="22"/>
      <c r="W104" s="23"/>
      <c r="X104" s="22"/>
      <c r="Y104" s="22"/>
      <c r="Z104" s="22"/>
      <c r="AA104" s="21"/>
      <c r="AB104" s="18"/>
      <c r="AC104" s="18"/>
      <c r="AD104" s="18"/>
      <c r="AE104" s="18"/>
      <c r="AF104" s="18"/>
      <c r="AG104" s="18"/>
    </row>
    <row r="105" spans="1:33" ht="18" hidden="1" customHeight="1" x14ac:dyDescent="0.2">
      <c r="A105" s="32">
        <v>7617</v>
      </c>
      <c r="B105" s="42" t="s">
        <v>854</v>
      </c>
      <c r="C105" s="139">
        <v>651018196</v>
      </c>
      <c r="D105" s="31" t="s">
        <v>78</v>
      </c>
      <c r="E105" s="21" t="s">
        <v>855</v>
      </c>
      <c r="F105" s="31" t="s">
        <v>856</v>
      </c>
      <c r="G105" s="31" t="s">
        <v>857</v>
      </c>
      <c r="H105" s="31" t="s">
        <v>858</v>
      </c>
      <c r="I105" s="21" t="s">
        <v>817</v>
      </c>
      <c r="J105" s="21" t="s">
        <v>859</v>
      </c>
      <c r="K105" s="21" t="s">
        <v>860</v>
      </c>
      <c r="L105" s="21" t="s">
        <v>861</v>
      </c>
      <c r="M105" s="23" t="s">
        <v>6106</v>
      </c>
      <c r="N105" s="32" t="s">
        <v>61</v>
      </c>
      <c r="O105" s="32" t="s">
        <v>862</v>
      </c>
      <c r="P105" s="33" t="s">
        <v>863</v>
      </c>
      <c r="Q105" s="32"/>
      <c r="R105" s="32" t="s">
        <v>414</v>
      </c>
      <c r="S105" s="33" t="s">
        <v>483</v>
      </c>
      <c r="T105" s="34">
        <v>42626</v>
      </c>
      <c r="U105" s="32">
        <v>7617</v>
      </c>
      <c r="V105" s="22"/>
      <c r="W105" s="23"/>
      <c r="X105" s="22"/>
      <c r="Y105" s="22"/>
      <c r="Z105" s="22"/>
      <c r="AA105" s="21"/>
      <c r="AB105" s="18"/>
      <c r="AC105" s="18"/>
      <c r="AD105" s="18"/>
      <c r="AE105" s="18"/>
      <c r="AF105" s="18"/>
      <c r="AG105" s="18"/>
    </row>
    <row r="106" spans="1:33" ht="18" hidden="1" customHeight="1" x14ac:dyDescent="0.2">
      <c r="A106" s="32">
        <v>6980</v>
      </c>
      <c r="B106" s="42" t="s">
        <v>864</v>
      </c>
      <c r="C106" s="139">
        <v>735342002</v>
      </c>
      <c r="D106" s="21" t="s">
        <v>78</v>
      </c>
      <c r="E106" s="21" t="s">
        <v>865</v>
      </c>
      <c r="F106" s="31" t="s">
        <v>866</v>
      </c>
      <c r="G106" s="31" t="s">
        <v>867</v>
      </c>
      <c r="H106" s="31" t="s">
        <v>868</v>
      </c>
      <c r="I106" s="21" t="s">
        <v>869</v>
      </c>
      <c r="J106" s="21" t="s">
        <v>870</v>
      </c>
      <c r="K106" s="21" t="s">
        <v>871</v>
      </c>
      <c r="L106" s="21" t="s">
        <v>873</v>
      </c>
      <c r="M106" s="23" t="s">
        <v>6161</v>
      </c>
      <c r="N106" s="32" t="s">
        <v>874</v>
      </c>
      <c r="O106" s="32"/>
      <c r="P106" s="33" t="s">
        <v>872</v>
      </c>
      <c r="Q106" s="32"/>
      <c r="R106" s="33" t="s">
        <v>47</v>
      </c>
      <c r="S106" s="33" t="s">
        <v>495</v>
      </c>
      <c r="T106" s="34">
        <v>37970</v>
      </c>
      <c r="U106" s="32">
        <v>6980</v>
      </c>
      <c r="V106" s="22"/>
      <c r="W106" s="23"/>
      <c r="X106" s="22"/>
      <c r="Y106" s="22"/>
      <c r="Z106" s="22"/>
      <c r="AA106" s="21"/>
      <c r="AB106" s="18"/>
      <c r="AC106" s="18"/>
      <c r="AD106" s="18"/>
      <c r="AE106" s="18"/>
      <c r="AF106" s="18"/>
      <c r="AG106" s="18"/>
    </row>
    <row r="107" spans="1:33" ht="18" hidden="1" customHeight="1" x14ac:dyDescent="0.2">
      <c r="A107" s="32">
        <v>7156</v>
      </c>
      <c r="B107" s="42" t="s">
        <v>875</v>
      </c>
      <c r="C107" s="139">
        <v>652919804</v>
      </c>
      <c r="D107" s="21" t="s">
        <v>52</v>
      </c>
      <c r="E107" s="21" t="s">
        <v>876</v>
      </c>
      <c r="F107" s="31" t="s">
        <v>877</v>
      </c>
      <c r="G107" s="31" t="s">
        <v>878</v>
      </c>
      <c r="H107" s="31" t="s">
        <v>879</v>
      </c>
      <c r="I107" s="21" t="s">
        <v>701</v>
      </c>
      <c r="J107" s="33" t="s">
        <v>880</v>
      </c>
      <c r="K107" s="21" t="s">
        <v>881</v>
      </c>
      <c r="L107" s="21" t="s">
        <v>882</v>
      </c>
      <c r="M107" s="23" t="s">
        <v>883</v>
      </c>
      <c r="N107" s="32" t="s">
        <v>884</v>
      </c>
      <c r="O107" s="32"/>
      <c r="P107" s="33"/>
      <c r="Q107" s="32"/>
      <c r="R107" s="33" t="s">
        <v>89</v>
      </c>
      <c r="S107" s="33" t="s">
        <v>885</v>
      </c>
      <c r="T107" s="34">
        <v>38384</v>
      </c>
      <c r="U107" s="32">
        <v>7156</v>
      </c>
      <c r="V107" s="22"/>
      <c r="W107" s="23"/>
      <c r="X107" s="22"/>
      <c r="Y107" s="22"/>
      <c r="Z107" s="22"/>
      <c r="AA107" s="21"/>
      <c r="AB107" s="18"/>
      <c r="AC107" s="18"/>
      <c r="AD107" s="18"/>
      <c r="AE107" s="18"/>
      <c r="AF107" s="18"/>
      <c r="AG107" s="18"/>
    </row>
    <row r="108" spans="1:33" ht="18" hidden="1" customHeight="1" x14ac:dyDescent="0.2">
      <c r="A108" s="32">
        <v>6903</v>
      </c>
      <c r="B108" s="42" t="s">
        <v>886</v>
      </c>
      <c r="C108" s="139">
        <v>725997000</v>
      </c>
      <c r="D108" s="21" t="s">
        <v>78</v>
      </c>
      <c r="E108" s="21" t="s">
        <v>887</v>
      </c>
      <c r="F108" s="31" t="s">
        <v>8729</v>
      </c>
      <c r="G108" s="31" t="s">
        <v>888</v>
      </c>
      <c r="H108" s="31" t="s">
        <v>7998</v>
      </c>
      <c r="I108" s="21" t="s">
        <v>132</v>
      </c>
      <c r="J108" s="21" t="s">
        <v>7999</v>
      </c>
      <c r="K108" s="21" t="s">
        <v>889</v>
      </c>
      <c r="L108" s="21" t="s">
        <v>890</v>
      </c>
      <c r="M108" s="23" t="s">
        <v>891</v>
      </c>
      <c r="N108" s="32" t="s">
        <v>892</v>
      </c>
      <c r="O108" s="32"/>
      <c r="P108" s="33"/>
      <c r="Q108" s="32"/>
      <c r="R108" s="33" t="s">
        <v>414</v>
      </c>
      <c r="S108" s="33" t="s">
        <v>8000</v>
      </c>
      <c r="T108" s="34">
        <v>37970</v>
      </c>
      <c r="U108" s="32">
        <v>6903</v>
      </c>
      <c r="V108" s="22"/>
      <c r="W108" s="23"/>
      <c r="X108" s="22"/>
      <c r="Y108" s="22"/>
      <c r="Z108" s="22"/>
      <c r="AA108" s="21"/>
      <c r="AB108" s="18"/>
      <c r="AC108" s="18"/>
      <c r="AD108" s="18"/>
      <c r="AE108" s="18"/>
      <c r="AF108" s="18"/>
      <c r="AG108" s="18"/>
    </row>
    <row r="109" spans="1:33" ht="18" hidden="1" customHeight="1" x14ac:dyDescent="0.2">
      <c r="A109" s="32">
        <v>6899</v>
      </c>
      <c r="B109" s="42" t="s">
        <v>893</v>
      </c>
      <c r="C109" s="139">
        <v>719365000</v>
      </c>
      <c r="D109" s="21" t="s">
        <v>78</v>
      </c>
      <c r="E109" s="21" t="s">
        <v>894</v>
      </c>
      <c r="F109" s="31" t="s">
        <v>7629</v>
      </c>
      <c r="G109" s="31" t="s">
        <v>895</v>
      </c>
      <c r="H109" s="31" t="s">
        <v>6718</v>
      </c>
      <c r="I109" s="21" t="s">
        <v>896</v>
      </c>
      <c r="J109" s="21" t="s">
        <v>897</v>
      </c>
      <c r="K109" s="21" t="s">
        <v>6719</v>
      </c>
      <c r="L109" s="21" t="s">
        <v>898</v>
      </c>
      <c r="M109" s="23" t="s">
        <v>49</v>
      </c>
      <c r="N109" s="32" t="s">
        <v>899</v>
      </c>
      <c r="O109" s="32" t="s">
        <v>6720</v>
      </c>
      <c r="P109" s="51" t="s">
        <v>6721</v>
      </c>
      <c r="Q109" s="32"/>
      <c r="R109" s="33" t="s">
        <v>414</v>
      </c>
      <c r="S109" s="33" t="s">
        <v>7635</v>
      </c>
      <c r="T109" s="34">
        <v>37970</v>
      </c>
      <c r="U109" s="32">
        <v>6899</v>
      </c>
      <c r="V109" s="22"/>
      <c r="W109" s="23"/>
      <c r="X109" s="22"/>
      <c r="Y109" s="22"/>
      <c r="Z109" s="22"/>
      <c r="AA109" s="21"/>
      <c r="AB109" s="18"/>
      <c r="AC109" s="18"/>
      <c r="AD109" s="18"/>
      <c r="AE109" s="18"/>
      <c r="AF109" s="18"/>
      <c r="AG109" s="18"/>
    </row>
    <row r="110" spans="1:33" ht="18" hidden="1" customHeight="1" x14ac:dyDescent="0.2">
      <c r="A110" s="32">
        <v>6926</v>
      </c>
      <c r="B110" s="42" t="s">
        <v>900</v>
      </c>
      <c r="C110" s="139">
        <v>725129009</v>
      </c>
      <c r="D110" s="21" t="s">
        <v>78</v>
      </c>
      <c r="E110" s="21" t="s">
        <v>901</v>
      </c>
      <c r="F110" s="31" t="s">
        <v>7430</v>
      </c>
      <c r="G110" s="31" t="s">
        <v>902</v>
      </c>
      <c r="H110" s="31" t="s">
        <v>7431</v>
      </c>
      <c r="I110" s="21" t="s">
        <v>132</v>
      </c>
      <c r="J110" s="21" t="s">
        <v>6666</v>
      </c>
      <c r="K110" s="21" t="s">
        <v>903</v>
      </c>
      <c r="L110" s="21" t="s">
        <v>904</v>
      </c>
      <c r="M110" s="23" t="s">
        <v>6110</v>
      </c>
      <c r="N110" s="32" t="s">
        <v>631</v>
      </c>
      <c r="O110" s="32" t="s">
        <v>6185</v>
      </c>
      <c r="P110" s="33" t="s">
        <v>6186</v>
      </c>
      <c r="Q110" s="32"/>
      <c r="R110" s="33" t="s">
        <v>414</v>
      </c>
      <c r="S110" s="33" t="s">
        <v>7432</v>
      </c>
      <c r="T110" s="34">
        <v>37970</v>
      </c>
      <c r="U110" s="32">
        <v>6926</v>
      </c>
      <c r="V110" s="22"/>
      <c r="W110" s="23"/>
      <c r="X110" s="22"/>
      <c r="Y110" s="22"/>
      <c r="Z110" s="22"/>
      <c r="AA110" s="21"/>
      <c r="AB110" s="18"/>
      <c r="AC110" s="18"/>
      <c r="AD110" s="18"/>
      <c r="AE110" s="18"/>
      <c r="AF110" s="18"/>
      <c r="AG110" s="18"/>
    </row>
    <row r="111" spans="1:33" ht="18" hidden="1" customHeight="1" x14ac:dyDescent="0.2">
      <c r="A111" s="32">
        <v>7718</v>
      </c>
      <c r="B111" s="42" t="s">
        <v>7350</v>
      </c>
      <c r="C111" s="139">
        <v>651460891</v>
      </c>
      <c r="D111" s="21"/>
      <c r="E111" s="21" t="s">
        <v>8545</v>
      </c>
      <c r="F111" s="31" t="s">
        <v>7352</v>
      </c>
      <c r="G111" s="31" t="s">
        <v>7351</v>
      </c>
      <c r="H111" s="31" t="s">
        <v>7353</v>
      </c>
      <c r="I111" s="21" t="s">
        <v>1473</v>
      </c>
      <c r="J111" s="21" t="s">
        <v>7354</v>
      </c>
      <c r="K111" s="21" t="s">
        <v>7355</v>
      </c>
      <c r="L111" s="21" t="s">
        <v>7356</v>
      </c>
      <c r="M111" s="23" t="s">
        <v>49</v>
      </c>
      <c r="N111" s="32" t="s">
        <v>3870</v>
      </c>
      <c r="O111" s="32" t="s">
        <v>7357</v>
      </c>
      <c r="P111" s="51" t="s">
        <v>7358</v>
      </c>
      <c r="Q111" s="32"/>
      <c r="R111" s="33">
        <v>93401</v>
      </c>
      <c r="S111" s="33" t="s">
        <v>7359</v>
      </c>
      <c r="T111" s="34">
        <v>44119</v>
      </c>
      <c r="U111" s="32">
        <v>7718</v>
      </c>
      <c r="V111" s="22"/>
      <c r="W111" s="23"/>
      <c r="X111" s="22"/>
      <c r="Y111" s="22"/>
      <c r="Z111" s="22"/>
      <c r="AA111" s="21"/>
      <c r="AB111" s="18"/>
      <c r="AC111" s="18"/>
      <c r="AD111" s="18"/>
      <c r="AE111" s="18"/>
      <c r="AF111" s="18"/>
      <c r="AG111" s="18"/>
    </row>
    <row r="112" spans="1:33" ht="18" hidden="1" customHeight="1" x14ac:dyDescent="0.2">
      <c r="A112" s="32">
        <v>7161</v>
      </c>
      <c r="B112" s="42" t="s">
        <v>905</v>
      </c>
      <c r="C112" s="139">
        <v>727861009</v>
      </c>
      <c r="D112" s="21" t="s">
        <v>78</v>
      </c>
      <c r="E112" s="21" t="s">
        <v>906</v>
      </c>
      <c r="F112" s="31" t="s">
        <v>907</v>
      </c>
      <c r="G112" s="31" t="s">
        <v>908</v>
      </c>
      <c r="H112" s="31" t="s">
        <v>909</v>
      </c>
      <c r="I112" s="21" t="s">
        <v>183</v>
      </c>
      <c r="J112" s="21" t="s">
        <v>910</v>
      </c>
      <c r="K112" s="21" t="s">
        <v>911</v>
      </c>
      <c r="L112" s="21" t="s">
        <v>912</v>
      </c>
      <c r="M112" s="23" t="s">
        <v>49</v>
      </c>
      <c r="N112" s="32" t="s">
        <v>914</v>
      </c>
      <c r="O112" s="32" t="s">
        <v>913</v>
      </c>
      <c r="P112" s="33"/>
      <c r="Q112" s="32"/>
      <c r="R112" s="33" t="s">
        <v>548</v>
      </c>
      <c r="S112" s="33" t="s">
        <v>915</v>
      </c>
      <c r="T112" s="34">
        <v>38443</v>
      </c>
      <c r="U112" s="32">
        <v>7161</v>
      </c>
      <c r="V112" s="22"/>
      <c r="W112" s="23"/>
      <c r="X112" s="22"/>
      <c r="Y112" s="22"/>
      <c r="Z112" s="22"/>
      <c r="AA112" s="21"/>
      <c r="AB112" s="18"/>
      <c r="AC112" s="18"/>
      <c r="AD112" s="18"/>
      <c r="AE112" s="18"/>
      <c r="AF112" s="18"/>
      <c r="AG112" s="18"/>
    </row>
    <row r="113" spans="1:33" ht="18" hidden="1" customHeight="1" x14ac:dyDescent="0.2">
      <c r="A113" s="32">
        <v>6932</v>
      </c>
      <c r="B113" s="42" t="s">
        <v>916</v>
      </c>
      <c r="C113" s="139">
        <v>726414009</v>
      </c>
      <c r="D113" s="21" t="s">
        <v>78</v>
      </c>
      <c r="E113" s="21" t="s">
        <v>917</v>
      </c>
      <c r="F113" s="31" t="s">
        <v>918</v>
      </c>
      <c r="G113" s="31" t="s">
        <v>919</v>
      </c>
      <c r="H113" s="31" t="s">
        <v>920</v>
      </c>
      <c r="I113" s="21" t="s">
        <v>132</v>
      </c>
      <c r="J113" s="21" t="s">
        <v>921</v>
      </c>
      <c r="K113" s="21" t="s">
        <v>922</v>
      </c>
      <c r="L113" s="21" t="s">
        <v>923</v>
      </c>
      <c r="M113" s="23" t="s">
        <v>49</v>
      </c>
      <c r="N113" s="32" t="s">
        <v>925</v>
      </c>
      <c r="O113" s="32" t="s">
        <v>924</v>
      </c>
      <c r="P113" s="33"/>
      <c r="Q113" s="32"/>
      <c r="R113" s="33" t="s">
        <v>414</v>
      </c>
      <c r="S113" s="33" t="s">
        <v>926</v>
      </c>
      <c r="T113" s="34">
        <v>37970</v>
      </c>
      <c r="U113" s="32">
        <v>6932</v>
      </c>
      <c r="V113" s="22"/>
      <c r="W113" s="23"/>
      <c r="X113" s="22"/>
      <c r="Y113" s="22"/>
      <c r="Z113" s="22"/>
      <c r="AA113" s="21"/>
      <c r="AB113" s="18"/>
      <c r="AC113" s="18"/>
      <c r="AD113" s="18"/>
      <c r="AE113" s="18"/>
      <c r="AF113" s="18"/>
      <c r="AG113" s="18"/>
    </row>
    <row r="114" spans="1:33" ht="18" hidden="1" customHeight="1" x14ac:dyDescent="0.2">
      <c r="A114" s="32">
        <v>2260</v>
      </c>
      <c r="B114" s="42" t="s">
        <v>8748</v>
      </c>
      <c r="C114" s="139">
        <v>711620001</v>
      </c>
      <c r="D114" s="21" t="s">
        <v>78</v>
      </c>
      <c r="E114" s="21" t="s">
        <v>927</v>
      </c>
      <c r="F114" s="31" t="s">
        <v>7066</v>
      </c>
      <c r="G114" s="31" t="s">
        <v>928</v>
      </c>
      <c r="H114" s="31" t="s">
        <v>7067</v>
      </c>
      <c r="I114" s="21" t="s">
        <v>7068</v>
      </c>
      <c r="J114" s="21" t="s">
        <v>6638</v>
      </c>
      <c r="K114" s="21" t="s">
        <v>929</v>
      </c>
      <c r="L114" s="21" t="s">
        <v>930</v>
      </c>
      <c r="M114" s="23" t="s">
        <v>49</v>
      </c>
      <c r="N114" s="32" t="s">
        <v>664</v>
      </c>
      <c r="O114" s="32">
        <v>225589874</v>
      </c>
      <c r="P114" s="51" t="s">
        <v>6541</v>
      </c>
      <c r="Q114" s="32"/>
      <c r="R114" s="33">
        <v>93401</v>
      </c>
      <c r="S114" s="33" t="s">
        <v>7116</v>
      </c>
      <c r="T114" s="34">
        <v>37970</v>
      </c>
      <c r="U114" s="32">
        <v>2260</v>
      </c>
      <c r="V114" s="22"/>
      <c r="W114" s="23"/>
      <c r="X114" s="22"/>
      <c r="Y114" s="22"/>
      <c r="Z114" s="22"/>
      <c r="AA114" s="21"/>
      <c r="AB114" s="18"/>
      <c r="AC114" s="18"/>
      <c r="AD114" s="18"/>
      <c r="AE114" s="18"/>
      <c r="AF114" s="18"/>
      <c r="AG114" s="18"/>
    </row>
    <row r="115" spans="1:33" ht="18" hidden="1" customHeight="1" x14ac:dyDescent="0.2">
      <c r="A115" s="32">
        <v>7085</v>
      </c>
      <c r="B115" s="42" t="s">
        <v>931</v>
      </c>
      <c r="C115" s="139">
        <v>730998007</v>
      </c>
      <c r="D115" s="21" t="s">
        <v>78</v>
      </c>
      <c r="E115" s="21" t="s">
        <v>932</v>
      </c>
      <c r="F115" s="31" t="s">
        <v>7535</v>
      </c>
      <c r="G115" s="31" t="s">
        <v>933</v>
      </c>
      <c r="H115" s="31" t="s">
        <v>7536</v>
      </c>
      <c r="I115" s="21" t="s">
        <v>810</v>
      </c>
      <c r="J115" s="21" t="s">
        <v>6535</v>
      </c>
      <c r="K115" s="21" t="s">
        <v>6536</v>
      </c>
      <c r="L115" s="21" t="s">
        <v>934</v>
      </c>
      <c r="M115" s="23" t="s">
        <v>49</v>
      </c>
      <c r="N115" s="32" t="s">
        <v>925</v>
      </c>
      <c r="O115" s="32" t="s">
        <v>935</v>
      </c>
      <c r="P115" s="33" t="s">
        <v>936</v>
      </c>
      <c r="Q115" s="32"/>
      <c r="R115" s="33" t="s">
        <v>414</v>
      </c>
      <c r="S115" s="33" t="s">
        <v>7549</v>
      </c>
      <c r="T115" s="34">
        <v>37970</v>
      </c>
      <c r="U115" s="32">
        <v>7085</v>
      </c>
      <c r="V115" s="22"/>
      <c r="W115" s="23"/>
      <c r="X115" s="22"/>
      <c r="Y115" s="22"/>
      <c r="Z115" s="22"/>
      <c r="AA115" s="21"/>
      <c r="AB115" s="18"/>
      <c r="AC115" s="18"/>
      <c r="AD115" s="18"/>
      <c r="AE115" s="18"/>
      <c r="AF115" s="18"/>
      <c r="AG115" s="18"/>
    </row>
    <row r="116" spans="1:33" ht="18" hidden="1" customHeight="1" x14ac:dyDescent="0.2">
      <c r="A116" s="32">
        <v>3500</v>
      </c>
      <c r="B116" s="42" t="s">
        <v>937</v>
      </c>
      <c r="C116" s="139">
        <v>700230007</v>
      </c>
      <c r="D116" s="21" t="s">
        <v>78</v>
      </c>
      <c r="E116" s="21" t="s">
        <v>938</v>
      </c>
      <c r="F116" s="31" t="s">
        <v>939</v>
      </c>
      <c r="G116" s="31" t="s">
        <v>940</v>
      </c>
      <c r="H116" s="31" t="s">
        <v>941</v>
      </c>
      <c r="I116" s="21" t="s">
        <v>942</v>
      </c>
      <c r="J116" s="21" t="s">
        <v>943</v>
      </c>
      <c r="K116" s="21" t="s">
        <v>944</v>
      </c>
      <c r="L116" s="21" t="s">
        <v>946</v>
      </c>
      <c r="M116" s="23" t="s">
        <v>49</v>
      </c>
      <c r="N116" s="32" t="s">
        <v>723</v>
      </c>
      <c r="O116" s="32" t="s">
        <v>945</v>
      </c>
      <c r="P116" s="33" t="s">
        <v>947</v>
      </c>
      <c r="Q116" s="32"/>
      <c r="R116" s="33" t="s">
        <v>414</v>
      </c>
      <c r="S116" s="33" t="s">
        <v>948</v>
      </c>
      <c r="T116" s="34">
        <v>37970</v>
      </c>
      <c r="U116" s="32">
        <v>3500</v>
      </c>
      <c r="V116" s="22"/>
      <c r="W116" s="23"/>
      <c r="X116" s="22"/>
      <c r="Y116" s="22"/>
      <c r="Z116" s="22"/>
      <c r="AA116" s="21"/>
      <c r="AB116" s="18"/>
      <c r="AC116" s="18"/>
      <c r="AD116" s="18"/>
      <c r="AE116" s="18"/>
      <c r="AF116" s="18"/>
      <c r="AG116" s="18"/>
    </row>
    <row r="117" spans="1:33" ht="18" hidden="1" customHeight="1" x14ac:dyDescent="0.2">
      <c r="A117" s="32">
        <v>7638</v>
      </c>
      <c r="B117" s="42" t="s">
        <v>949</v>
      </c>
      <c r="C117" s="139" t="s">
        <v>7654</v>
      </c>
      <c r="D117" s="21" t="s">
        <v>950</v>
      </c>
      <c r="E117" s="21" t="s">
        <v>951</v>
      </c>
      <c r="F117" s="31" t="s">
        <v>7537</v>
      </c>
      <c r="G117" s="31" t="s">
        <v>952</v>
      </c>
      <c r="H117" s="31" t="s">
        <v>7538</v>
      </c>
      <c r="I117" s="21" t="s">
        <v>953</v>
      </c>
      <c r="J117" s="21" t="s">
        <v>7539</v>
      </c>
      <c r="K117" s="21" t="s">
        <v>7540</v>
      </c>
      <c r="L117" s="21" t="s">
        <v>955</v>
      </c>
      <c r="M117" s="23" t="s">
        <v>6110</v>
      </c>
      <c r="N117" s="32" t="s">
        <v>957</v>
      </c>
      <c r="O117" s="32" t="s">
        <v>956</v>
      </c>
      <c r="P117" s="33" t="s">
        <v>954</v>
      </c>
      <c r="Q117" s="32"/>
      <c r="R117" s="33">
        <v>93401</v>
      </c>
      <c r="S117" s="33" t="s">
        <v>7553</v>
      </c>
      <c r="T117" s="34">
        <v>43014</v>
      </c>
      <c r="U117" s="32">
        <v>7638</v>
      </c>
      <c r="V117" s="22"/>
      <c r="W117" s="23"/>
      <c r="X117" s="22"/>
      <c r="Y117" s="22"/>
      <c r="Z117" s="22"/>
      <c r="AA117" s="21"/>
      <c r="AB117" s="18"/>
      <c r="AC117" s="18"/>
      <c r="AD117" s="18"/>
      <c r="AE117" s="18"/>
      <c r="AF117" s="18"/>
      <c r="AG117" s="18" t="s">
        <v>8524</v>
      </c>
    </row>
    <row r="118" spans="1:33" ht="18" hidden="1" customHeight="1" x14ac:dyDescent="0.2">
      <c r="A118" s="32">
        <v>7492</v>
      </c>
      <c r="B118" s="42" t="s">
        <v>6287</v>
      </c>
      <c r="C118" s="139">
        <v>650744136</v>
      </c>
      <c r="D118" s="21" t="s">
        <v>52</v>
      </c>
      <c r="E118" s="21" t="s">
        <v>958</v>
      </c>
      <c r="F118" s="31" t="s">
        <v>7375</v>
      </c>
      <c r="G118" s="31" t="s">
        <v>959</v>
      </c>
      <c r="H118" s="31" t="s">
        <v>7376</v>
      </c>
      <c r="I118" s="21" t="s">
        <v>7377</v>
      </c>
      <c r="J118" s="21" t="s">
        <v>7378</v>
      </c>
      <c r="K118" s="21" t="s">
        <v>6846</v>
      </c>
      <c r="L118" s="44" t="s">
        <v>6848</v>
      </c>
      <c r="M118" s="23" t="s">
        <v>6110</v>
      </c>
      <c r="N118" s="32" t="s">
        <v>960</v>
      </c>
      <c r="O118" s="32" t="s">
        <v>6205</v>
      </c>
      <c r="P118" s="51" t="s">
        <v>6847</v>
      </c>
      <c r="Q118" s="32"/>
      <c r="R118" s="33" t="s">
        <v>961</v>
      </c>
      <c r="S118" s="33" t="s">
        <v>7281</v>
      </c>
      <c r="T118" s="34">
        <v>41599</v>
      </c>
      <c r="U118" s="32">
        <v>7492</v>
      </c>
      <c r="V118" s="22"/>
      <c r="W118" s="23"/>
      <c r="X118" s="22"/>
      <c r="Y118" s="22"/>
      <c r="Z118" s="22"/>
      <c r="AA118" s="21"/>
      <c r="AB118" s="18"/>
      <c r="AC118" s="18"/>
      <c r="AD118" s="18"/>
      <c r="AE118" s="18"/>
      <c r="AF118" s="18"/>
      <c r="AG118" s="18" t="s">
        <v>8524</v>
      </c>
    </row>
    <row r="119" spans="1:33" ht="18" hidden="1" customHeight="1" x14ac:dyDescent="0.2">
      <c r="A119" s="32">
        <v>7650</v>
      </c>
      <c r="B119" s="42" t="s">
        <v>7531</v>
      </c>
      <c r="C119" s="139">
        <v>651589657</v>
      </c>
      <c r="D119" s="21" t="s">
        <v>962</v>
      </c>
      <c r="E119" s="21" t="s">
        <v>963</v>
      </c>
      <c r="F119" s="31" t="s">
        <v>7541</v>
      </c>
      <c r="G119" s="31" t="s">
        <v>964</v>
      </c>
      <c r="H119" s="31" t="s">
        <v>7567</v>
      </c>
      <c r="I119" s="21" t="s">
        <v>965</v>
      </c>
      <c r="J119" s="21" t="s">
        <v>7568</v>
      </c>
      <c r="K119" s="21" t="s">
        <v>966</v>
      </c>
      <c r="L119" s="21" t="s">
        <v>7542</v>
      </c>
      <c r="M119" s="23" t="s">
        <v>49</v>
      </c>
      <c r="N119" s="32" t="s">
        <v>1479</v>
      </c>
      <c r="O119" s="32" t="s">
        <v>7543</v>
      </c>
      <c r="P119" s="51" t="s">
        <v>7544</v>
      </c>
      <c r="Q119" s="32"/>
      <c r="R119" s="33" t="s">
        <v>89</v>
      </c>
      <c r="S119" s="33" t="s">
        <v>7552</v>
      </c>
      <c r="T119" s="34">
        <v>43276</v>
      </c>
      <c r="U119" s="32">
        <v>7650</v>
      </c>
      <c r="V119" s="22"/>
      <c r="W119" s="23"/>
      <c r="X119" s="22"/>
      <c r="Y119" s="22"/>
      <c r="Z119" s="22"/>
      <c r="AA119" s="21"/>
      <c r="AB119" s="18"/>
      <c r="AC119" s="18"/>
      <c r="AD119" s="18"/>
      <c r="AE119" s="18"/>
      <c r="AF119" s="18"/>
      <c r="AG119" s="18"/>
    </row>
    <row r="120" spans="1:33" ht="18" hidden="1" customHeight="1" x14ac:dyDescent="0.2">
      <c r="A120" s="32">
        <v>7506</v>
      </c>
      <c r="B120" s="115" t="s">
        <v>6114</v>
      </c>
      <c r="C120" s="140">
        <v>650153464</v>
      </c>
      <c r="D120" s="21" t="s">
        <v>78</v>
      </c>
      <c r="E120" s="21" t="s">
        <v>6115</v>
      </c>
      <c r="F120" s="31" t="s">
        <v>6116</v>
      </c>
      <c r="G120" s="31" t="s">
        <v>4554</v>
      </c>
      <c r="H120" s="31" t="s">
        <v>6117</v>
      </c>
      <c r="I120" s="21" t="s">
        <v>6118</v>
      </c>
      <c r="J120" s="21" t="s">
        <v>6119</v>
      </c>
      <c r="K120" s="21" t="s">
        <v>6120</v>
      </c>
      <c r="L120" s="21" t="s">
        <v>6121</v>
      </c>
      <c r="M120" s="23" t="s">
        <v>49</v>
      </c>
      <c r="N120" s="32" t="s">
        <v>1466</v>
      </c>
      <c r="O120" s="32"/>
      <c r="P120" s="33"/>
      <c r="Q120" s="32"/>
      <c r="R120" s="33" t="s">
        <v>414</v>
      </c>
      <c r="S120" s="33" t="s">
        <v>6122</v>
      </c>
      <c r="T120" s="34">
        <v>41890</v>
      </c>
      <c r="U120" s="32">
        <v>7506</v>
      </c>
      <c r="V120" s="22"/>
      <c r="W120" s="23"/>
      <c r="X120" s="22"/>
      <c r="Y120" s="22"/>
      <c r="Z120" s="22"/>
      <c r="AA120" s="21"/>
      <c r="AB120" s="18"/>
      <c r="AC120" s="18"/>
      <c r="AD120" s="18"/>
      <c r="AE120" s="18"/>
      <c r="AF120" s="18"/>
      <c r="AG120" s="18"/>
    </row>
    <row r="121" spans="1:33" ht="18" hidden="1" customHeight="1" x14ac:dyDescent="0.2">
      <c r="A121" s="32">
        <v>7394</v>
      </c>
      <c r="B121" s="42" t="s">
        <v>968</v>
      </c>
      <c r="C121" s="139">
        <v>718391008</v>
      </c>
      <c r="D121" s="21" t="s">
        <v>78</v>
      </c>
      <c r="E121" s="21" t="s">
        <v>969</v>
      </c>
      <c r="F121" s="31" t="s">
        <v>970</v>
      </c>
      <c r="G121" s="31" t="s">
        <v>971</v>
      </c>
      <c r="H121" s="31" t="s">
        <v>972</v>
      </c>
      <c r="I121" s="21" t="s">
        <v>973</v>
      </c>
      <c r="J121" s="21" t="s">
        <v>974</v>
      </c>
      <c r="K121" s="21" t="s">
        <v>975</v>
      </c>
      <c r="L121" s="21" t="s">
        <v>977</v>
      </c>
      <c r="M121" s="23" t="s">
        <v>49</v>
      </c>
      <c r="N121" s="32" t="s">
        <v>978</v>
      </c>
      <c r="O121" s="32"/>
      <c r="P121" s="33" t="s">
        <v>976</v>
      </c>
      <c r="Q121" s="32"/>
      <c r="R121" s="33" t="s">
        <v>414</v>
      </c>
      <c r="S121" s="33" t="s">
        <v>979</v>
      </c>
      <c r="T121" s="34">
        <v>39608</v>
      </c>
      <c r="U121" s="32">
        <v>7394</v>
      </c>
      <c r="V121" s="22"/>
      <c r="W121" s="23"/>
      <c r="X121" s="22"/>
      <c r="Y121" s="22"/>
      <c r="Z121" s="22"/>
      <c r="AA121" s="21"/>
      <c r="AB121" s="18"/>
      <c r="AC121" s="18"/>
      <c r="AD121" s="18"/>
      <c r="AE121" s="18"/>
      <c r="AF121" s="18"/>
      <c r="AG121" s="18"/>
    </row>
    <row r="122" spans="1:33" ht="18" hidden="1" customHeight="1" x14ac:dyDescent="0.2">
      <c r="A122" s="32">
        <v>2330</v>
      </c>
      <c r="B122" s="42" t="s">
        <v>980</v>
      </c>
      <c r="C122" s="139">
        <v>713523003</v>
      </c>
      <c r="D122" s="21" t="s">
        <v>78</v>
      </c>
      <c r="E122" s="21" t="s">
        <v>981</v>
      </c>
      <c r="F122" s="31" t="s">
        <v>6957</v>
      </c>
      <c r="G122" s="31" t="s">
        <v>982</v>
      </c>
      <c r="H122" s="31" t="s">
        <v>6958</v>
      </c>
      <c r="I122" s="21" t="s">
        <v>896</v>
      </c>
      <c r="J122" s="21" t="s">
        <v>6959</v>
      </c>
      <c r="K122" s="21" t="s">
        <v>983</v>
      </c>
      <c r="L122" s="21" t="s">
        <v>6961</v>
      </c>
      <c r="M122" s="23" t="s">
        <v>6108</v>
      </c>
      <c r="N122" s="32" t="s">
        <v>984</v>
      </c>
      <c r="O122" s="32" t="s">
        <v>985</v>
      </c>
      <c r="P122" s="33" t="s">
        <v>6960</v>
      </c>
      <c r="Q122" s="32" t="s">
        <v>6962</v>
      </c>
      <c r="R122" s="32" t="s">
        <v>414</v>
      </c>
      <c r="S122" s="33" t="s">
        <v>7039</v>
      </c>
      <c r="T122" s="34">
        <v>37970</v>
      </c>
      <c r="U122" s="32">
        <v>2330</v>
      </c>
      <c r="V122" s="22"/>
      <c r="W122" s="23"/>
      <c r="X122" s="22"/>
      <c r="Y122" s="22"/>
      <c r="Z122" s="22"/>
      <c r="AA122" s="21" t="s">
        <v>8546</v>
      </c>
      <c r="AB122" s="18"/>
      <c r="AC122" s="18"/>
      <c r="AD122" s="18"/>
      <c r="AE122" s="18"/>
      <c r="AF122" s="18"/>
      <c r="AG122" s="18" t="s">
        <v>8547</v>
      </c>
    </row>
    <row r="123" spans="1:33" ht="18" hidden="1" customHeight="1" x14ac:dyDescent="0.2">
      <c r="A123" s="32">
        <v>7576</v>
      </c>
      <c r="B123" s="42" t="s">
        <v>986</v>
      </c>
      <c r="C123" s="139">
        <v>653213700</v>
      </c>
      <c r="D123" s="21" t="s">
        <v>78</v>
      </c>
      <c r="E123" s="21" t="s">
        <v>987</v>
      </c>
      <c r="F123" s="31" t="s">
        <v>988</v>
      </c>
      <c r="G123" s="31" t="s">
        <v>989</v>
      </c>
      <c r="H123" s="31" t="s">
        <v>990</v>
      </c>
      <c r="I123" s="21" t="s">
        <v>991</v>
      </c>
      <c r="J123" s="21" t="s">
        <v>992</v>
      </c>
      <c r="K123" s="21" t="s">
        <v>993</v>
      </c>
      <c r="L123" s="21" t="s">
        <v>995</v>
      </c>
      <c r="M123" s="23" t="s">
        <v>6110</v>
      </c>
      <c r="N123" s="32" t="s">
        <v>997</v>
      </c>
      <c r="O123" s="32" t="s">
        <v>996</v>
      </c>
      <c r="P123" s="33" t="s">
        <v>994</v>
      </c>
      <c r="Q123" s="32"/>
      <c r="R123" s="33">
        <v>93401</v>
      </c>
      <c r="S123" s="33" t="s">
        <v>998</v>
      </c>
      <c r="T123" s="34">
        <v>42209</v>
      </c>
      <c r="U123" s="32">
        <v>7576</v>
      </c>
      <c r="V123" s="22"/>
      <c r="W123" s="23"/>
      <c r="X123" s="22"/>
      <c r="Y123" s="22"/>
      <c r="Z123" s="22"/>
      <c r="AA123" s="21"/>
      <c r="AB123" s="18"/>
      <c r="AC123" s="18"/>
      <c r="AD123" s="18"/>
      <c r="AE123" s="18"/>
      <c r="AF123" s="18"/>
      <c r="AG123" s="18"/>
    </row>
    <row r="124" spans="1:33" ht="18" hidden="1" customHeight="1" x14ac:dyDescent="0.2">
      <c r="A124" s="32">
        <v>6973</v>
      </c>
      <c r="B124" s="42" t="s">
        <v>999</v>
      </c>
      <c r="C124" s="139">
        <v>727581006</v>
      </c>
      <c r="D124" s="21" t="s">
        <v>78</v>
      </c>
      <c r="E124" s="21" t="s">
        <v>1000</v>
      </c>
      <c r="F124" s="31" t="s">
        <v>7028</v>
      </c>
      <c r="G124" s="31" t="s">
        <v>1001</v>
      </c>
      <c r="H124" s="31" t="s">
        <v>7029</v>
      </c>
      <c r="I124" s="21" t="s">
        <v>1002</v>
      </c>
      <c r="J124" s="21" t="s">
        <v>6539</v>
      </c>
      <c r="K124" s="21" t="s">
        <v>6540</v>
      </c>
      <c r="L124" s="21" t="s">
        <v>6808</v>
      </c>
      <c r="M124" s="23" t="s">
        <v>6110</v>
      </c>
      <c r="N124" s="32" t="s">
        <v>1005</v>
      </c>
      <c r="O124" s="32" t="s">
        <v>1004</v>
      </c>
      <c r="P124" s="33" t="s">
        <v>1003</v>
      </c>
      <c r="Q124" s="32"/>
      <c r="R124" s="33" t="s">
        <v>414</v>
      </c>
      <c r="S124" s="33" t="s">
        <v>7031</v>
      </c>
      <c r="T124" s="34">
        <v>37970</v>
      </c>
      <c r="U124" s="32">
        <v>6973</v>
      </c>
      <c r="V124" s="22"/>
      <c r="W124" s="23"/>
      <c r="X124" s="22"/>
      <c r="Y124" s="22"/>
      <c r="Z124" s="22"/>
      <c r="AA124" s="21"/>
      <c r="AB124" s="18"/>
      <c r="AC124" s="18"/>
      <c r="AD124" s="18"/>
      <c r="AE124" s="18"/>
      <c r="AF124" s="18"/>
      <c r="AG124" s="18" t="s">
        <v>8524</v>
      </c>
    </row>
    <row r="125" spans="1:33" ht="18" hidden="1" customHeight="1" x14ac:dyDescent="0.2">
      <c r="A125" s="32">
        <v>6580</v>
      </c>
      <c r="B125" s="42" t="s">
        <v>1006</v>
      </c>
      <c r="C125" s="139">
        <v>714523007</v>
      </c>
      <c r="D125" s="21" t="s">
        <v>78</v>
      </c>
      <c r="E125" s="21" t="s">
        <v>1007</v>
      </c>
      <c r="F125" s="31" t="s">
        <v>7569</v>
      </c>
      <c r="G125" s="31" t="s">
        <v>1008</v>
      </c>
      <c r="H125" s="31" t="s">
        <v>1009</v>
      </c>
      <c r="I125" s="21" t="s">
        <v>1010</v>
      </c>
      <c r="J125" s="21" t="s">
        <v>6361</v>
      </c>
      <c r="K125" s="21" t="s">
        <v>1011</v>
      </c>
      <c r="L125" s="21" t="s">
        <v>1012</v>
      </c>
      <c r="M125" s="23" t="s">
        <v>49</v>
      </c>
      <c r="N125" s="32" t="s">
        <v>1013</v>
      </c>
      <c r="O125" s="32" t="s">
        <v>6362</v>
      </c>
      <c r="P125" s="33" t="s">
        <v>6363</v>
      </c>
      <c r="Q125" s="32"/>
      <c r="R125" s="33">
        <v>93401</v>
      </c>
      <c r="S125" s="38" t="s">
        <v>7570</v>
      </c>
      <c r="T125" s="34">
        <v>37970</v>
      </c>
      <c r="U125" s="32">
        <v>6580</v>
      </c>
      <c r="V125" s="22"/>
      <c r="W125" s="23"/>
      <c r="X125" s="22"/>
      <c r="Y125" s="22"/>
      <c r="Z125" s="22"/>
      <c r="AA125" s="21"/>
      <c r="AB125" s="18"/>
      <c r="AC125" s="18"/>
      <c r="AD125" s="18"/>
      <c r="AE125" s="18"/>
      <c r="AF125" s="18"/>
      <c r="AG125" s="18"/>
    </row>
    <row r="126" spans="1:33" ht="18" hidden="1" customHeight="1" x14ac:dyDescent="0.2">
      <c r="A126" s="32">
        <v>7722</v>
      </c>
      <c r="B126" s="42" t="s">
        <v>8001</v>
      </c>
      <c r="C126" s="139" t="s">
        <v>8445</v>
      </c>
      <c r="D126" s="21"/>
      <c r="E126" s="21" t="s">
        <v>8548</v>
      </c>
      <c r="F126" s="31" t="s">
        <v>8002</v>
      </c>
      <c r="G126" s="31" t="s">
        <v>8003</v>
      </c>
      <c r="H126" s="31" t="s">
        <v>8004</v>
      </c>
      <c r="I126" s="21" t="s">
        <v>6454</v>
      </c>
      <c r="J126" s="21" t="s">
        <v>8005</v>
      </c>
      <c r="K126" s="21" t="s">
        <v>8006</v>
      </c>
      <c r="L126" s="21" t="s">
        <v>8007</v>
      </c>
      <c r="M126" s="23" t="s">
        <v>623</v>
      </c>
      <c r="N126" s="32" t="s">
        <v>804</v>
      </c>
      <c r="O126" s="32" t="s">
        <v>8008</v>
      </c>
      <c r="P126" s="51" t="s">
        <v>8009</v>
      </c>
      <c r="Q126" s="32"/>
      <c r="R126" s="33">
        <v>93401</v>
      </c>
      <c r="S126" s="38" t="s">
        <v>8010</v>
      </c>
      <c r="T126" s="34">
        <v>44186</v>
      </c>
      <c r="U126" s="32">
        <v>7722</v>
      </c>
      <c r="V126" s="22"/>
      <c r="W126" s="23"/>
      <c r="X126" s="22"/>
      <c r="Y126" s="22"/>
      <c r="Z126" s="22"/>
      <c r="AA126" s="21"/>
      <c r="AB126" s="18"/>
      <c r="AC126" s="18"/>
      <c r="AD126" s="18"/>
      <c r="AE126" s="18"/>
      <c r="AF126" s="18"/>
      <c r="AG126" s="18"/>
    </row>
    <row r="127" spans="1:33" ht="18" hidden="1" customHeight="1" x14ac:dyDescent="0.2">
      <c r="A127" s="32">
        <v>7262</v>
      </c>
      <c r="B127" s="42" t="s">
        <v>1014</v>
      </c>
      <c r="C127" s="139">
        <v>650944208</v>
      </c>
      <c r="D127" s="21" t="s">
        <v>78</v>
      </c>
      <c r="E127" s="21" t="s">
        <v>1015</v>
      </c>
      <c r="F127" s="31" t="s">
        <v>1016</v>
      </c>
      <c r="G127" s="31" t="s">
        <v>1017</v>
      </c>
      <c r="H127" s="31" t="s">
        <v>1018</v>
      </c>
      <c r="I127" s="21" t="s">
        <v>1019</v>
      </c>
      <c r="J127" s="21" t="s">
        <v>1020</v>
      </c>
      <c r="K127" s="21" t="s">
        <v>1021</v>
      </c>
      <c r="L127" s="21" t="s">
        <v>1022</v>
      </c>
      <c r="M127" s="23" t="s">
        <v>339</v>
      </c>
      <c r="N127" s="32" t="s">
        <v>1023</v>
      </c>
      <c r="O127" s="32"/>
      <c r="P127" s="33"/>
      <c r="Q127" s="32"/>
      <c r="R127" s="33">
        <v>93401</v>
      </c>
      <c r="S127" s="33" t="s">
        <v>1024</v>
      </c>
      <c r="T127" s="34">
        <v>38733</v>
      </c>
      <c r="U127" s="32">
        <v>7262</v>
      </c>
      <c r="V127" s="22"/>
      <c r="W127" s="23"/>
      <c r="X127" s="22"/>
      <c r="Y127" s="22"/>
      <c r="Z127" s="22"/>
      <c r="AA127" s="21"/>
      <c r="AB127" s="18"/>
      <c r="AC127" s="18"/>
      <c r="AD127" s="18"/>
      <c r="AE127" s="18"/>
      <c r="AF127" s="18"/>
      <c r="AG127" s="18"/>
    </row>
    <row r="128" spans="1:33" ht="18" hidden="1" customHeight="1" x14ac:dyDescent="0.2">
      <c r="A128" s="32">
        <v>7616</v>
      </c>
      <c r="B128" s="42" t="s">
        <v>1025</v>
      </c>
      <c r="C128" s="139">
        <v>650651170</v>
      </c>
      <c r="D128" s="21" t="s">
        <v>52</v>
      </c>
      <c r="E128" s="21" t="s">
        <v>1026</v>
      </c>
      <c r="F128" s="31" t="s">
        <v>1027</v>
      </c>
      <c r="G128" s="31" t="s">
        <v>1028</v>
      </c>
      <c r="H128" s="31" t="s">
        <v>1029</v>
      </c>
      <c r="I128" s="21" t="s">
        <v>477</v>
      </c>
      <c r="J128" s="21" t="s">
        <v>1030</v>
      </c>
      <c r="K128" s="21" t="s">
        <v>1031</v>
      </c>
      <c r="L128" s="21" t="s">
        <v>1032</v>
      </c>
      <c r="M128" s="23" t="s">
        <v>49</v>
      </c>
      <c r="N128" s="32" t="s">
        <v>723</v>
      </c>
      <c r="O128" s="32">
        <v>954202602</v>
      </c>
      <c r="P128" s="33" t="s">
        <v>1033</v>
      </c>
      <c r="Q128" s="32"/>
      <c r="R128" s="33" t="s">
        <v>47</v>
      </c>
      <c r="S128" s="33" t="s">
        <v>1034</v>
      </c>
      <c r="T128" s="34">
        <v>42618</v>
      </c>
      <c r="U128" s="32">
        <v>7616</v>
      </c>
      <c r="V128" s="22" t="s">
        <v>316</v>
      </c>
      <c r="W128" s="23"/>
      <c r="X128" s="22"/>
      <c r="Y128" s="22"/>
      <c r="Z128" s="22"/>
      <c r="AA128" s="21"/>
      <c r="AB128" s="18"/>
      <c r="AC128" s="18"/>
      <c r="AD128" s="18"/>
      <c r="AE128" s="18"/>
      <c r="AF128" s="18"/>
      <c r="AG128" s="18"/>
    </row>
    <row r="129" spans="1:33" ht="18" hidden="1" customHeight="1" x14ac:dyDescent="0.2">
      <c r="A129" s="32">
        <v>7352</v>
      </c>
      <c r="B129" s="42" t="s">
        <v>1035</v>
      </c>
      <c r="C129" s="139">
        <v>657349402</v>
      </c>
      <c r="D129" s="21" t="s">
        <v>78</v>
      </c>
      <c r="E129" s="21" t="s">
        <v>1036</v>
      </c>
      <c r="F129" s="31" t="s">
        <v>1037</v>
      </c>
      <c r="G129" s="31" t="s">
        <v>1038</v>
      </c>
      <c r="H129" s="31" t="s">
        <v>1039</v>
      </c>
      <c r="I129" s="21" t="s">
        <v>730</v>
      </c>
      <c r="J129" s="21" t="s">
        <v>1040</v>
      </c>
      <c r="K129" s="21" t="s">
        <v>1041</v>
      </c>
      <c r="L129" s="22" t="s">
        <v>1043</v>
      </c>
      <c r="M129" s="23" t="s">
        <v>49</v>
      </c>
      <c r="N129" s="32" t="s">
        <v>1044</v>
      </c>
      <c r="O129" s="32"/>
      <c r="P129" s="33" t="s">
        <v>1042</v>
      </c>
      <c r="Q129" s="32"/>
      <c r="R129" s="33" t="s">
        <v>414</v>
      </c>
      <c r="S129" s="33" t="s">
        <v>1045</v>
      </c>
      <c r="T129" s="34">
        <v>39198</v>
      </c>
      <c r="U129" s="32">
        <v>7352</v>
      </c>
      <c r="V129" s="22"/>
      <c r="W129" s="23"/>
      <c r="X129" s="22"/>
      <c r="Y129" s="22"/>
      <c r="Z129" s="22"/>
      <c r="AA129" s="21"/>
      <c r="AB129" s="18"/>
      <c r="AC129" s="18"/>
      <c r="AD129" s="18"/>
      <c r="AE129" s="18"/>
      <c r="AF129" s="18"/>
      <c r="AG129" s="18"/>
    </row>
    <row r="130" spans="1:33" ht="18" hidden="1" customHeight="1" x14ac:dyDescent="0.2">
      <c r="A130" s="32">
        <v>7393</v>
      </c>
      <c r="B130" s="42" t="s">
        <v>1046</v>
      </c>
      <c r="C130" s="139">
        <v>654597200</v>
      </c>
      <c r="D130" s="21" t="s">
        <v>78</v>
      </c>
      <c r="E130" s="21" t="s">
        <v>1047</v>
      </c>
      <c r="F130" s="31" t="s">
        <v>1048</v>
      </c>
      <c r="G130" s="31" t="s">
        <v>1049</v>
      </c>
      <c r="H130" s="31" t="s">
        <v>1050</v>
      </c>
      <c r="I130" s="21" t="s">
        <v>1051</v>
      </c>
      <c r="J130" s="21" t="s">
        <v>1052</v>
      </c>
      <c r="K130" s="21" t="s">
        <v>1053</v>
      </c>
      <c r="L130" s="21" t="s">
        <v>1055</v>
      </c>
      <c r="M130" s="23" t="s">
        <v>49</v>
      </c>
      <c r="N130" s="32" t="s">
        <v>723</v>
      </c>
      <c r="O130" s="32" t="s">
        <v>1056</v>
      </c>
      <c r="P130" s="33" t="s">
        <v>1054</v>
      </c>
      <c r="Q130" s="32"/>
      <c r="R130" s="33" t="s">
        <v>414</v>
      </c>
      <c r="S130" s="33" t="s">
        <v>1057</v>
      </c>
      <c r="T130" s="34">
        <v>39608</v>
      </c>
      <c r="U130" s="32">
        <v>7393</v>
      </c>
      <c r="V130" s="22"/>
      <c r="W130" s="23"/>
      <c r="X130" s="22"/>
      <c r="Y130" s="22"/>
      <c r="Z130" s="22"/>
      <c r="AA130" s="21"/>
      <c r="AB130" s="18"/>
      <c r="AC130" s="18"/>
      <c r="AD130" s="18"/>
      <c r="AE130" s="18"/>
      <c r="AF130" s="18"/>
      <c r="AG130" s="18"/>
    </row>
    <row r="131" spans="1:33" ht="18" hidden="1" customHeight="1" x14ac:dyDescent="0.2">
      <c r="A131" s="32">
        <v>6965</v>
      </c>
      <c r="B131" s="42" t="s">
        <v>1058</v>
      </c>
      <c r="C131" s="139">
        <v>722448006</v>
      </c>
      <c r="D131" s="21" t="s">
        <v>78</v>
      </c>
      <c r="E131" s="21" t="s">
        <v>1059</v>
      </c>
      <c r="F131" s="31" t="s">
        <v>1060</v>
      </c>
      <c r="G131" s="31" t="s">
        <v>1061</v>
      </c>
      <c r="H131" s="31" t="s">
        <v>1062</v>
      </c>
      <c r="I131" s="21" t="s">
        <v>1063</v>
      </c>
      <c r="J131" s="21" t="s">
        <v>1064</v>
      </c>
      <c r="K131" s="21" t="s">
        <v>1065</v>
      </c>
      <c r="L131" s="21" t="s">
        <v>1066</v>
      </c>
      <c r="M131" s="23" t="s">
        <v>49</v>
      </c>
      <c r="N131" s="32" t="s">
        <v>1068</v>
      </c>
      <c r="O131" s="32" t="s">
        <v>1067</v>
      </c>
      <c r="P131" s="33"/>
      <c r="Q131" s="32"/>
      <c r="R131" s="33" t="s">
        <v>47</v>
      </c>
      <c r="S131" s="33" t="s">
        <v>1069</v>
      </c>
      <c r="T131" s="34">
        <v>37970</v>
      </c>
      <c r="U131" s="32">
        <v>6965</v>
      </c>
      <c r="V131" s="22"/>
      <c r="W131" s="23"/>
      <c r="X131" s="22"/>
      <c r="Y131" s="22"/>
      <c r="Z131" s="22"/>
      <c r="AA131" s="21"/>
      <c r="AB131" s="18"/>
      <c r="AC131" s="18"/>
      <c r="AD131" s="18"/>
      <c r="AE131" s="18"/>
      <c r="AF131" s="18"/>
      <c r="AG131" s="18"/>
    </row>
    <row r="132" spans="1:33" ht="18" hidden="1" customHeight="1" x14ac:dyDescent="0.2">
      <c r="A132" s="32">
        <v>2400</v>
      </c>
      <c r="B132" s="42" t="s">
        <v>1070</v>
      </c>
      <c r="C132" s="139">
        <v>700198006</v>
      </c>
      <c r="D132" s="21" t="s">
        <v>78</v>
      </c>
      <c r="E132" s="21" t="s">
        <v>1071</v>
      </c>
      <c r="F132" s="31" t="s">
        <v>1072</v>
      </c>
      <c r="G132" s="31" t="s">
        <v>1073</v>
      </c>
      <c r="H132" s="31" t="s">
        <v>1074</v>
      </c>
      <c r="I132" s="21" t="s">
        <v>1075</v>
      </c>
      <c r="J132" s="21" t="s">
        <v>1076</v>
      </c>
      <c r="K132" s="55" t="s">
        <v>1077</v>
      </c>
      <c r="L132" s="21" t="s">
        <v>1079</v>
      </c>
      <c r="M132" s="23" t="s">
        <v>49</v>
      </c>
      <c r="N132" s="32" t="s">
        <v>723</v>
      </c>
      <c r="O132" s="32" t="s">
        <v>1080</v>
      </c>
      <c r="P132" s="33" t="s">
        <v>1078</v>
      </c>
      <c r="Q132" s="32"/>
      <c r="R132" s="33">
        <v>93401</v>
      </c>
      <c r="S132" s="33" t="s">
        <v>1081</v>
      </c>
      <c r="T132" s="34">
        <v>37970</v>
      </c>
      <c r="U132" s="32">
        <v>2400</v>
      </c>
      <c r="V132" s="22"/>
      <c r="W132" s="23"/>
      <c r="X132" s="22"/>
      <c r="Y132" s="22"/>
      <c r="Z132" s="22"/>
      <c r="AA132" s="21"/>
      <c r="AB132" s="18"/>
      <c r="AC132" s="18"/>
      <c r="AD132" s="18"/>
      <c r="AE132" s="18"/>
      <c r="AF132" s="18"/>
      <c r="AG132" s="18"/>
    </row>
    <row r="133" spans="1:33" ht="18" hidden="1" customHeight="1" x14ac:dyDescent="0.2">
      <c r="A133" s="32">
        <v>7471</v>
      </c>
      <c r="B133" s="42" t="s">
        <v>1082</v>
      </c>
      <c r="C133" s="139">
        <v>759442504</v>
      </c>
      <c r="D133" s="21" t="s">
        <v>78</v>
      </c>
      <c r="E133" s="21" t="s">
        <v>1084</v>
      </c>
      <c r="F133" s="31" t="s">
        <v>1085</v>
      </c>
      <c r="G133" s="31" t="s">
        <v>1083</v>
      </c>
      <c r="H133" s="31" t="s">
        <v>1086</v>
      </c>
      <c r="I133" s="21" t="s">
        <v>1087</v>
      </c>
      <c r="J133" s="21" t="s">
        <v>136</v>
      </c>
      <c r="K133" s="21" t="s">
        <v>1088</v>
      </c>
      <c r="L133" s="21" t="s">
        <v>1089</v>
      </c>
      <c r="M133" s="23" t="s">
        <v>49</v>
      </c>
      <c r="N133" s="32" t="s">
        <v>1090</v>
      </c>
      <c r="O133" s="32"/>
      <c r="P133" s="33"/>
      <c r="Q133" s="32"/>
      <c r="R133" s="33" t="s">
        <v>414</v>
      </c>
      <c r="S133" s="33" t="s">
        <v>1091</v>
      </c>
      <c r="T133" s="34">
        <v>41323</v>
      </c>
      <c r="U133" s="32">
        <v>7471</v>
      </c>
      <c r="V133" s="22"/>
      <c r="W133" s="23"/>
      <c r="X133" s="22"/>
      <c r="Y133" s="22"/>
      <c r="Z133" s="22"/>
      <c r="AA133" s="21"/>
      <c r="AB133" s="18"/>
      <c r="AC133" s="18"/>
      <c r="AD133" s="18"/>
      <c r="AE133" s="18"/>
      <c r="AF133" s="18"/>
      <c r="AG133" s="18"/>
    </row>
    <row r="134" spans="1:33" ht="18" hidden="1" customHeight="1" x14ac:dyDescent="0.2">
      <c r="A134" s="32">
        <v>6510</v>
      </c>
      <c r="B134" s="42" t="s">
        <v>1092</v>
      </c>
      <c r="C134" s="139">
        <v>713707007</v>
      </c>
      <c r="D134" s="21" t="s">
        <v>78</v>
      </c>
      <c r="E134" s="21" t="s">
        <v>1093</v>
      </c>
      <c r="F134" s="31" t="s">
        <v>1094</v>
      </c>
      <c r="G134" s="31" t="s">
        <v>1095</v>
      </c>
      <c r="H134" s="31" t="s">
        <v>1096</v>
      </c>
      <c r="I134" s="21" t="s">
        <v>1063</v>
      </c>
      <c r="J134" s="21" t="s">
        <v>1097</v>
      </c>
      <c r="K134" s="21" t="s">
        <v>1098</v>
      </c>
      <c r="L134" s="21" t="s">
        <v>1099</v>
      </c>
      <c r="M134" s="23" t="s">
        <v>339</v>
      </c>
      <c r="N134" s="32" t="s">
        <v>1100</v>
      </c>
      <c r="O134" s="32"/>
      <c r="P134" s="33"/>
      <c r="Q134" s="32"/>
      <c r="R134" s="33" t="s">
        <v>414</v>
      </c>
      <c r="S134" s="33" t="s">
        <v>1101</v>
      </c>
      <c r="T134" s="34">
        <v>37970</v>
      </c>
      <c r="U134" s="32">
        <v>6510</v>
      </c>
      <c r="V134" s="22"/>
      <c r="W134" s="23"/>
      <c r="X134" s="22"/>
      <c r="Y134" s="22"/>
      <c r="Z134" s="22"/>
      <c r="AA134" s="21"/>
      <c r="AB134" s="18"/>
      <c r="AC134" s="18"/>
      <c r="AD134" s="18"/>
      <c r="AE134" s="18"/>
      <c r="AF134" s="18"/>
      <c r="AG134" s="18"/>
    </row>
    <row r="135" spans="1:33" ht="18" hidden="1" customHeight="1" x14ac:dyDescent="0.2">
      <c r="A135" s="32">
        <v>6968</v>
      </c>
      <c r="B135" s="42" t="s">
        <v>7571</v>
      </c>
      <c r="C135" s="141">
        <v>720434008</v>
      </c>
      <c r="D135" s="23" t="s">
        <v>78</v>
      </c>
      <c r="E135" s="23" t="s">
        <v>1102</v>
      </c>
      <c r="F135" s="56" t="s">
        <v>6996</v>
      </c>
      <c r="G135" s="56" t="s">
        <v>1103</v>
      </c>
      <c r="H135" s="56" t="s">
        <v>6997</v>
      </c>
      <c r="I135" s="23" t="s">
        <v>1104</v>
      </c>
      <c r="J135" s="23" t="s">
        <v>6819</v>
      </c>
      <c r="K135" s="23" t="s">
        <v>6998</v>
      </c>
      <c r="L135" s="23" t="s">
        <v>6818</v>
      </c>
      <c r="M135" s="23" t="s">
        <v>6111</v>
      </c>
      <c r="N135" s="32" t="s">
        <v>1105</v>
      </c>
      <c r="O135" s="32" t="s">
        <v>7000</v>
      </c>
      <c r="P135" s="32" t="s">
        <v>6999</v>
      </c>
      <c r="Q135" s="32"/>
      <c r="R135" s="32">
        <v>93401</v>
      </c>
      <c r="S135" s="32" t="s">
        <v>7043</v>
      </c>
      <c r="T135" s="34">
        <v>37970</v>
      </c>
      <c r="U135" s="32">
        <v>6968</v>
      </c>
      <c r="V135" s="116"/>
      <c r="W135" s="23"/>
      <c r="X135" s="116"/>
      <c r="Y135" s="116"/>
      <c r="Z135" s="116"/>
      <c r="AA135" s="23"/>
      <c r="AB135" s="18"/>
      <c r="AC135" s="18"/>
      <c r="AD135" s="18"/>
      <c r="AE135" s="18"/>
      <c r="AF135" s="18"/>
      <c r="AG135" s="18"/>
    </row>
    <row r="136" spans="1:33" ht="18" hidden="1" customHeight="1" x14ac:dyDescent="0.2">
      <c r="A136" s="32">
        <v>2450</v>
      </c>
      <c r="B136" s="42" t="s">
        <v>1106</v>
      </c>
      <c r="C136" s="139">
        <v>700028100</v>
      </c>
      <c r="D136" s="21" t="s">
        <v>52</v>
      </c>
      <c r="E136" s="21" t="s">
        <v>1107</v>
      </c>
      <c r="F136" s="31" t="s">
        <v>7462</v>
      </c>
      <c r="G136" s="31" t="s">
        <v>1108</v>
      </c>
      <c r="H136" s="31" t="s">
        <v>7463</v>
      </c>
      <c r="I136" s="21" t="s">
        <v>1109</v>
      </c>
      <c r="J136" s="21" t="s">
        <v>7464</v>
      </c>
      <c r="K136" s="21" t="s">
        <v>8730</v>
      </c>
      <c r="L136" s="21" t="s">
        <v>1110</v>
      </c>
      <c r="M136" s="23" t="s">
        <v>49</v>
      </c>
      <c r="N136" s="32" t="s">
        <v>723</v>
      </c>
      <c r="O136" s="32" t="s">
        <v>6642</v>
      </c>
      <c r="P136" s="33" t="s">
        <v>1111</v>
      </c>
      <c r="Q136" s="32"/>
      <c r="R136" s="33">
        <v>93401</v>
      </c>
      <c r="S136" s="34" t="s">
        <v>7546</v>
      </c>
      <c r="T136" s="34">
        <v>37970</v>
      </c>
      <c r="U136" s="32">
        <v>2450</v>
      </c>
      <c r="V136" s="22"/>
      <c r="W136" s="23"/>
      <c r="X136" s="22"/>
      <c r="Y136" s="22"/>
      <c r="Z136" s="22"/>
      <c r="AA136" s="21"/>
      <c r="AB136" s="18"/>
      <c r="AC136" s="18"/>
      <c r="AD136" s="18"/>
      <c r="AE136" s="18"/>
      <c r="AF136" s="18"/>
      <c r="AG136" s="18"/>
    </row>
    <row r="137" spans="1:33" ht="18" hidden="1" customHeight="1" x14ac:dyDescent="0.2">
      <c r="A137" s="32">
        <v>6935</v>
      </c>
      <c r="B137" s="42" t="s">
        <v>1112</v>
      </c>
      <c r="C137" s="139">
        <v>725984006</v>
      </c>
      <c r="D137" s="21" t="s">
        <v>52</v>
      </c>
      <c r="E137" s="21" t="s">
        <v>1113</v>
      </c>
      <c r="F137" s="31" t="s">
        <v>1114</v>
      </c>
      <c r="G137" s="31" t="s">
        <v>1115</v>
      </c>
      <c r="H137" s="31" t="s">
        <v>6849</v>
      </c>
      <c r="I137" s="21" t="s">
        <v>1109</v>
      </c>
      <c r="J137" s="21" t="s">
        <v>6850</v>
      </c>
      <c r="K137" s="21" t="s">
        <v>1116</v>
      </c>
      <c r="L137" s="21" t="s">
        <v>1117</v>
      </c>
      <c r="M137" s="23" t="s">
        <v>49</v>
      </c>
      <c r="N137" s="32" t="s">
        <v>665</v>
      </c>
      <c r="O137" s="32" t="s">
        <v>1118</v>
      </c>
      <c r="P137" s="33"/>
      <c r="Q137" s="32"/>
      <c r="R137" s="33">
        <v>93401</v>
      </c>
      <c r="S137" s="33" t="s">
        <v>6854</v>
      </c>
      <c r="T137" s="34">
        <v>37970</v>
      </c>
      <c r="U137" s="32">
        <v>6935</v>
      </c>
      <c r="V137" s="22"/>
      <c r="W137" s="23"/>
      <c r="X137" s="22"/>
      <c r="Y137" s="22"/>
      <c r="Z137" s="22"/>
      <c r="AA137" s="21"/>
      <c r="AB137" s="18"/>
      <c r="AC137" s="18"/>
      <c r="AD137" s="18"/>
      <c r="AE137" s="18"/>
      <c r="AF137" s="18"/>
      <c r="AG137" s="18"/>
    </row>
    <row r="138" spans="1:33" ht="18" hidden="1" customHeight="1" x14ac:dyDescent="0.2">
      <c r="A138" s="32">
        <v>6958</v>
      </c>
      <c r="B138" s="42" t="s">
        <v>1119</v>
      </c>
      <c r="C138" s="139">
        <v>714141007</v>
      </c>
      <c r="D138" s="21" t="s">
        <v>52</v>
      </c>
      <c r="E138" s="21" t="s">
        <v>1120</v>
      </c>
      <c r="F138" s="31" t="s">
        <v>1121</v>
      </c>
      <c r="G138" s="31" t="s">
        <v>1122</v>
      </c>
      <c r="H138" s="31" t="s">
        <v>1123</v>
      </c>
      <c r="I138" s="21" t="s">
        <v>1109</v>
      </c>
      <c r="J138" s="21" t="s">
        <v>1124</v>
      </c>
      <c r="K138" s="21" t="s">
        <v>1125</v>
      </c>
      <c r="L138" s="21" t="s">
        <v>1127</v>
      </c>
      <c r="M138" s="23" t="s">
        <v>49</v>
      </c>
      <c r="N138" s="32" t="s">
        <v>845</v>
      </c>
      <c r="O138" s="32" t="s">
        <v>1128</v>
      </c>
      <c r="P138" s="33" t="s">
        <v>1126</v>
      </c>
      <c r="Q138" s="32"/>
      <c r="R138" s="33">
        <v>93509</v>
      </c>
      <c r="S138" s="33" t="s">
        <v>1129</v>
      </c>
      <c r="T138" s="34">
        <v>37970</v>
      </c>
      <c r="U138" s="32">
        <v>6958</v>
      </c>
      <c r="V138" s="22"/>
      <c r="W138" s="23"/>
      <c r="X138" s="22"/>
      <c r="Y138" s="22"/>
      <c r="Z138" s="22"/>
      <c r="AA138" s="21"/>
      <c r="AB138" s="18"/>
      <c r="AC138" s="18"/>
      <c r="AD138" s="18"/>
      <c r="AE138" s="18"/>
      <c r="AF138" s="18"/>
      <c r="AG138" s="18"/>
    </row>
    <row r="139" spans="1:33" ht="18" hidden="1" customHeight="1" x14ac:dyDescent="0.2">
      <c r="A139" s="32">
        <v>7079</v>
      </c>
      <c r="B139" s="42" t="s">
        <v>1130</v>
      </c>
      <c r="C139" s="139">
        <v>711497005</v>
      </c>
      <c r="D139" s="21" t="s">
        <v>78</v>
      </c>
      <c r="E139" s="21" t="s">
        <v>1131</v>
      </c>
      <c r="F139" s="31" t="s">
        <v>8011</v>
      </c>
      <c r="G139" s="31" t="s">
        <v>1132</v>
      </c>
      <c r="H139" s="31" t="s">
        <v>8012</v>
      </c>
      <c r="I139" s="21" t="s">
        <v>455</v>
      </c>
      <c r="J139" s="21" t="s">
        <v>6371</v>
      </c>
      <c r="K139" s="21" t="s">
        <v>8731</v>
      </c>
      <c r="L139" s="21" t="s">
        <v>1133</v>
      </c>
      <c r="M139" s="23" t="s">
        <v>6105</v>
      </c>
      <c r="N139" s="32" t="s">
        <v>1134</v>
      </c>
      <c r="O139" s="32" t="s">
        <v>8013</v>
      </c>
      <c r="P139" s="51" t="s">
        <v>8014</v>
      </c>
      <c r="Q139" s="32"/>
      <c r="R139" s="33">
        <v>93401</v>
      </c>
      <c r="S139" s="33" t="s">
        <v>8015</v>
      </c>
      <c r="T139" s="34">
        <v>37970</v>
      </c>
      <c r="U139" s="32">
        <v>7079</v>
      </c>
      <c r="V139" s="22"/>
      <c r="W139" s="23"/>
      <c r="X139" s="22"/>
      <c r="Y139" s="22"/>
      <c r="Z139" s="22"/>
      <c r="AA139" s="21"/>
      <c r="AB139" s="18"/>
      <c r="AC139" s="18"/>
      <c r="AD139" s="18"/>
      <c r="AE139" s="18"/>
      <c r="AF139" s="18"/>
      <c r="AG139" s="18"/>
    </row>
    <row r="140" spans="1:33" ht="18" hidden="1" customHeight="1" x14ac:dyDescent="0.2">
      <c r="A140" s="32">
        <v>7094</v>
      </c>
      <c r="B140" s="42" t="s">
        <v>1135</v>
      </c>
      <c r="C140" s="139">
        <v>709419005</v>
      </c>
      <c r="D140" s="21" t="s">
        <v>78</v>
      </c>
      <c r="E140" s="21" t="s">
        <v>1136</v>
      </c>
      <c r="F140" s="31" t="s">
        <v>1137</v>
      </c>
      <c r="G140" s="31" t="s">
        <v>1138</v>
      </c>
      <c r="H140" s="31" t="s">
        <v>1139</v>
      </c>
      <c r="I140" s="21" t="s">
        <v>1140</v>
      </c>
      <c r="J140" s="21" t="s">
        <v>1141</v>
      </c>
      <c r="K140" s="21" t="s">
        <v>1142</v>
      </c>
      <c r="L140" s="21" t="s">
        <v>1143</v>
      </c>
      <c r="M140" s="23" t="s">
        <v>49</v>
      </c>
      <c r="N140" s="32" t="s">
        <v>1145</v>
      </c>
      <c r="O140" s="32" t="s">
        <v>1144</v>
      </c>
      <c r="P140" s="33"/>
      <c r="Q140" s="32"/>
      <c r="R140" s="33">
        <v>93401</v>
      </c>
      <c r="S140" s="33" t="s">
        <v>6286</v>
      </c>
      <c r="T140" s="34">
        <v>37970</v>
      </c>
      <c r="U140" s="32">
        <v>7094</v>
      </c>
      <c r="V140" s="22"/>
      <c r="W140" s="23"/>
      <c r="X140" s="22"/>
      <c r="Y140" s="22"/>
      <c r="Z140" s="22"/>
      <c r="AA140" s="21"/>
      <c r="AB140" s="18"/>
      <c r="AC140" s="18"/>
      <c r="AD140" s="18"/>
      <c r="AE140" s="18"/>
      <c r="AF140" s="18"/>
      <c r="AG140" s="18"/>
    </row>
    <row r="141" spans="1:33" ht="18" hidden="1" customHeight="1" x14ac:dyDescent="0.2">
      <c r="A141" s="32">
        <v>2550</v>
      </c>
      <c r="B141" s="42" t="s">
        <v>1146</v>
      </c>
      <c r="C141" s="139">
        <v>708781002</v>
      </c>
      <c r="D141" s="21" t="s">
        <v>78</v>
      </c>
      <c r="E141" s="21" t="s">
        <v>1147</v>
      </c>
      <c r="F141" s="31" t="s">
        <v>7440</v>
      </c>
      <c r="G141" s="31" t="s">
        <v>1148</v>
      </c>
      <c r="H141" s="31" t="s">
        <v>7460</v>
      </c>
      <c r="I141" s="21" t="s">
        <v>1075</v>
      </c>
      <c r="J141" s="43" t="s">
        <v>7461</v>
      </c>
      <c r="K141" s="21" t="s">
        <v>6409</v>
      </c>
      <c r="L141" s="21" t="s">
        <v>1150</v>
      </c>
      <c r="M141" s="23" t="s">
        <v>49</v>
      </c>
      <c r="N141" s="32" t="s">
        <v>1152</v>
      </c>
      <c r="O141" s="32" t="s">
        <v>1151</v>
      </c>
      <c r="P141" s="33" t="s">
        <v>1149</v>
      </c>
      <c r="Q141" s="32"/>
      <c r="R141" s="33">
        <v>93101</v>
      </c>
      <c r="S141" s="33" t="s">
        <v>7439</v>
      </c>
      <c r="T141" s="34">
        <v>37970</v>
      </c>
      <c r="U141" s="32">
        <v>2550</v>
      </c>
      <c r="V141" s="22"/>
      <c r="W141" s="23"/>
      <c r="X141" s="22"/>
      <c r="Y141" s="22"/>
      <c r="Z141" s="22"/>
      <c r="AA141" s="21"/>
      <c r="AB141" s="18"/>
      <c r="AC141" s="18"/>
      <c r="AD141" s="18"/>
      <c r="AE141" s="18"/>
      <c r="AF141" s="18"/>
      <c r="AG141" s="18"/>
    </row>
    <row r="142" spans="1:33" ht="18" hidden="1" customHeight="1" x14ac:dyDescent="0.2">
      <c r="A142" s="32">
        <v>7005</v>
      </c>
      <c r="B142" s="42" t="s">
        <v>1153</v>
      </c>
      <c r="C142" s="139">
        <v>709542001</v>
      </c>
      <c r="D142" s="21" t="s">
        <v>78</v>
      </c>
      <c r="E142" s="21" t="s">
        <v>1154</v>
      </c>
      <c r="F142" s="31" t="s">
        <v>1155</v>
      </c>
      <c r="G142" s="31" t="s">
        <v>1156</v>
      </c>
      <c r="H142" s="31" t="s">
        <v>1157</v>
      </c>
      <c r="I142" s="21" t="s">
        <v>1158</v>
      </c>
      <c r="J142" s="43" t="s">
        <v>1159</v>
      </c>
      <c r="K142" s="21" t="s">
        <v>1160</v>
      </c>
      <c r="L142" s="21" t="s">
        <v>1161</v>
      </c>
      <c r="M142" s="23" t="s">
        <v>49</v>
      </c>
      <c r="N142" s="32" t="s">
        <v>1163</v>
      </c>
      <c r="O142" s="32" t="s">
        <v>1162</v>
      </c>
      <c r="P142" s="33"/>
      <c r="Q142" s="32"/>
      <c r="R142" s="33">
        <v>93401</v>
      </c>
      <c r="S142" s="33" t="s">
        <v>1164</v>
      </c>
      <c r="T142" s="34">
        <v>37970</v>
      </c>
      <c r="U142" s="32">
        <v>7005</v>
      </c>
      <c r="V142" s="22"/>
      <c r="W142" s="23"/>
      <c r="X142" s="22"/>
      <c r="Y142" s="22"/>
      <c r="Z142" s="22"/>
      <c r="AA142" s="21"/>
      <c r="AB142" s="18"/>
      <c r="AC142" s="18"/>
      <c r="AD142" s="18"/>
      <c r="AE142" s="18"/>
      <c r="AF142" s="18"/>
      <c r="AG142" s="18"/>
    </row>
    <row r="143" spans="1:33" ht="18" hidden="1" customHeight="1" x14ac:dyDescent="0.2">
      <c r="A143" s="32">
        <v>3025</v>
      </c>
      <c r="B143" s="42" t="s">
        <v>1165</v>
      </c>
      <c r="C143" s="139">
        <v>713039004</v>
      </c>
      <c r="D143" s="21" t="s">
        <v>78</v>
      </c>
      <c r="E143" s="21" t="s">
        <v>1166</v>
      </c>
      <c r="F143" s="31" t="s">
        <v>7367</v>
      </c>
      <c r="G143" s="31" t="s">
        <v>1167</v>
      </c>
      <c r="H143" s="23" t="s">
        <v>1168</v>
      </c>
      <c r="I143" s="21" t="s">
        <v>1169</v>
      </c>
      <c r="J143" s="21" t="s">
        <v>1170</v>
      </c>
      <c r="K143" s="57" t="s">
        <v>7240</v>
      </c>
      <c r="L143" s="21" t="s">
        <v>1171</v>
      </c>
      <c r="M143" s="23" t="s">
        <v>49</v>
      </c>
      <c r="N143" s="32" t="s">
        <v>1173</v>
      </c>
      <c r="O143" s="32" t="s">
        <v>1172</v>
      </c>
      <c r="P143" s="51" t="s">
        <v>7238</v>
      </c>
      <c r="Q143" s="32"/>
      <c r="R143" s="33">
        <v>93401</v>
      </c>
      <c r="S143" s="33" t="s">
        <v>7239</v>
      </c>
      <c r="T143" s="34">
        <v>37970</v>
      </c>
      <c r="U143" s="32">
        <v>3025</v>
      </c>
      <c r="V143" s="22"/>
      <c r="W143" s="23"/>
      <c r="X143" s="22"/>
      <c r="Y143" s="22"/>
      <c r="Z143" s="22"/>
      <c r="AA143" s="21"/>
      <c r="AB143" s="18"/>
      <c r="AC143" s="18"/>
      <c r="AD143" s="18"/>
      <c r="AE143" s="18"/>
      <c r="AF143" s="18"/>
      <c r="AG143" s="18"/>
    </row>
    <row r="144" spans="1:33" ht="18" hidden="1" customHeight="1" x14ac:dyDescent="0.2">
      <c r="A144" s="32">
        <v>7074</v>
      </c>
      <c r="B144" s="42" t="s">
        <v>1174</v>
      </c>
      <c r="C144" s="139">
        <v>708564001</v>
      </c>
      <c r="D144" s="21" t="s">
        <v>78</v>
      </c>
      <c r="E144" s="21" t="s">
        <v>1175</v>
      </c>
      <c r="F144" s="31" t="s">
        <v>7082</v>
      </c>
      <c r="G144" s="31" t="s">
        <v>1176</v>
      </c>
      <c r="H144" s="31" t="s">
        <v>1177</v>
      </c>
      <c r="I144" s="21" t="s">
        <v>701</v>
      </c>
      <c r="J144" s="21" t="s">
        <v>1178</v>
      </c>
      <c r="K144" s="21" t="s">
        <v>1179</v>
      </c>
      <c r="L144" s="21" t="s">
        <v>1180</v>
      </c>
      <c r="M144" s="23" t="s">
        <v>49</v>
      </c>
      <c r="N144" s="32" t="s">
        <v>1090</v>
      </c>
      <c r="O144" s="32" t="s">
        <v>1181</v>
      </c>
      <c r="P144" s="33"/>
      <c r="Q144" s="33"/>
      <c r="R144" s="33">
        <v>93401</v>
      </c>
      <c r="S144" s="33" t="s">
        <v>7090</v>
      </c>
      <c r="T144" s="34">
        <v>37970</v>
      </c>
      <c r="U144" s="32">
        <v>7074</v>
      </c>
      <c r="V144" s="22"/>
      <c r="W144" s="23"/>
      <c r="X144" s="22"/>
      <c r="Y144" s="22"/>
      <c r="Z144" s="22"/>
      <c r="AA144" s="21"/>
      <c r="AB144" s="18"/>
      <c r="AC144" s="18"/>
      <c r="AD144" s="18"/>
      <c r="AE144" s="18"/>
      <c r="AF144" s="18"/>
      <c r="AG144" s="18"/>
    </row>
    <row r="145" spans="1:33" ht="18" hidden="1" customHeight="1" x14ac:dyDescent="0.2">
      <c r="A145" s="32">
        <v>6400</v>
      </c>
      <c r="B145" s="42" t="s">
        <v>1182</v>
      </c>
      <c r="C145" s="139">
        <v>714506005</v>
      </c>
      <c r="D145" s="21" t="s">
        <v>78</v>
      </c>
      <c r="E145" s="21" t="s">
        <v>1183</v>
      </c>
      <c r="F145" s="31" t="s">
        <v>7372</v>
      </c>
      <c r="G145" s="31" t="s">
        <v>1184</v>
      </c>
      <c r="H145" s="31" t="s">
        <v>7373</v>
      </c>
      <c r="I145" s="21" t="s">
        <v>1185</v>
      </c>
      <c r="J145" s="21" t="s">
        <v>7374</v>
      </c>
      <c r="K145" s="21" t="s">
        <v>6609</v>
      </c>
      <c r="L145" s="21" t="s">
        <v>6807</v>
      </c>
      <c r="M145" s="23" t="s">
        <v>6105</v>
      </c>
      <c r="N145" s="32" t="s">
        <v>1186</v>
      </c>
      <c r="O145" s="32" t="s">
        <v>6607</v>
      </c>
      <c r="P145" s="33" t="s">
        <v>6608</v>
      </c>
      <c r="Q145" s="32"/>
      <c r="R145" s="33">
        <v>93401</v>
      </c>
      <c r="S145" s="33" t="s">
        <v>7349</v>
      </c>
      <c r="T145" s="34">
        <v>37970</v>
      </c>
      <c r="U145" s="32">
        <v>6400</v>
      </c>
      <c r="V145" s="22"/>
      <c r="W145" s="23"/>
      <c r="X145" s="22"/>
      <c r="Y145" s="22"/>
      <c r="Z145" s="22"/>
      <c r="AA145" s="21"/>
      <c r="AB145" s="18"/>
      <c r="AC145" s="18"/>
      <c r="AD145" s="18"/>
      <c r="AE145" s="18"/>
      <c r="AF145" s="18"/>
      <c r="AG145" s="18" t="s">
        <v>8549</v>
      </c>
    </row>
    <row r="146" spans="1:33" ht="18" hidden="1" customHeight="1" x14ac:dyDescent="0.2">
      <c r="A146" s="32">
        <v>2950</v>
      </c>
      <c r="B146" s="42" t="s">
        <v>1187</v>
      </c>
      <c r="C146" s="139">
        <v>708352004</v>
      </c>
      <c r="D146" s="21" t="s">
        <v>78</v>
      </c>
      <c r="E146" s="21" t="s">
        <v>1188</v>
      </c>
      <c r="F146" s="31" t="s">
        <v>1189</v>
      </c>
      <c r="G146" s="31" t="s">
        <v>1190</v>
      </c>
      <c r="H146" s="31" t="s">
        <v>1191</v>
      </c>
      <c r="I146" s="21" t="s">
        <v>701</v>
      </c>
      <c r="J146" s="21" t="s">
        <v>1192</v>
      </c>
      <c r="K146" s="21" t="s">
        <v>1193</v>
      </c>
      <c r="L146" s="21" t="s">
        <v>1194</v>
      </c>
      <c r="M146" s="23" t="s">
        <v>49</v>
      </c>
      <c r="N146" s="32" t="s">
        <v>1196</v>
      </c>
      <c r="O146" s="32" t="s">
        <v>1195</v>
      </c>
      <c r="P146" s="33"/>
      <c r="Q146" s="32"/>
      <c r="R146" s="33">
        <v>93401</v>
      </c>
      <c r="S146" s="33" t="s">
        <v>1197</v>
      </c>
      <c r="T146" s="34">
        <v>37970</v>
      </c>
      <c r="U146" s="32">
        <v>2950</v>
      </c>
      <c r="V146" s="22"/>
      <c r="W146" s="23"/>
      <c r="X146" s="22"/>
      <c r="Y146" s="22"/>
      <c r="Z146" s="22"/>
      <c r="AA146" s="21"/>
      <c r="AB146" s="18"/>
      <c r="AC146" s="18"/>
      <c r="AD146" s="18"/>
      <c r="AE146" s="18"/>
      <c r="AF146" s="18"/>
      <c r="AG146" s="18"/>
    </row>
    <row r="147" spans="1:33" ht="18" hidden="1" customHeight="1" x14ac:dyDescent="0.2">
      <c r="A147" s="32">
        <v>7463</v>
      </c>
      <c r="B147" s="42" t="s">
        <v>1198</v>
      </c>
      <c r="C147" s="139">
        <v>714555006</v>
      </c>
      <c r="D147" s="21" t="s">
        <v>78</v>
      </c>
      <c r="E147" s="21" t="s">
        <v>1199</v>
      </c>
      <c r="F147" s="31" t="s">
        <v>7277</v>
      </c>
      <c r="G147" s="31" t="s">
        <v>1200</v>
      </c>
      <c r="H147" s="31" t="s">
        <v>7278</v>
      </c>
      <c r="I147" s="21" t="s">
        <v>7279</v>
      </c>
      <c r="J147" s="21" t="s">
        <v>7288</v>
      </c>
      <c r="K147" s="21" t="s">
        <v>7289</v>
      </c>
      <c r="L147" s="21" t="s">
        <v>1201</v>
      </c>
      <c r="M147" s="23" t="s">
        <v>49</v>
      </c>
      <c r="N147" s="32" t="s">
        <v>1202</v>
      </c>
      <c r="O147" s="32">
        <v>3604100</v>
      </c>
      <c r="P147" s="51" t="s">
        <v>7280</v>
      </c>
      <c r="Q147" s="32"/>
      <c r="R147" s="33">
        <v>93401</v>
      </c>
      <c r="S147" s="33" t="s">
        <v>7281</v>
      </c>
      <c r="T147" s="34">
        <v>41012</v>
      </c>
      <c r="U147" s="32">
        <v>7463</v>
      </c>
      <c r="V147" s="22"/>
      <c r="W147" s="23"/>
      <c r="X147" s="22"/>
      <c r="Y147" s="22"/>
      <c r="Z147" s="22"/>
      <c r="AA147" s="21"/>
      <c r="AB147" s="18"/>
      <c r="AC147" s="18"/>
      <c r="AD147" s="18"/>
      <c r="AE147" s="18"/>
      <c r="AF147" s="18"/>
      <c r="AG147" s="18"/>
    </row>
    <row r="148" spans="1:33" ht="18" hidden="1" customHeight="1" x14ac:dyDescent="0.2">
      <c r="A148" s="32">
        <v>7439</v>
      </c>
      <c r="B148" s="42" t="s">
        <v>1203</v>
      </c>
      <c r="C148" s="139">
        <v>710153000</v>
      </c>
      <c r="D148" s="21" t="s">
        <v>1204</v>
      </c>
      <c r="E148" s="21" t="s">
        <v>1205</v>
      </c>
      <c r="F148" s="31" t="s">
        <v>7084</v>
      </c>
      <c r="G148" s="31" t="s">
        <v>1206</v>
      </c>
      <c r="H148" s="31" t="s">
        <v>7085</v>
      </c>
      <c r="I148" s="21" t="s">
        <v>7086</v>
      </c>
      <c r="J148" s="21" t="s">
        <v>7087</v>
      </c>
      <c r="K148" s="21" t="s">
        <v>7088</v>
      </c>
      <c r="L148" s="21" t="s">
        <v>1207</v>
      </c>
      <c r="M148" s="23" t="s">
        <v>6109</v>
      </c>
      <c r="N148" s="32" t="s">
        <v>7089</v>
      </c>
      <c r="O148" s="32" t="s">
        <v>1208</v>
      </c>
      <c r="P148" s="33"/>
      <c r="Q148" s="32"/>
      <c r="R148" s="33" t="s">
        <v>1209</v>
      </c>
      <c r="S148" s="33" t="s">
        <v>7101</v>
      </c>
      <c r="T148" s="34">
        <v>40542</v>
      </c>
      <c r="U148" s="32">
        <v>7439</v>
      </c>
      <c r="V148" s="22"/>
      <c r="W148" s="23"/>
      <c r="X148" s="22"/>
      <c r="Y148" s="22"/>
      <c r="Z148" s="22"/>
      <c r="AA148" s="21"/>
      <c r="AB148" s="18"/>
      <c r="AC148" s="18"/>
      <c r="AD148" s="18"/>
      <c r="AE148" s="18"/>
      <c r="AF148" s="18"/>
      <c r="AG148" s="18"/>
    </row>
    <row r="149" spans="1:33" ht="18" hidden="1" customHeight="1" x14ac:dyDescent="0.2">
      <c r="A149" s="58">
        <v>6410</v>
      </c>
      <c r="B149" s="42" t="s">
        <v>1210</v>
      </c>
      <c r="C149" s="139">
        <v>709836005</v>
      </c>
      <c r="D149" s="21" t="s">
        <v>78</v>
      </c>
      <c r="E149" s="21" t="s">
        <v>1211</v>
      </c>
      <c r="F149" s="31" t="s">
        <v>6204</v>
      </c>
      <c r="G149" s="31" t="s">
        <v>1212</v>
      </c>
      <c r="H149" s="31" t="s">
        <v>7528</v>
      </c>
      <c r="I149" s="21" t="s">
        <v>1213</v>
      </c>
      <c r="J149" s="21" t="s">
        <v>1214</v>
      </c>
      <c r="K149" s="21" t="s">
        <v>1215</v>
      </c>
      <c r="L149" s="21" t="s">
        <v>1216</v>
      </c>
      <c r="M149" s="23" t="s">
        <v>623</v>
      </c>
      <c r="N149" s="32" t="s">
        <v>804</v>
      </c>
      <c r="O149" s="32"/>
      <c r="P149" s="33"/>
      <c r="Q149" s="32"/>
      <c r="R149" s="33">
        <v>93401</v>
      </c>
      <c r="S149" s="33" t="s">
        <v>7548</v>
      </c>
      <c r="T149" s="34">
        <v>37970</v>
      </c>
      <c r="U149" s="58">
        <v>6410</v>
      </c>
      <c r="V149" s="22"/>
      <c r="W149" s="23"/>
      <c r="X149" s="22"/>
      <c r="Y149" s="22"/>
      <c r="Z149" s="22"/>
      <c r="AA149" s="21"/>
      <c r="AB149" s="18"/>
      <c r="AC149" s="18"/>
      <c r="AD149" s="18"/>
      <c r="AE149" s="18"/>
      <c r="AF149" s="18"/>
      <c r="AG149" s="18"/>
    </row>
    <row r="150" spans="1:33" ht="18" hidden="1" customHeight="1" x14ac:dyDescent="0.2">
      <c r="A150" s="58"/>
      <c r="B150" s="42" t="s">
        <v>1217</v>
      </c>
      <c r="C150" s="139">
        <v>711731008</v>
      </c>
      <c r="D150" s="21" t="s">
        <v>78</v>
      </c>
      <c r="E150" s="21" t="s">
        <v>1218</v>
      </c>
      <c r="F150" s="31" t="s">
        <v>1219</v>
      </c>
      <c r="G150" s="31" t="s">
        <v>1220</v>
      </c>
      <c r="H150" s="31" t="s">
        <v>1221</v>
      </c>
      <c r="I150" s="21" t="s">
        <v>1222</v>
      </c>
      <c r="J150" s="21" t="s">
        <v>1223</v>
      </c>
      <c r="K150" s="21" t="s">
        <v>1224</v>
      </c>
      <c r="L150" s="21" t="s">
        <v>1226</v>
      </c>
      <c r="M150" s="23" t="s">
        <v>6105</v>
      </c>
      <c r="N150" s="32" t="s">
        <v>1229</v>
      </c>
      <c r="O150" s="32" t="s">
        <v>1227</v>
      </c>
      <c r="P150" s="33" t="s">
        <v>1225</v>
      </c>
      <c r="Q150" s="32"/>
      <c r="R150" s="33">
        <v>93401</v>
      </c>
      <c r="S150" s="33" t="s">
        <v>1081</v>
      </c>
      <c r="T150" s="34">
        <v>37970</v>
      </c>
      <c r="U150" s="58"/>
      <c r="V150" s="22"/>
      <c r="W150" s="23"/>
      <c r="X150" s="22"/>
      <c r="Y150" s="22"/>
      <c r="Z150" s="22"/>
      <c r="AA150" s="21"/>
      <c r="AB150" s="18"/>
      <c r="AC150" s="18"/>
      <c r="AD150" s="18"/>
      <c r="AE150" s="18"/>
      <c r="AF150" s="18"/>
      <c r="AG150" s="18"/>
    </row>
    <row r="151" spans="1:33" ht="18" hidden="1" customHeight="1" x14ac:dyDescent="0.2">
      <c r="A151" s="58">
        <v>6898</v>
      </c>
      <c r="B151" s="42" t="s">
        <v>1230</v>
      </c>
      <c r="C151" s="139">
        <v>712939001</v>
      </c>
      <c r="D151" s="21" t="s">
        <v>78</v>
      </c>
      <c r="E151" s="21" t="s">
        <v>1231</v>
      </c>
      <c r="F151" s="31" t="s">
        <v>7632</v>
      </c>
      <c r="G151" s="31" t="s">
        <v>1232</v>
      </c>
      <c r="H151" s="31" t="s">
        <v>6604</v>
      </c>
      <c r="I151" s="21" t="s">
        <v>1233</v>
      </c>
      <c r="J151" s="21" t="s">
        <v>6605</v>
      </c>
      <c r="K151" s="33" t="s">
        <v>6606</v>
      </c>
      <c r="L151" s="21" t="s">
        <v>6601</v>
      </c>
      <c r="M151" s="23" t="s">
        <v>49</v>
      </c>
      <c r="N151" s="32" t="s">
        <v>1234</v>
      </c>
      <c r="O151" s="32" t="s">
        <v>6602</v>
      </c>
      <c r="P151" s="33" t="s">
        <v>6603</v>
      </c>
      <c r="Q151" s="32"/>
      <c r="R151" s="32">
        <v>93401</v>
      </c>
      <c r="S151" s="33" t="s">
        <v>7637</v>
      </c>
      <c r="T151" s="34">
        <v>37970</v>
      </c>
      <c r="U151" s="58"/>
      <c r="V151" s="22"/>
      <c r="W151" s="23"/>
      <c r="X151" s="22"/>
      <c r="Y151" s="22"/>
      <c r="Z151" s="22"/>
      <c r="AA151" s="21"/>
      <c r="AB151" s="18"/>
      <c r="AC151" s="18"/>
      <c r="AD151" s="18"/>
      <c r="AE151" s="18"/>
      <c r="AF151" s="18"/>
      <c r="AG151" s="18"/>
    </row>
    <row r="152" spans="1:33" ht="18" hidden="1" customHeight="1" x14ac:dyDescent="0.2">
      <c r="A152" s="32">
        <v>7446</v>
      </c>
      <c r="B152" s="42" t="s">
        <v>1235</v>
      </c>
      <c r="C152" s="139">
        <v>712341009</v>
      </c>
      <c r="D152" s="21" t="s">
        <v>78</v>
      </c>
      <c r="E152" s="21" t="s">
        <v>1236</v>
      </c>
      <c r="F152" s="31" t="s">
        <v>7467</v>
      </c>
      <c r="G152" s="31" t="s">
        <v>1237</v>
      </c>
      <c r="H152" s="31" t="s">
        <v>1239</v>
      </c>
      <c r="I152" s="21" t="s">
        <v>1238</v>
      </c>
      <c r="J152" s="21" t="s">
        <v>1240</v>
      </c>
      <c r="K152" s="21" t="s">
        <v>1241</v>
      </c>
      <c r="L152" s="21" t="s">
        <v>1242</v>
      </c>
      <c r="M152" s="23" t="s">
        <v>49</v>
      </c>
      <c r="N152" s="32" t="s">
        <v>1242</v>
      </c>
      <c r="O152" s="32" t="s">
        <v>1243</v>
      </c>
      <c r="P152" s="33" t="s">
        <v>1244</v>
      </c>
      <c r="Q152" s="32"/>
      <c r="R152" s="33">
        <v>93401</v>
      </c>
      <c r="S152" s="33" t="s">
        <v>7456</v>
      </c>
      <c r="T152" s="34">
        <v>40745</v>
      </c>
      <c r="U152" s="32">
        <v>7446</v>
      </c>
      <c r="V152" s="22"/>
      <c r="W152" s="23"/>
      <c r="X152" s="22"/>
      <c r="Y152" s="22"/>
      <c r="Z152" s="22"/>
      <c r="AA152" s="21"/>
      <c r="AB152" s="18"/>
      <c r="AC152" s="18"/>
      <c r="AD152" s="18"/>
      <c r="AE152" s="18"/>
      <c r="AF152" s="18"/>
      <c r="AG152" s="18"/>
    </row>
    <row r="153" spans="1:33" ht="18" hidden="1" customHeight="1" x14ac:dyDescent="0.2">
      <c r="A153" s="32">
        <v>6990</v>
      </c>
      <c r="B153" s="42" t="s">
        <v>1245</v>
      </c>
      <c r="C153" s="139" t="s">
        <v>7655</v>
      </c>
      <c r="D153" s="21" t="s">
        <v>78</v>
      </c>
      <c r="E153" s="21" t="s">
        <v>1246</v>
      </c>
      <c r="F153" s="31" t="s">
        <v>1247</v>
      </c>
      <c r="G153" s="31" t="s">
        <v>1248</v>
      </c>
      <c r="H153" s="31" t="s">
        <v>1249</v>
      </c>
      <c r="I153" s="21" t="s">
        <v>701</v>
      </c>
      <c r="J153" s="21" t="s">
        <v>1250</v>
      </c>
      <c r="K153" s="21" t="s">
        <v>1251</v>
      </c>
      <c r="L153" s="21" t="s">
        <v>1252</v>
      </c>
      <c r="M153" s="23" t="s">
        <v>6161</v>
      </c>
      <c r="N153" s="32" t="s">
        <v>1254</v>
      </c>
      <c r="O153" s="32" t="s">
        <v>1253</v>
      </c>
      <c r="P153" s="33"/>
      <c r="Q153" s="32"/>
      <c r="R153" s="33">
        <v>93401</v>
      </c>
      <c r="S153" s="33" t="s">
        <v>1255</v>
      </c>
      <c r="T153" s="34">
        <v>37970</v>
      </c>
      <c r="U153" s="32">
        <v>6990</v>
      </c>
      <c r="V153" s="22"/>
      <c r="W153" s="23"/>
      <c r="X153" s="22"/>
      <c r="Y153" s="22"/>
      <c r="Z153" s="22"/>
      <c r="AA153" s="21"/>
      <c r="AB153" s="18"/>
      <c r="AC153" s="18"/>
      <c r="AD153" s="18"/>
      <c r="AE153" s="18"/>
      <c r="AF153" s="18"/>
      <c r="AG153" s="18"/>
    </row>
    <row r="154" spans="1:33" ht="18" hidden="1" customHeight="1" x14ac:dyDescent="0.2">
      <c r="A154" s="32">
        <v>2800</v>
      </c>
      <c r="B154" s="42" t="s">
        <v>1256</v>
      </c>
      <c r="C154" s="139">
        <v>713286001</v>
      </c>
      <c r="D154" s="21" t="s">
        <v>52</v>
      </c>
      <c r="E154" s="21" t="s">
        <v>1257</v>
      </c>
      <c r="F154" s="31" t="s">
        <v>1259</v>
      </c>
      <c r="G154" s="31" t="s">
        <v>1258</v>
      </c>
      <c r="H154" s="31" t="s">
        <v>1260</v>
      </c>
      <c r="I154" s="21" t="s">
        <v>837</v>
      </c>
      <c r="J154" s="21" t="s">
        <v>1261</v>
      </c>
      <c r="K154" s="21" t="s">
        <v>1262</v>
      </c>
      <c r="L154" s="21" t="s">
        <v>1263</v>
      </c>
      <c r="M154" s="23" t="s">
        <v>6109</v>
      </c>
      <c r="N154" s="32" t="s">
        <v>1264</v>
      </c>
      <c r="O154" s="32" t="s">
        <v>1265</v>
      </c>
      <c r="P154" s="33"/>
      <c r="Q154" s="32"/>
      <c r="R154" s="33" t="s">
        <v>1266</v>
      </c>
      <c r="S154" s="33" t="s">
        <v>6098</v>
      </c>
      <c r="T154" s="34">
        <v>37970</v>
      </c>
      <c r="U154" s="32">
        <v>2800</v>
      </c>
      <c r="V154" s="22"/>
      <c r="W154" s="23"/>
      <c r="X154" s="22"/>
      <c r="Y154" s="22"/>
      <c r="Z154" s="22"/>
      <c r="AA154" s="21"/>
      <c r="AB154" s="18"/>
      <c r="AC154" s="18"/>
      <c r="AD154" s="18"/>
      <c r="AE154" s="18"/>
      <c r="AF154" s="18"/>
      <c r="AG154" s="18"/>
    </row>
    <row r="155" spans="1:33" ht="18" hidden="1" customHeight="1" x14ac:dyDescent="0.2">
      <c r="A155" s="32">
        <v>3100</v>
      </c>
      <c r="B155" s="42" t="s">
        <v>1267</v>
      </c>
      <c r="C155" s="139">
        <v>709337009</v>
      </c>
      <c r="D155" s="21" t="s">
        <v>78</v>
      </c>
      <c r="E155" s="21" t="s">
        <v>1268</v>
      </c>
      <c r="F155" s="31" t="s">
        <v>1269</v>
      </c>
      <c r="G155" s="31" t="s">
        <v>1270</v>
      </c>
      <c r="H155" s="31" t="s">
        <v>6047</v>
      </c>
      <c r="I155" s="21" t="s">
        <v>1271</v>
      </c>
      <c r="J155" s="21" t="s">
        <v>1272</v>
      </c>
      <c r="K155" s="21" t="s">
        <v>1273</v>
      </c>
      <c r="L155" s="21" t="s">
        <v>1274</v>
      </c>
      <c r="M155" s="23" t="s">
        <v>49</v>
      </c>
      <c r="N155" s="32" t="s">
        <v>664</v>
      </c>
      <c r="O155" s="32">
        <v>226785712</v>
      </c>
      <c r="P155" s="33" t="s">
        <v>1275</v>
      </c>
      <c r="Q155" s="32"/>
      <c r="R155" s="32">
        <v>93401</v>
      </c>
      <c r="S155" s="33" t="s">
        <v>1276</v>
      </c>
      <c r="T155" s="34">
        <v>37970</v>
      </c>
      <c r="U155" s="32">
        <v>3100</v>
      </c>
      <c r="V155" s="22"/>
      <c r="W155" s="23"/>
      <c r="X155" s="22"/>
      <c r="Y155" s="22"/>
      <c r="Z155" s="22"/>
      <c r="AA155" s="21"/>
      <c r="AB155" s="18"/>
      <c r="AC155" s="18"/>
      <c r="AD155" s="18"/>
      <c r="AE155" s="18"/>
      <c r="AF155" s="18"/>
      <c r="AG155" s="18"/>
    </row>
    <row r="156" spans="1:33" ht="18" hidden="1" customHeight="1" x14ac:dyDescent="0.2">
      <c r="A156" s="32">
        <v>6730</v>
      </c>
      <c r="B156" s="42" t="s">
        <v>1277</v>
      </c>
      <c r="C156" s="139">
        <v>708789003</v>
      </c>
      <c r="D156" s="21" t="s">
        <v>78</v>
      </c>
      <c r="E156" s="21" t="s">
        <v>1278</v>
      </c>
      <c r="F156" s="31" t="s">
        <v>1279</v>
      </c>
      <c r="G156" s="31" t="s">
        <v>1280</v>
      </c>
      <c r="H156" s="31" t="s">
        <v>1281</v>
      </c>
      <c r="I156" s="21" t="s">
        <v>1282</v>
      </c>
      <c r="J156" s="21" t="s">
        <v>1283</v>
      </c>
      <c r="K156" s="21" t="s">
        <v>1284</v>
      </c>
      <c r="L156" s="21" t="s">
        <v>1285</v>
      </c>
      <c r="M156" s="23" t="s">
        <v>623</v>
      </c>
      <c r="N156" s="32" t="s">
        <v>1287</v>
      </c>
      <c r="O156" s="32" t="s">
        <v>1286</v>
      </c>
      <c r="P156" s="33"/>
      <c r="Q156" s="32"/>
      <c r="R156" s="33">
        <v>93101</v>
      </c>
      <c r="S156" s="33" t="s">
        <v>1288</v>
      </c>
      <c r="T156" s="34">
        <v>37970</v>
      </c>
      <c r="U156" s="32">
        <v>6730</v>
      </c>
      <c r="V156" s="22"/>
      <c r="W156" s="23"/>
      <c r="X156" s="22"/>
      <c r="Y156" s="22"/>
      <c r="Z156" s="22"/>
      <c r="AA156" s="21"/>
      <c r="AB156" s="18"/>
      <c r="AC156" s="18"/>
      <c r="AD156" s="18"/>
      <c r="AE156" s="18"/>
      <c r="AF156" s="18"/>
      <c r="AG156" s="18"/>
    </row>
    <row r="157" spans="1:33" ht="18" hidden="1" customHeight="1" x14ac:dyDescent="0.2">
      <c r="A157" s="32">
        <v>7726</v>
      </c>
      <c r="B157" s="42" t="s">
        <v>8550</v>
      </c>
      <c r="C157" s="139">
        <v>651897564</v>
      </c>
      <c r="D157" s="21"/>
      <c r="E157" s="21" t="s">
        <v>8551</v>
      </c>
      <c r="F157" s="31" t="s">
        <v>8552</v>
      </c>
      <c r="G157" s="31" t="s">
        <v>8553</v>
      </c>
      <c r="H157" s="31" t="s">
        <v>8554</v>
      </c>
      <c r="I157" s="21" t="s">
        <v>1781</v>
      </c>
      <c r="J157" s="21" t="s">
        <v>8555</v>
      </c>
      <c r="K157" s="21" t="s">
        <v>8556</v>
      </c>
      <c r="L157" s="21" t="s">
        <v>8557</v>
      </c>
      <c r="M157" s="23" t="s">
        <v>6106</v>
      </c>
      <c r="N157" s="32" t="s">
        <v>3002</v>
      </c>
      <c r="O157" s="32" t="s">
        <v>8558</v>
      </c>
      <c r="P157" s="51" t="s">
        <v>8559</v>
      </c>
      <c r="Q157" s="32"/>
      <c r="R157" s="33">
        <v>93401</v>
      </c>
      <c r="S157" s="33" t="s">
        <v>8560</v>
      </c>
      <c r="T157" s="34">
        <v>44259</v>
      </c>
      <c r="U157" s="32">
        <v>7726</v>
      </c>
      <c r="V157" s="22"/>
      <c r="W157" s="23"/>
      <c r="X157" s="22"/>
      <c r="Y157" s="22"/>
      <c r="Z157" s="22"/>
      <c r="AA157" s="21"/>
      <c r="AB157" s="18"/>
      <c r="AC157" s="18"/>
      <c r="AD157" s="18"/>
      <c r="AE157" s="18"/>
      <c r="AF157" s="18"/>
      <c r="AG157" s="18"/>
    </row>
    <row r="158" spans="1:33" ht="18" hidden="1" customHeight="1" x14ac:dyDescent="0.2">
      <c r="A158" s="32">
        <v>7000</v>
      </c>
      <c r="B158" s="42" t="s">
        <v>1289</v>
      </c>
      <c r="C158" s="139">
        <v>718323002</v>
      </c>
      <c r="D158" s="21" t="s">
        <v>78</v>
      </c>
      <c r="E158" s="21" t="s">
        <v>1290</v>
      </c>
      <c r="F158" s="31" t="s">
        <v>1291</v>
      </c>
      <c r="G158" s="31" t="s">
        <v>1292</v>
      </c>
      <c r="H158" s="31" t="s">
        <v>1293</v>
      </c>
      <c r="I158" s="21" t="s">
        <v>1109</v>
      </c>
      <c r="J158" s="21" t="s">
        <v>1294</v>
      </c>
      <c r="K158" s="21" t="s">
        <v>1295</v>
      </c>
      <c r="L158" s="21" t="s">
        <v>1296</v>
      </c>
      <c r="M158" s="23" t="s">
        <v>49</v>
      </c>
      <c r="N158" s="32" t="s">
        <v>925</v>
      </c>
      <c r="O158" s="32" t="s">
        <v>1297</v>
      </c>
      <c r="P158" s="33" t="s">
        <v>1298</v>
      </c>
      <c r="Q158" s="32"/>
      <c r="R158" s="33">
        <v>93401</v>
      </c>
      <c r="S158" s="33" t="s">
        <v>1299</v>
      </c>
      <c r="T158" s="34">
        <v>37970</v>
      </c>
      <c r="U158" s="32">
        <v>7000</v>
      </c>
      <c r="V158" s="22"/>
      <c r="W158" s="23"/>
      <c r="X158" s="22"/>
      <c r="Y158" s="22"/>
      <c r="Z158" s="22"/>
      <c r="AA158" s="21"/>
      <c r="AB158" s="18"/>
      <c r="AC158" s="18"/>
      <c r="AD158" s="18"/>
      <c r="AE158" s="18"/>
      <c r="AF158" s="18"/>
      <c r="AG158" s="18"/>
    </row>
    <row r="159" spans="1:33" ht="18" hidden="1" customHeight="1" x14ac:dyDescent="0.2">
      <c r="A159" s="32">
        <v>7044</v>
      </c>
      <c r="B159" s="42" t="s">
        <v>1300</v>
      </c>
      <c r="C159" s="139">
        <v>726469008</v>
      </c>
      <c r="D159" s="21" t="s">
        <v>52</v>
      </c>
      <c r="E159" s="21" t="s">
        <v>1301</v>
      </c>
      <c r="F159" s="31" t="s">
        <v>1302</v>
      </c>
      <c r="G159" s="31" t="s">
        <v>1303</v>
      </c>
      <c r="H159" s="31" t="s">
        <v>1304</v>
      </c>
      <c r="I159" s="21" t="s">
        <v>1305</v>
      </c>
      <c r="J159" s="21" t="s">
        <v>1306</v>
      </c>
      <c r="K159" s="21" t="s">
        <v>1307</v>
      </c>
      <c r="L159" s="21" t="s">
        <v>1308</v>
      </c>
      <c r="M159" s="23" t="s">
        <v>49</v>
      </c>
      <c r="N159" s="32" t="s">
        <v>664</v>
      </c>
      <c r="O159" s="32" t="s">
        <v>1309</v>
      </c>
      <c r="P159" s="33"/>
      <c r="Q159" s="32"/>
      <c r="R159" s="33" t="s">
        <v>47</v>
      </c>
      <c r="S159" s="33" t="s">
        <v>1310</v>
      </c>
      <c r="T159" s="34">
        <v>37970</v>
      </c>
      <c r="U159" s="32">
        <v>7044</v>
      </c>
      <c r="V159" s="22"/>
      <c r="W159" s="23"/>
      <c r="X159" s="22"/>
      <c r="Y159" s="22"/>
      <c r="Z159" s="22"/>
      <c r="AA159" s="21"/>
      <c r="AB159" s="18"/>
      <c r="AC159" s="18"/>
      <c r="AD159" s="18"/>
      <c r="AE159" s="18"/>
      <c r="AF159" s="18"/>
      <c r="AG159" s="18"/>
    </row>
    <row r="160" spans="1:33" ht="18" hidden="1" customHeight="1" x14ac:dyDescent="0.2">
      <c r="A160" s="32">
        <v>7173</v>
      </c>
      <c r="B160" s="42" t="s">
        <v>1311</v>
      </c>
      <c r="C160" s="139">
        <v>653686706</v>
      </c>
      <c r="D160" s="21" t="s">
        <v>52</v>
      </c>
      <c r="E160" s="21" t="s">
        <v>1312</v>
      </c>
      <c r="F160" s="31" t="s">
        <v>7465</v>
      </c>
      <c r="G160" s="31" t="s">
        <v>1313</v>
      </c>
      <c r="H160" s="31" t="s">
        <v>7466</v>
      </c>
      <c r="I160" s="21" t="s">
        <v>1314</v>
      </c>
      <c r="J160" s="21" t="s">
        <v>6537</v>
      </c>
      <c r="K160" s="21" t="s">
        <v>6538</v>
      </c>
      <c r="L160" s="21" t="s">
        <v>1315</v>
      </c>
      <c r="M160" s="23" t="s">
        <v>6110</v>
      </c>
      <c r="N160" s="32" t="s">
        <v>1317</v>
      </c>
      <c r="O160" s="32" t="s">
        <v>1318</v>
      </c>
      <c r="P160" s="33" t="s">
        <v>1319</v>
      </c>
      <c r="Q160" s="32"/>
      <c r="R160" s="33" t="s">
        <v>47</v>
      </c>
      <c r="S160" s="33" t="s">
        <v>7454</v>
      </c>
      <c r="T160" s="34">
        <v>38523</v>
      </c>
      <c r="U160" s="32">
        <v>7173</v>
      </c>
      <c r="V160" s="22"/>
      <c r="W160" s="23"/>
      <c r="X160" s="22"/>
      <c r="Y160" s="22"/>
      <c r="Z160" s="22"/>
      <c r="AA160" s="21"/>
      <c r="AB160" s="18"/>
      <c r="AC160" s="18"/>
      <c r="AD160" s="18"/>
      <c r="AE160" s="18"/>
      <c r="AF160" s="18"/>
      <c r="AG160" s="18"/>
    </row>
    <row r="161" spans="1:33" ht="18" hidden="1" customHeight="1" x14ac:dyDescent="0.2">
      <c r="A161" s="32">
        <v>5800</v>
      </c>
      <c r="B161" s="42" t="s">
        <v>1320</v>
      </c>
      <c r="C161" s="139">
        <v>700159108</v>
      </c>
      <c r="D161" s="21" t="s">
        <v>78</v>
      </c>
      <c r="E161" s="21" t="s">
        <v>1321</v>
      </c>
      <c r="F161" s="31" t="s">
        <v>8016</v>
      </c>
      <c r="G161" s="31" t="s">
        <v>1322</v>
      </c>
      <c r="H161" s="31" t="s">
        <v>1323</v>
      </c>
      <c r="I161" s="21" t="s">
        <v>1324</v>
      </c>
      <c r="J161" s="21" t="s">
        <v>1325</v>
      </c>
      <c r="K161" s="21" t="s">
        <v>1326</v>
      </c>
      <c r="L161" s="21" t="s">
        <v>1328</v>
      </c>
      <c r="M161" s="23" t="s">
        <v>49</v>
      </c>
      <c r="N161" s="32" t="s">
        <v>1330</v>
      </c>
      <c r="O161" s="32" t="s">
        <v>1329</v>
      </c>
      <c r="P161" s="33" t="s">
        <v>1327</v>
      </c>
      <c r="Q161" s="32"/>
      <c r="R161" s="33">
        <v>93401</v>
      </c>
      <c r="S161" s="33" t="s">
        <v>8017</v>
      </c>
      <c r="T161" s="34">
        <v>37970</v>
      </c>
      <c r="U161" s="32">
        <v>5800</v>
      </c>
      <c r="V161" s="22"/>
      <c r="W161" s="23"/>
      <c r="X161" s="22"/>
      <c r="Y161" s="22"/>
      <c r="Z161" s="22"/>
      <c r="AA161" s="21"/>
      <c r="AB161" s="18"/>
      <c r="AC161" s="18"/>
      <c r="AD161" s="18"/>
      <c r="AE161" s="18"/>
      <c r="AF161" s="18"/>
      <c r="AG161" s="18"/>
    </row>
    <row r="162" spans="1:33" ht="18" hidden="1" customHeight="1" x14ac:dyDescent="0.2">
      <c r="A162" s="32">
        <v>6660</v>
      </c>
      <c r="B162" s="42" t="s">
        <v>1331</v>
      </c>
      <c r="C162" s="139">
        <v>716594009</v>
      </c>
      <c r="D162" s="21" t="s">
        <v>52</v>
      </c>
      <c r="E162" s="21" t="s">
        <v>1332</v>
      </c>
      <c r="F162" s="31" t="s">
        <v>1333</v>
      </c>
      <c r="G162" s="31" t="s">
        <v>1334</v>
      </c>
      <c r="H162" s="31" t="s">
        <v>1335</v>
      </c>
      <c r="I162" s="21" t="s">
        <v>1222</v>
      </c>
      <c r="J162" s="21" t="s">
        <v>1336</v>
      </c>
      <c r="K162" s="21" t="s">
        <v>1337</v>
      </c>
      <c r="L162" s="21" t="s">
        <v>1338</v>
      </c>
      <c r="M162" s="23" t="s">
        <v>623</v>
      </c>
      <c r="N162" s="32" t="s">
        <v>1339</v>
      </c>
      <c r="O162" s="32" t="s">
        <v>1340</v>
      </c>
      <c r="P162" s="33"/>
      <c r="Q162" s="32"/>
      <c r="R162" s="33" t="s">
        <v>47</v>
      </c>
      <c r="S162" s="33" t="s">
        <v>1341</v>
      </c>
      <c r="T162" s="34">
        <v>37970</v>
      </c>
      <c r="U162" s="32">
        <v>6660</v>
      </c>
      <c r="V162" s="22"/>
      <c r="W162" s="23"/>
      <c r="X162" s="22"/>
      <c r="Y162" s="22"/>
      <c r="Z162" s="22"/>
      <c r="AA162" s="21"/>
      <c r="AB162" s="18"/>
      <c r="AC162" s="18"/>
      <c r="AD162" s="18"/>
      <c r="AE162" s="18"/>
      <c r="AF162" s="18"/>
      <c r="AG162" s="18"/>
    </row>
    <row r="163" spans="1:33" ht="18" hidden="1" customHeight="1" x14ac:dyDescent="0.2">
      <c r="A163" s="32">
        <v>6670</v>
      </c>
      <c r="B163" s="42" t="s">
        <v>1342</v>
      </c>
      <c r="C163" s="139">
        <v>706381007</v>
      </c>
      <c r="D163" s="21" t="s">
        <v>78</v>
      </c>
      <c r="E163" s="21" t="s">
        <v>1343</v>
      </c>
      <c r="F163" s="31" t="s">
        <v>1344</v>
      </c>
      <c r="G163" s="31" t="s">
        <v>1345</v>
      </c>
      <c r="H163" s="31" t="s">
        <v>1346</v>
      </c>
      <c r="I163" s="21" t="s">
        <v>1347</v>
      </c>
      <c r="J163" s="21" t="s">
        <v>1348</v>
      </c>
      <c r="K163" s="21" t="s">
        <v>1349</v>
      </c>
      <c r="L163" s="21" t="s">
        <v>1350</v>
      </c>
      <c r="M163" s="23" t="s">
        <v>49</v>
      </c>
      <c r="N163" s="32" t="s">
        <v>899</v>
      </c>
      <c r="O163" s="32" t="s">
        <v>1351</v>
      </c>
      <c r="P163" s="33"/>
      <c r="Q163" s="32"/>
      <c r="R163" s="33">
        <v>93401</v>
      </c>
      <c r="S163" s="33" t="s">
        <v>1352</v>
      </c>
      <c r="T163" s="34">
        <v>37970</v>
      </c>
      <c r="U163" s="32">
        <v>6670</v>
      </c>
      <c r="V163" s="22"/>
      <c r="W163" s="23"/>
      <c r="X163" s="22"/>
      <c r="Y163" s="22"/>
      <c r="Z163" s="22"/>
      <c r="AA163" s="21"/>
      <c r="AB163" s="18"/>
      <c r="AC163" s="18"/>
      <c r="AD163" s="18"/>
      <c r="AE163" s="18"/>
      <c r="AF163" s="18"/>
      <c r="AG163" s="18"/>
    </row>
    <row r="164" spans="1:33" ht="18" hidden="1" customHeight="1" x14ac:dyDescent="0.2">
      <c r="A164" s="32">
        <v>7511</v>
      </c>
      <c r="B164" s="42" t="s">
        <v>1353</v>
      </c>
      <c r="C164" s="139">
        <v>650602730</v>
      </c>
      <c r="D164" s="21" t="s">
        <v>400</v>
      </c>
      <c r="E164" s="21" t="s">
        <v>750</v>
      </c>
      <c r="F164" s="31" t="s">
        <v>1354</v>
      </c>
      <c r="G164" s="31" t="s">
        <v>1355</v>
      </c>
      <c r="H164" s="31" t="s">
        <v>1356</v>
      </c>
      <c r="I164" s="21" t="s">
        <v>1357</v>
      </c>
      <c r="J164" s="21" t="s">
        <v>1358</v>
      </c>
      <c r="K164" s="21" t="s">
        <v>1359</v>
      </c>
      <c r="L164" s="21" t="s">
        <v>6123</v>
      </c>
      <c r="M164" s="23" t="s">
        <v>6107</v>
      </c>
      <c r="N164" s="32" t="s">
        <v>1362</v>
      </c>
      <c r="O164" s="32" t="s">
        <v>1361</v>
      </c>
      <c r="P164" s="33" t="s">
        <v>1360</v>
      </c>
      <c r="Q164" s="32"/>
      <c r="R164" s="33" t="s">
        <v>89</v>
      </c>
      <c r="S164" s="33" t="s">
        <v>1363</v>
      </c>
      <c r="T164" s="34">
        <v>41919</v>
      </c>
      <c r="U164" s="32">
        <v>7511</v>
      </c>
      <c r="V164" s="22"/>
      <c r="W164" s="23"/>
      <c r="X164" s="22"/>
      <c r="Y164" s="22"/>
      <c r="Z164" s="22"/>
      <c r="AA164" s="21"/>
      <c r="AB164" s="18"/>
      <c r="AC164" s="18"/>
      <c r="AD164" s="18"/>
      <c r="AE164" s="18"/>
      <c r="AF164" s="18"/>
      <c r="AG164" s="18"/>
    </row>
    <row r="165" spans="1:33" ht="18" hidden="1" customHeight="1" x14ac:dyDescent="0.2">
      <c r="A165" s="32">
        <v>7609</v>
      </c>
      <c r="B165" s="42" t="s">
        <v>1364</v>
      </c>
      <c r="C165" s="139" t="s">
        <v>7656</v>
      </c>
      <c r="D165" s="21" t="s">
        <v>52</v>
      </c>
      <c r="E165" s="21" t="s">
        <v>1365</v>
      </c>
      <c r="F165" s="111" t="s">
        <v>8018</v>
      </c>
      <c r="G165" s="31" t="s">
        <v>1366</v>
      </c>
      <c r="H165" s="31" t="s">
        <v>8019</v>
      </c>
      <c r="I165" s="21" t="s">
        <v>560</v>
      </c>
      <c r="J165" s="21" t="s">
        <v>8020</v>
      </c>
      <c r="K165" s="21" t="s">
        <v>1367</v>
      </c>
      <c r="L165" s="21" t="s">
        <v>1368</v>
      </c>
      <c r="M165" s="23" t="s">
        <v>6108</v>
      </c>
      <c r="N165" s="32" t="s">
        <v>1369</v>
      </c>
      <c r="O165" s="32" t="s">
        <v>7634</v>
      </c>
      <c r="P165" s="33" t="s">
        <v>1370</v>
      </c>
      <c r="Q165" s="32"/>
      <c r="R165" s="33" t="s">
        <v>47</v>
      </c>
      <c r="S165" s="33" t="s">
        <v>7612</v>
      </c>
      <c r="T165" s="34">
        <v>42538</v>
      </c>
      <c r="U165" s="32">
        <v>7609</v>
      </c>
      <c r="V165" s="22"/>
      <c r="W165" s="23"/>
      <c r="X165" s="22"/>
      <c r="Y165" s="22"/>
      <c r="Z165" s="22"/>
      <c r="AA165" s="21"/>
      <c r="AB165" s="18"/>
      <c r="AC165" s="18"/>
      <c r="AD165" s="18"/>
      <c r="AE165" s="18"/>
      <c r="AF165" s="18"/>
      <c r="AG165" s="18"/>
    </row>
    <row r="166" spans="1:33" ht="18" hidden="1" customHeight="1" x14ac:dyDescent="0.2">
      <c r="A166" s="32">
        <v>6943</v>
      </c>
      <c r="B166" s="42" t="s">
        <v>6288</v>
      </c>
      <c r="C166" s="139">
        <v>726079005</v>
      </c>
      <c r="D166" s="21" t="s">
        <v>52</v>
      </c>
      <c r="E166" s="21" t="s">
        <v>1371</v>
      </c>
      <c r="F166" s="31" t="s">
        <v>7579</v>
      </c>
      <c r="G166" s="31" t="s">
        <v>1372</v>
      </c>
      <c r="H166" s="31" t="s">
        <v>6577</v>
      </c>
      <c r="I166" s="21" t="s">
        <v>1373</v>
      </c>
      <c r="J166" s="21" t="s">
        <v>7510</v>
      </c>
      <c r="K166" s="21" t="s">
        <v>6289</v>
      </c>
      <c r="L166" s="21" t="s">
        <v>1374</v>
      </c>
      <c r="M166" s="23" t="s">
        <v>339</v>
      </c>
      <c r="N166" s="32" t="s">
        <v>1376</v>
      </c>
      <c r="O166" s="32" t="s">
        <v>1375</v>
      </c>
      <c r="P166" s="33" t="s">
        <v>7509</v>
      </c>
      <c r="Q166" s="32"/>
      <c r="R166" s="33" t="s">
        <v>47</v>
      </c>
      <c r="S166" s="33" t="s">
        <v>7511</v>
      </c>
      <c r="T166" s="34">
        <v>37970</v>
      </c>
      <c r="U166" s="32">
        <v>6943</v>
      </c>
      <c r="V166" s="22"/>
      <c r="W166" s="23"/>
      <c r="X166" s="22"/>
      <c r="Y166" s="22"/>
      <c r="Z166" s="22"/>
      <c r="AA166" s="21"/>
      <c r="AB166" s="18"/>
      <c r="AC166" s="18"/>
      <c r="AD166" s="18"/>
      <c r="AE166" s="18"/>
      <c r="AF166" s="18"/>
      <c r="AG166" s="18"/>
    </row>
    <row r="167" spans="1:33" ht="18" hidden="1" customHeight="1" x14ac:dyDescent="0.2">
      <c r="A167" s="32">
        <v>7699</v>
      </c>
      <c r="B167" s="117" t="s">
        <v>6774</v>
      </c>
      <c r="C167" s="139">
        <v>651920485</v>
      </c>
      <c r="D167" s="21"/>
      <c r="E167" s="21" t="s">
        <v>8561</v>
      </c>
      <c r="F167" s="31" t="s">
        <v>7004</v>
      </c>
      <c r="G167" s="31" t="s">
        <v>6775</v>
      </c>
      <c r="H167" s="31" t="s">
        <v>6776</v>
      </c>
      <c r="I167" s="21" t="s">
        <v>1755</v>
      </c>
      <c r="J167" s="21" t="s">
        <v>6777</v>
      </c>
      <c r="K167" s="21" t="s">
        <v>6778</v>
      </c>
      <c r="L167" s="21" t="s">
        <v>6779</v>
      </c>
      <c r="M167" s="23" t="s">
        <v>623</v>
      </c>
      <c r="N167" s="32" t="s">
        <v>202</v>
      </c>
      <c r="O167" s="32" t="s">
        <v>6780</v>
      </c>
      <c r="P167" s="51" t="s">
        <v>6781</v>
      </c>
      <c r="Q167" s="32"/>
      <c r="R167" s="33">
        <v>93401</v>
      </c>
      <c r="S167" s="33" t="s">
        <v>6782</v>
      </c>
      <c r="T167" s="34">
        <v>43902</v>
      </c>
      <c r="U167" s="32">
        <v>7699</v>
      </c>
      <c r="V167" s="22"/>
      <c r="W167" s="23"/>
      <c r="X167" s="22"/>
      <c r="Y167" s="22"/>
      <c r="Z167" s="22"/>
      <c r="AA167" s="21"/>
      <c r="AB167" s="18"/>
      <c r="AC167" s="18"/>
      <c r="AD167" s="18"/>
      <c r="AE167" s="18"/>
      <c r="AF167" s="18"/>
      <c r="AG167" s="18"/>
    </row>
    <row r="168" spans="1:33" ht="18" hidden="1" customHeight="1" x14ac:dyDescent="0.2">
      <c r="A168" s="32">
        <v>3250</v>
      </c>
      <c r="B168" s="42" t="s">
        <v>1377</v>
      </c>
      <c r="C168" s="139">
        <v>703620000</v>
      </c>
      <c r="D168" s="21" t="s">
        <v>78</v>
      </c>
      <c r="E168" s="21" t="s">
        <v>1379</v>
      </c>
      <c r="F168" s="31" t="s">
        <v>78</v>
      </c>
      <c r="G168" s="31" t="s">
        <v>1378</v>
      </c>
      <c r="H168" s="31" t="s">
        <v>1381</v>
      </c>
      <c r="I168" s="21" t="s">
        <v>1380</v>
      </c>
      <c r="J168" s="21" t="s">
        <v>1382</v>
      </c>
      <c r="K168" s="21" t="s">
        <v>1383</v>
      </c>
      <c r="L168" s="21" t="s">
        <v>1385</v>
      </c>
      <c r="M168" s="23" t="s">
        <v>49</v>
      </c>
      <c r="N168" s="32" t="s">
        <v>845</v>
      </c>
      <c r="O168" s="32" t="s">
        <v>1386</v>
      </c>
      <c r="P168" s="33" t="s">
        <v>1384</v>
      </c>
      <c r="Q168" s="32"/>
      <c r="R168" s="33">
        <v>93401</v>
      </c>
      <c r="S168" s="33" t="s">
        <v>1387</v>
      </c>
      <c r="T168" s="34">
        <v>37970</v>
      </c>
      <c r="U168" s="32">
        <v>3250</v>
      </c>
      <c r="V168" s="22"/>
      <c r="W168" s="23"/>
      <c r="X168" s="22"/>
      <c r="Y168" s="22"/>
      <c r="Z168" s="22"/>
      <c r="AA168" s="21"/>
      <c r="AB168" s="18"/>
      <c r="AC168" s="18"/>
      <c r="AD168" s="18"/>
      <c r="AE168" s="18"/>
      <c r="AF168" s="18"/>
      <c r="AG168" s="18"/>
    </row>
    <row r="169" spans="1:33" ht="18" hidden="1" customHeight="1" x14ac:dyDescent="0.2">
      <c r="A169" s="32">
        <v>7568</v>
      </c>
      <c r="B169" s="42" t="s">
        <v>1388</v>
      </c>
      <c r="C169" s="139">
        <v>651800501</v>
      </c>
      <c r="D169" s="21" t="s">
        <v>78</v>
      </c>
      <c r="E169" s="21" t="s">
        <v>1389</v>
      </c>
      <c r="F169" s="31" t="s">
        <v>1390</v>
      </c>
      <c r="G169" s="31" t="s">
        <v>989</v>
      </c>
      <c r="H169" s="31" t="s">
        <v>1391</v>
      </c>
      <c r="I169" s="21" t="s">
        <v>1392</v>
      </c>
      <c r="J169" s="21" t="s">
        <v>1393</v>
      </c>
      <c r="K169" s="21" t="s">
        <v>1394</v>
      </c>
      <c r="L169" s="21" t="s">
        <v>1395</v>
      </c>
      <c r="M169" s="23" t="s">
        <v>49</v>
      </c>
      <c r="N169" s="32" t="s">
        <v>1196</v>
      </c>
      <c r="O169" s="32" t="s">
        <v>1396</v>
      </c>
      <c r="P169" s="33" t="s">
        <v>1397</v>
      </c>
      <c r="Q169" s="32"/>
      <c r="R169" s="33">
        <v>93401</v>
      </c>
      <c r="S169" s="33" t="s">
        <v>1398</v>
      </c>
      <c r="T169" s="34">
        <v>42158</v>
      </c>
      <c r="U169" s="32">
        <v>7568</v>
      </c>
      <c r="V169" s="22"/>
      <c r="W169" s="23"/>
      <c r="X169" s="22"/>
      <c r="Y169" s="22"/>
      <c r="Z169" s="22"/>
      <c r="AA169" s="21"/>
      <c r="AB169" s="18"/>
      <c r="AC169" s="18"/>
      <c r="AD169" s="18"/>
      <c r="AE169" s="18"/>
      <c r="AF169" s="18"/>
      <c r="AG169" s="18"/>
    </row>
    <row r="170" spans="1:33" ht="18" hidden="1" customHeight="1" thickBot="1" x14ac:dyDescent="0.25">
      <c r="A170" s="32">
        <v>7705</v>
      </c>
      <c r="B170" s="42" t="s">
        <v>6856</v>
      </c>
      <c r="C170" s="139">
        <v>651712394</v>
      </c>
      <c r="D170" s="21"/>
      <c r="E170" s="21" t="s">
        <v>8562</v>
      </c>
      <c r="F170" s="59" t="s">
        <v>6857</v>
      </c>
      <c r="G170" s="31" t="s">
        <v>6858</v>
      </c>
      <c r="H170" s="31" t="s">
        <v>6859</v>
      </c>
      <c r="I170" s="21" t="s">
        <v>1755</v>
      </c>
      <c r="J170" s="21" t="s">
        <v>6861</v>
      </c>
      <c r="K170" s="21" t="s">
        <v>6860</v>
      </c>
      <c r="L170" s="21" t="s">
        <v>6862</v>
      </c>
      <c r="M170" s="23" t="s">
        <v>214</v>
      </c>
      <c r="N170" s="32" t="s">
        <v>676</v>
      </c>
      <c r="O170" s="32">
        <v>582431705</v>
      </c>
      <c r="P170" s="51" t="s">
        <v>6863</v>
      </c>
      <c r="Q170" s="32"/>
      <c r="R170" s="33">
        <v>93401</v>
      </c>
      <c r="S170" s="33" t="s">
        <v>6746</v>
      </c>
      <c r="T170" s="34">
        <v>43944</v>
      </c>
      <c r="U170" s="32">
        <v>7705</v>
      </c>
      <c r="V170" s="22"/>
      <c r="W170" s="23"/>
      <c r="X170" s="22"/>
      <c r="Y170" s="22"/>
      <c r="Z170" s="22"/>
      <c r="AA170" s="21"/>
      <c r="AB170" s="18"/>
      <c r="AC170" s="18"/>
      <c r="AD170" s="18"/>
      <c r="AE170" s="18"/>
      <c r="AF170" s="18"/>
      <c r="AG170" s="18"/>
    </row>
    <row r="171" spans="1:33" ht="18" hidden="1" customHeight="1" thickBot="1" x14ac:dyDescent="0.25">
      <c r="A171" s="32">
        <v>3200</v>
      </c>
      <c r="B171" s="42" t="s">
        <v>1399</v>
      </c>
      <c r="C171" s="139">
        <v>709963007</v>
      </c>
      <c r="D171" s="21" t="s">
        <v>8749</v>
      </c>
      <c r="E171" s="21" t="s">
        <v>8563</v>
      </c>
      <c r="F171" s="60" t="s">
        <v>7503</v>
      </c>
      <c r="G171" s="31" t="s">
        <v>1400</v>
      </c>
      <c r="H171" s="31" t="s">
        <v>6468</v>
      </c>
      <c r="I171" s="21" t="s">
        <v>1401</v>
      </c>
      <c r="J171" s="21" t="s">
        <v>7504</v>
      </c>
      <c r="K171" s="21" t="s">
        <v>6234</v>
      </c>
      <c r="L171" s="21" t="s">
        <v>1403</v>
      </c>
      <c r="M171" s="23" t="s">
        <v>49</v>
      </c>
      <c r="N171" s="32" t="s">
        <v>1404</v>
      </c>
      <c r="O171" s="32"/>
      <c r="P171" s="33" t="s">
        <v>1402</v>
      </c>
      <c r="Q171" s="32"/>
      <c r="R171" s="33" t="s">
        <v>47</v>
      </c>
      <c r="S171" s="33" t="s">
        <v>7492</v>
      </c>
      <c r="T171" s="34">
        <v>37970</v>
      </c>
      <c r="U171" s="32">
        <v>3200</v>
      </c>
      <c r="V171" s="22"/>
      <c r="W171" s="23"/>
      <c r="X171" s="22"/>
      <c r="Y171" s="22"/>
      <c r="Z171" s="22"/>
      <c r="AA171" s="21"/>
      <c r="AB171" s="18"/>
      <c r="AC171" s="18"/>
      <c r="AD171" s="18"/>
      <c r="AE171" s="18"/>
      <c r="AF171" s="18"/>
      <c r="AG171" s="18"/>
    </row>
    <row r="172" spans="1:33" ht="18" hidden="1" customHeight="1" x14ac:dyDescent="0.2">
      <c r="A172" s="32">
        <v>7684</v>
      </c>
      <c r="B172" s="42" t="s">
        <v>6465</v>
      </c>
      <c r="C172" s="139">
        <v>651775523</v>
      </c>
      <c r="D172" s="21"/>
      <c r="E172" s="21" t="s">
        <v>8564</v>
      </c>
      <c r="F172" s="59" t="s">
        <v>6466</v>
      </c>
      <c r="G172" s="31" t="s">
        <v>6467</v>
      </c>
      <c r="H172" s="31" t="s">
        <v>6469</v>
      </c>
      <c r="I172" s="21" t="s">
        <v>1473</v>
      </c>
      <c r="J172" s="21" t="s">
        <v>6470</v>
      </c>
      <c r="K172" s="21" t="s">
        <v>6471</v>
      </c>
      <c r="L172" s="21" t="s">
        <v>6472</v>
      </c>
      <c r="M172" s="23" t="s">
        <v>6106</v>
      </c>
      <c r="N172" s="32" t="s">
        <v>179</v>
      </c>
      <c r="O172" s="32" t="s">
        <v>6473</v>
      </c>
      <c r="P172" s="51" t="s">
        <v>6474</v>
      </c>
      <c r="Q172" s="32"/>
      <c r="R172" s="33">
        <v>93401</v>
      </c>
      <c r="S172" s="33" t="s">
        <v>6129</v>
      </c>
      <c r="T172" s="34">
        <v>43644</v>
      </c>
      <c r="U172" s="32">
        <v>7684</v>
      </c>
      <c r="V172" s="22"/>
      <c r="W172" s="23"/>
      <c r="X172" s="22"/>
      <c r="Y172" s="22"/>
      <c r="Z172" s="22"/>
      <c r="AA172" s="21"/>
      <c r="AB172" s="18"/>
      <c r="AC172" s="18"/>
      <c r="AD172" s="18"/>
      <c r="AE172" s="18"/>
      <c r="AF172" s="18"/>
      <c r="AG172" s="18"/>
    </row>
    <row r="173" spans="1:33" ht="18" hidden="1" customHeight="1" x14ac:dyDescent="0.2">
      <c r="A173" s="32">
        <v>7720</v>
      </c>
      <c r="B173" s="42" t="s">
        <v>8021</v>
      </c>
      <c r="C173" s="139" t="s">
        <v>8443</v>
      </c>
      <c r="D173" s="21"/>
      <c r="E173" s="21" t="s">
        <v>8565</v>
      </c>
      <c r="F173" s="59" t="s">
        <v>8022</v>
      </c>
      <c r="G173" s="31" t="s">
        <v>8023</v>
      </c>
      <c r="H173" s="31" t="s">
        <v>8024</v>
      </c>
      <c r="I173" s="21" t="s">
        <v>1560</v>
      </c>
      <c r="J173" s="21" t="s">
        <v>8025</v>
      </c>
      <c r="K173" s="21" t="s">
        <v>8026</v>
      </c>
      <c r="L173" s="21" t="s">
        <v>8027</v>
      </c>
      <c r="M173" s="23" t="s">
        <v>883</v>
      </c>
      <c r="N173" s="32" t="s">
        <v>884</v>
      </c>
      <c r="O173" s="51">
        <v>994571291</v>
      </c>
      <c r="P173" s="51" t="s">
        <v>8028</v>
      </c>
      <c r="Q173" s="32"/>
      <c r="R173" s="33">
        <v>93401</v>
      </c>
      <c r="S173" s="33" t="s">
        <v>8029</v>
      </c>
      <c r="T173" s="34">
        <v>44167</v>
      </c>
      <c r="U173" s="32">
        <v>7720</v>
      </c>
      <c r="V173" s="22"/>
      <c r="W173" s="23"/>
      <c r="X173" s="22"/>
      <c r="Y173" s="22"/>
      <c r="Z173" s="22"/>
      <c r="AA173" s="21"/>
      <c r="AB173" s="18"/>
      <c r="AC173" s="18"/>
      <c r="AD173" s="18"/>
      <c r="AE173" s="18"/>
      <c r="AF173" s="18"/>
      <c r="AG173" s="18"/>
    </row>
    <row r="174" spans="1:33" ht="18" hidden="1" customHeight="1" x14ac:dyDescent="0.2">
      <c r="A174" s="32">
        <v>6870</v>
      </c>
      <c r="B174" s="42" t="s">
        <v>1405</v>
      </c>
      <c r="C174" s="139">
        <v>717461002</v>
      </c>
      <c r="D174" s="21" t="s">
        <v>78</v>
      </c>
      <c r="E174" s="21" t="s">
        <v>1406</v>
      </c>
      <c r="F174" s="31" t="s">
        <v>1407</v>
      </c>
      <c r="G174" s="31" t="s">
        <v>1408</v>
      </c>
      <c r="H174" s="31" t="s">
        <v>1409</v>
      </c>
      <c r="I174" s="21" t="s">
        <v>1410</v>
      </c>
      <c r="J174" s="21" t="s">
        <v>1411</v>
      </c>
      <c r="K174" s="21" t="s">
        <v>1412</v>
      </c>
      <c r="L174" s="21" t="s">
        <v>1413</v>
      </c>
      <c r="M174" s="23" t="s">
        <v>623</v>
      </c>
      <c r="N174" s="32" t="s">
        <v>457</v>
      </c>
      <c r="O174" s="32" t="s">
        <v>1414</v>
      </c>
      <c r="P174" s="33"/>
      <c r="Q174" s="32"/>
      <c r="R174" s="33">
        <v>93401</v>
      </c>
      <c r="S174" s="33" t="s">
        <v>1415</v>
      </c>
      <c r="T174" s="34">
        <v>37970</v>
      </c>
      <c r="U174" s="32">
        <v>6870</v>
      </c>
      <c r="V174" s="22"/>
      <c r="W174" s="23"/>
      <c r="X174" s="22"/>
      <c r="Y174" s="22"/>
      <c r="Z174" s="22"/>
      <c r="AA174" s="21"/>
      <c r="AB174" s="18"/>
      <c r="AC174" s="18"/>
      <c r="AD174" s="18"/>
      <c r="AE174" s="18"/>
      <c r="AF174" s="18"/>
      <c r="AG174" s="18"/>
    </row>
    <row r="175" spans="1:33" ht="18" hidden="1" customHeight="1" x14ac:dyDescent="0.2">
      <c r="A175" s="32">
        <v>7388</v>
      </c>
      <c r="B175" s="42" t="s">
        <v>1416</v>
      </c>
      <c r="C175" s="139">
        <v>713394009</v>
      </c>
      <c r="D175" s="21" t="s">
        <v>52</v>
      </c>
      <c r="E175" s="21" t="s">
        <v>1417</v>
      </c>
      <c r="F175" s="31" t="s">
        <v>7384</v>
      </c>
      <c r="G175" s="31" t="s">
        <v>1418</v>
      </c>
      <c r="H175" s="31" t="s">
        <v>6419</v>
      </c>
      <c r="I175" s="21" t="s">
        <v>1222</v>
      </c>
      <c r="J175" s="21" t="s">
        <v>6102</v>
      </c>
      <c r="K175" s="21" t="s">
        <v>1419</v>
      </c>
      <c r="L175" s="21" t="s">
        <v>6821</v>
      </c>
      <c r="M175" s="23" t="s">
        <v>50</v>
      </c>
      <c r="N175" s="32" t="s">
        <v>1420</v>
      </c>
      <c r="O175" s="32" t="s">
        <v>6822</v>
      </c>
      <c r="P175" s="51" t="s">
        <v>6463</v>
      </c>
      <c r="Q175" s="32"/>
      <c r="R175" s="33">
        <v>93401</v>
      </c>
      <c r="S175" s="33" t="s">
        <v>6911</v>
      </c>
      <c r="T175" s="34">
        <v>39476</v>
      </c>
      <c r="U175" s="32">
        <v>7388</v>
      </c>
      <c r="V175" s="22"/>
      <c r="W175" s="23"/>
      <c r="X175" s="22"/>
      <c r="Y175" s="22"/>
      <c r="Z175" s="22"/>
      <c r="AA175" s="21"/>
      <c r="AB175" s="18"/>
      <c r="AC175" s="18"/>
      <c r="AD175" s="18"/>
      <c r="AE175" s="18"/>
      <c r="AF175" s="18"/>
      <c r="AG175" s="18" t="s">
        <v>8566</v>
      </c>
    </row>
    <row r="176" spans="1:33" ht="18" hidden="1" customHeight="1" x14ac:dyDescent="0.2">
      <c r="A176" s="32">
        <v>7345</v>
      </c>
      <c r="B176" s="42" t="s">
        <v>6124</v>
      </c>
      <c r="C176" s="139">
        <v>702006007</v>
      </c>
      <c r="D176" s="21" t="s">
        <v>78</v>
      </c>
      <c r="E176" s="21" t="s">
        <v>1421</v>
      </c>
      <c r="F176" s="31" t="s">
        <v>1422</v>
      </c>
      <c r="G176" s="31" t="s">
        <v>1423</v>
      </c>
      <c r="H176" s="31" t="s">
        <v>1424</v>
      </c>
      <c r="I176" s="21" t="s">
        <v>730</v>
      </c>
      <c r="J176" s="21" t="s">
        <v>136</v>
      </c>
      <c r="K176" s="21" t="s">
        <v>1425</v>
      </c>
      <c r="L176" s="21" t="s">
        <v>1427</v>
      </c>
      <c r="M176" s="23" t="s">
        <v>6108</v>
      </c>
      <c r="N176" s="32" t="s">
        <v>1428</v>
      </c>
      <c r="O176" s="32"/>
      <c r="P176" s="33" t="s">
        <v>1426</v>
      </c>
      <c r="Q176" s="32"/>
      <c r="R176" s="33" t="s">
        <v>414</v>
      </c>
      <c r="S176" s="33" t="s">
        <v>1429</v>
      </c>
      <c r="T176" s="34">
        <v>39122</v>
      </c>
      <c r="U176" s="32">
        <v>7345</v>
      </c>
      <c r="V176" s="22"/>
      <c r="W176" s="23"/>
      <c r="X176" s="22"/>
      <c r="Y176" s="22"/>
      <c r="Z176" s="22"/>
      <c r="AA176" s="21"/>
      <c r="AB176" s="18"/>
      <c r="AC176" s="18"/>
      <c r="AD176" s="18"/>
      <c r="AE176" s="18"/>
      <c r="AF176" s="18"/>
      <c r="AG176" s="18"/>
    </row>
    <row r="177" spans="1:33" ht="18" hidden="1" customHeight="1" x14ac:dyDescent="0.2">
      <c r="A177" s="32">
        <v>7320</v>
      </c>
      <c r="B177" s="42" t="s">
        <v>1430</v>
      </c>
      <c r="C177" s="139">
        <v>656288108</v>
      </c>
      <c r="D177" s="21" t="s">
        <v>78</v>
      </c>
      <c r="E177" s="21" t="s">
        <v>1431</v>
      </c>
      <c r="F177" s="31" t="s">
        <v>6954</v>
      </c>
      <c r="G177" s="31" t="s">
        <v>1432</v>
      </c>
      <c r="H177" s="31" t="s">
        <v>6955</v>
      </c>
      <c r="I177" s="21" t="s">
        <v>1433</v>
      </c>
      <c r="J177" s="21" t="s">
        <v>6421</v>
      </c>
      <c r="K177" s="21" t="s">
        <v>1434</v>
      </c>
      <c r="L177" s="21" t="s">
        <v>1436</v>
      </c>
      <c r="M177" s="23" t="s">
        <v>623</v>
      </c>
      <c r="N177" s="32" t="s">
        <v>5560</v>
      </c>
      <c r="O177" s="32" t="s">
        <v>6420</v>
      </c>
      <c r="P177" s="33" t="s">
        <v>1435</v>
      </c>
      <c r="Q177" s="32"/>
      <c r="R177" s="33">
        <v>93401</v>
      </c>
      <c r="S177" s="33" t="s">
        <v>8567</v>
      </c>
      <c r="T177" s="34">
        <v>38848</v>
      </c>
      <c r="U177" s="32">
        <v>7320</v>
      </c>
      <c r="V177" s="22"/>
      <c r="W177" s="23"/>
      <c r="X177" s="22"/>
      <c r="Y177" s="22"/>
      <c r="Z177" s="22"/>
      <c r="AA177" s="52" t="s">
        <v>8537</v>
      </c>
      <c r="AB177" s="18"/>
      <c r="AC177" s="18"/>
      <c r="AD177" s="18"/>
      <c r="AE177" s="18"/>
      <c r="AF177" s="18"/>
      <c r="AG177" s="18" t="s">
        <v>8568</v>
      </c>
    </row>
    <row r="178" spans="1:33" ht="18" hidden="1" customHeight="1" x14ac:dyDescent="0.2">
      <c r="A178" s="32">
        <v>6972</v>
      </c>
      <c r="B178" s="42" t="s">
        <v>1437</v>
      </c>
      <c r="C178" s="139">
        <v>732420002</v>
      </c>
      <c r="D178" s="21" t="s">
        <v>78</v>
      </c>
      <c r="E178" s="21" t="s">
        <v>1438</v>
      </c>
      <c r="F178" s="31" t="s">
        <v>6553</v>
      </c>
      <c r="G178" s="31" t="s">
        <v>1439</v>
      </c>
      <c r="H178" s="31" t="s">
        <v>1440</v>
      </c>
      <c r="I178" s="21" t="s">
        <v>1222</v>
      </c>
      <c r="J178" s="21" t="s">
        <v>6554</v>
      </c>
      <c r="K178" s="21" t="s">
        <v>8030</v>
      </c>
      <c r="L178" s="21" t="s">
        <v>6916</v>
      </c>
      <c r="M178" s="23" t="s">
        <v>49</v>
      </c>
      <c r="N178" s="32" t="s">
        <v>1443</v>
      </c>
      <c r="O178" s="32" t="s">
        <v>1442</v>
      </c>
      <c r="P178" s="33" t="s">
        <v>1441</v>
      </c>
      <c r="Q178" s="32"/>
      <c r="R178" s="33">
        <v>93401</v>
      </c>
      <c r="S178" s="33" t="s">
        <v>6917</v>
      </c>
      <c r="T178" s="34">
        <v>37970</v>
      </c>
      <c r="U178" s="32">
        <v>6972</v>
      </c>
      <c r="V178" s="22"/>
      <c r="W178" s="23"/>
      <c r="X178" s="22"/>
      <c r="Y178" s="22"/>
      <c r="Z178" s="22"/>
      <c r="AA178" s="21"/>
      <c r="AB178" s="18"/>
      <c r="AC178" s="18"/>
      <c r="AD178" s="18"/>
      <c r="AE178" s="18"/>
      <c r="AF178" s="18"/>
      <c r="AG178" s="18"/>
    </row>
    <row r="179" spans="1:33" ht="18" hidden="1" customHeight="1" x14ac:dyDescent="0.2">
      <c r="A179" s="32">
        <v>7328</v>
      </c>
      <c r="B179" s="42" t="s">
        <v>1444</v>
      </c>
      <c r="C179" s="139">
        <v>720462001</v>
      </c>
      <c r="D179" s="21" t="s">
        <v>78</v>
      </c>
      <c r="E179" s="21" t="s">
        <v>1445</v>
      </c>
      <c r="F179" s="31" t="s">
        <v>1446</v>
      </c>
      <c r="G179" s="31" t="s">
        <v>1447</v>
      </c>
      <c r="H179" s="31" t="s">
        <v>1448</v>
      </c>
      <c r="I179" s="21" t="s">
        <v>1109</v>
      </c>
      <c r="J179" s="21" t="s">
        <v>1449</v>
      </c>
      <c r="K179" s="21" t="s">
        <v>1450</v>
      </c>
      <c r="L179" s="21" t="s">
        <v>1452</v>
      </c>
      <c r="M179" s="23" t="s">
        <v>49</v>
      </c>
      <c r="N179" s="32" t="s">
        <v>845</v>
      </c>
      <c r="O179" s="32" t="s">
        <v>1453</v>
      </c>
      <c r="P179" s="33" t="s">
        <v>1451</v>
      </c>
      <c r="Q179" s="32"/>
      <c r="R179" s="33">
        <v>93401</v>
      </c>
      <c r="S179" s="33" t="s">
        <v>1454</v>
      </c>
      <c r="T179" s="34">
        <v>38905</v>
      </c>
      <c r="U179" s="32">
        <v>7328</v>
      </c>
      <c r="V179" s="22"/>
      <c r="W179" s="23"/>
      <c r="X179" s="22"/>
      <c r="Y179" s="22"/>
      <c r="Z179" s="22"/>
      <c r="AA179" s="21"/>
      <c r="AB179" s="18"/>
      <c r="AC179" s="18"/>
      <c r="AD179" s="18"/>
      <c r="AE179" s="18"/>
      <c r="AF179" s="18"/>
      <c r="AG179" s="18"/>
    </row>
    <row r="180" spans="1:33" ht="18" hidden="1" customHeight="1" x14ac:dyDescent="0.2">
      <c r="A180" s="32">
        <v>7055</v>
      </c>
      <c r="B180" s="42" t="s">
        <v>1455</v>
      </c>
      <c r="C180" s="139">
        <v>724416004</v>
      </c>
      <c r="D180" s="21" t="s">
        <v>78</v>
      </c>
      <c r="E180" s="21" t="s">
        <v>1456</v>
      </c>
      <c r="F180" s="31" t="s">
        <v>1457</v>
      </c>
      <c r="G180" s="31" t="s">
        <v>1458</v>
      </c>
      <c r="H180" s="31" t="s">
        <v>1459</v>
      </c>
      <c r="I180" s="21" t="s">
        <v>1460</v>
      </c>
      <c r="J180" s="21" t="s">
        <v>1461</v>
      </c>
      <c r="K180" s="21" t="s">
        <v>1462</v>
      </c>
      <c r="L180" s="21" t="s">
        <v>1464</v>
      </c>
      <c r="M180" s="23" t="s">
        <v>49</v>
      </c>
      <c r="N180" s="32" t="s">
        <v>1466</v>
      </c>
      <c r="O180" s="32" t="s">
        <v>1465</v>
      </c>
      <c r="P180" s="33" t="s">
        <v>1463</v>
      </c>
      <c r="Q180" s="32"/>
      <c r="R180" s="33"/>
      <c r="S180" s="33" t="s">
        <v>1467</v>
      </c>
      <c r="T180" s="34">
        <v>37970</v>
      </c>
      <c r="U180" s="32">
        <v>7055</v>
      </c>
      <c r="V180" s="22"/>
      <c r="W180" s="23"/>
      <c r="X180" s="22"/>
      <c r="Y180" s="22"/>
      <c r="Z180" s="22"/>
      <c r="AA180" s="21"/>
      <c r="AB180" s="18"/>
      <c r="AC180" s="18"/>
      <c r="AD180" s="18"/>
      <c r="AE180" s="18"/>
      <c r="AF180" s="18"/>
      <c r="AG180" s="18"/>
    </row>
    <row r="181" spans="1:33" ht="18" hidden="1" customHeight="1" x14ac:dyDescent="0.2">
      <c r="A181" s="32">
        <v>7674</v>
      </c>
      <c r="B181" s="118" t="s">
        <v>6060</v>
      </c>
      <c r="C181" s="142">
        <v>657495808</v>
      </c>
      <c r="D181" s="21" t="s">
        <v>78</v>
      </c>
      <c r="E181" s="21" t="s">
        <v>6125</v>
      </c>
      <c r="F181" s="31" t="s">
        <v>7051</v>
      </c>
      <c r="G181" s="31" t="s">
        <v>6126</v>
      </c>
      <c r="H181" s="31" t="s">
        <v>7052</v>
      </c>
      <c r="I181" s="21" t="s">
        <v>1460</v>
      </c>
      <c r="J181" s="21" t="s">
        <v>7053</v>
      </c>
      <c r="K181" s="21" t="s">
        <v>6127</v>
      </c>
      <c r="L181" s="21" t="s">
        <v>6061</v>
      </c>
      <c r="M181" s="23" t="s">
        <v>6105</v>
      </c>
      <c r="N181" s="32" t="s">
        <v>1710</v>
      </c>
      <c r="O181" s="32" t="s">
        <v>6128</v>
      </c>
      <c r="P181" s="51" t="s">
        <v>6062</v>
      </c>
      <c r="Q181" s="32"/>
      <c r="R181" s="33" t="s">
        <v>414</v>
      </c>
      <c r="S181" s="33" t="s">
        <v>7146</v>
      </c>
      <c r="T181" s="34">
        <v>43567</v>
      </c>
      <c r="U181" s="32">
        <v>7674</v>
      </c>
      <c r="V181" s="22"/>
      <c r="W181" s="23"/>
      <c r="X181" s="22"/>
      <c r="Y181" s="22"/>
      <c r="Z181" s="22"/>
      <c r="AA181" s="21"/>
      <c r="AB181" s="18"/>
      <c r="AC181" s="18"/>
      <c r="AD181" s="18"/>
      <c r="AE181" s="18"/>
      <c r="AF181" s="18"/>
      <c r="AG181" s="18"/>
    </row>
    <row r="182" spans="1:33" ht="18" hidden="1" customHeight="1" x14ac:dyDescent="0.2">
      <c r="A182" s="32">
        <v>7681</v>
      </c>
      <c r="B182" s="119" t="s">
        <v>6450</v>
      </c>
      <c r="C182" s="143">
        <v>651773733</v>
      </c>
      <c r="D182" s="21"/>
      <c r="E182" s="21" t="s">
        <v>8569</v>
      </c>
      <c r="F182" s="31" t="s">
        <v>6451</v>
      </c>
      <c r="G182" s="31" t="s">
        <v>6452</v>
      </c>
      <c r="H182" s="31" t="s">
        <v>6453</v>
      </c>
      <c r="I182" s="21" t="s">
        <v>6454</v>
      </c>
      <c r="J182" s="21" t="s">
        <v>6455</v>
      </c>
      <c r="K182" s="21" t="s">
        <v>6456</v>
      </c>
      <c r="L182" s="21" t="s">
        <v>6457</v>
      </c>
      <c r="M182" s="23" t="s">
        <v>6109</v>
      </c>
      <c r="N182" s="32" t="s">
        <v>3643</v>
      </c>
      <c r="O182" s="32" t="s">
        <v>6458</v>
      </c>
      <c r="P182" s="51" t="s">
        <v>6459</v>
      </c>
      <c r="Q182" s="32"/>
      <c r="R182" s="33">
        <v>93401</v>
      </c>
      <c r="S182" s="33" t="s">
        <v>6460</v>
      </c>
      <c r="T182" s="34" t="s">
        <v>8750</v>
      </c>
      <c r="U182" s="32">
        <v>7681</v>
      </c>
      <c r="V182" s="22"/>
      <c r="W182" s="23"/>
      <c r="X182" s="22"/>
      <c r="Y182" s="22"/>
      <c r="Z182" s="22"/>
      <c r="AA182" s="21"/>
      <c r="AB182" s="18"/>
      <c r="AC182" s="18"/>
      <c r="AD182" s="18"/>
      <c r="AE182" s="18"/>
      <c r="AF182" s="18"/>
      <c r="AG182" s="18"/>
    </row>
    <row r="183" spans="1:33" ht="18" hidden="1" customHeight="1" x14ac:dyDescent="0.2">
      <c r="A183" s="32">
        <v>7600</v>
      </c>
      <c r="B183" s="42" t="s">
        <v>1468</v>
      </c>
      <c r="C183" s="139" t="s">
        <v>7657</v>
      </c>
      <c r="D183" s="21" t="s">
        <v>78</v>
      </c>
      <c r="E183" s="21" t="s">
        <v>1469</v>
      </c>
      <c r="F183" s="31" t="s">
        <v>1470</v>
      </c>
      <c r="G183" s="31" t="s">
        <v>1471</v>
      </c>
      <c r="H183" s="31" t="s">
        <v>1472</v>
      </c>
      <c r="I183" s="21" t="s">
        <v>1473</v>
      </c>
      <c r="J183" s="21" t="s">
        <v>1474</v>
      </c>
      <c r="K183" s="21" t="s">
        <v>1475</v>
      </c>
      <c r="L183" s="21" t="s">
        <v>1477</v>
      </c>
      <c r="M183" s="23" t="s">
        <v>49</v>
      </c>
      <c r="N183" s="32" t="s">
        <v>1479</v>
      </c>
      <c r="O183" s="32" t="s">
        <v>1478</v>
      </c>
      <c r="P183" s="33" t="s">
        <v>1476</v>
      </c>
      <c r="Q183" s="32"/>
      <c r="R183" s="33" t="s">
        <v>414</v>
      </c>
      <c r="S183" s="33" t="s">
        <v>1480</v>
      </c>
      <c r="T183" s="34">
        <v>42417</v>
      </c>
      <c r="U183" s="32">
        <v>7600</v>
      </c>
      <c r="V183" s="22"/>
      <c r="W183" s="23"/>
      <c r="X183" s="22"/>
      <c r="Y183" s="22"/>
      <c r="Z183" s="22"/>
      <c r="AA183" s="21"/>
      <c r="AB183" s="18"/>
      <c r="AC183" s="18"/>
      <c r="AD183" s="18"/>
      <c r="AE183" s="18"/>
      <c r="AF183" s="18"/>
      <c r="AG183" s="18"/>
    </row>
    <row r="184" spans="1:33" ht="18" hidden="1" customHeight="1" x14ac:dyDescent="0.2">
      <c r="A184" s="32">
        <v>7499</v>
      </c>
      <c r="B184" s="42" t="s">
        <v>1481</v>
      </c>
      <c r="C184" s="139">
        <v>650794826</v>
      </c>
      <c r="D184" s="21" t="s">
        <v>1482</v>
      </c>
      <c r="E184" s="21" t="s">
        <v>1483</v>
      </c>
      <c r="F184" s="31" t="s">
        <v>6347</v>
      </c>
      <c r="G184" s="31" t="s">
        <v>1484</v>
      </c>
      <c r="H184" s="31" t="s">
        <v>6348</v>
      </c>
      <c r="I184" s="21" t="s">
        <v>1485</v>
      </c>
      <c r="J184" s="21" t="s">
        <v>7480</v>
      </c>
      <c r="K184" s="21" t="s">
        <v>1486</v>
      </c>
      <c r="L184" s="21" t="s">
        <v>1487</v>
      </c>
      <c r="M184" s="23" t="s">
        <v>6106</v>
      </c>
      <c r="N184" s="32" t="s">
        <v>1488</v>
      </c>
      <c r="O184" s="32" t="s">
        <v>7478</v>
      </c>
      <c r="P184" s="33" t="s">
        <v>7479</v>
      </c>
      <c r="Q184" s="32"/>
      <c r="R184" s="33" t="s">
        <v>414</v>
      </c>
      <c r="S184" s="33" t="s">
        <v>7473</v>
      </c>
      <c r="T184" s="34">
        <v>41739</v>
      </c>
      <c r="U184" s="32">
        <v>7499</v>
      </c>
      <c r="V184" s="22"/>
      <c r="W184" s="23"/>
      <c r="X184" s="22"/>
      <c r="Y184" s="22"/>
      <c r="Z184" s="22"/>
      <c r="AA184" s="21"/>
      <c r="AB184" s="18"/>
      <c r="AC184" s="18"/>
      <c r="AD184" s="18"/>
      <c r="AE184" s="18"/>
      <c r="AF184" s="18"/>
      <c r="AG184" s="18"/>
    </row>
    <row r="185" spans="1:33" ht="18" hidden="1" customHeight="1" x14ac:dyDescent="0.2">
      <c r="A185" s="32">
        <v>7062</v>
      </c>
      <c r="B185" s="42" t="s">
        <v>1489</v>
      </c>
      <c r="C185" s="139">
        <v>705568006</v>
      </c>
      <c r="D185" s="21" t="s">
        <v>78</v>
      </c>
      <c r="E185" s="21" t="s">
        <v>1490</v>
      </c>
      <c r="F185" s="31" t="s">
        <v>1491</v>
      </c>
      <c r="G185" s="31" t="s">
        <v>1492</v>
      </c>
      <c r="H185" s="31" t="s">
        <v>1493</v>
      </c>
      <c r="I185" s="21" t="s">
        <v>1494</v>
      </c>
      <c r="J185" s="21" t="s">
        <v>1495</v>
      </c>
      <c r="K185" s="21" t="s">
        <v>1496</v>
      </c>
      <c r="L185" s="21" t="s">
        <v>1498</v>
      </c>
      <c r="M185" s="23" t="s">
        <v>49</v>
      </c>
      <c r="N185" s="32" t="s">
        <v>723</v>
      </c>
      <c r="O185" s="32" t="s">
        <v>1499</v>
      </c>
      <c r="P185" s="33" t="s">
        <v>1497</v>
      </c>
      <c r="Q185" s="32"/>
      <c r="R185" s="33" t="s">
        <v>1266</v>
      </c>
      <c r="S185" s="33" t="s">
        <v>1500</v>
      </c>
      <c r="T185" s="34">
        <v>37970</v>
      </c>
      <c r="U185" s="32">
        <v>7062</v>
      </c>
      <c r="V185" s="22"/>
      <c r="W185" s="23"/>
      <c r="X185" s="22"/>
      <c r="Y185" s="22"/>
      <c r="Z185" s="22"/>
      <c r="AA185" s="21"/>
      <c r="AB185" s="18"/>
      <c r="AC185" s="18"/>
      <c r="AD185" s="18"/>
      <c r="AE185" s="18"/>
      <c r="AF185" s="18"/>
      <c r="AG185" s="18"/>
    </row>
    <row r="186" spans="1:33" ht="18" hidden="1" customHeight="1" x14ac:dyDescent="0.2">
      <c r="A186" s="32">
        <v>6915</v>
      </c>
      <c r="B186" s="42" t="s">
        <v>1501</v>
      </c>
      <c r="C186" s="139">
        <v>721694003</v>
      </c>
      <c r="D186" s="21" t="s">
        <v>78</v>
      </c>
      <c r="E186" s="21" t="s">
        <v>1502</v>
      </c>
      <c r="F186" s="31" t="s">
        <v>7426</v>
      </c>
      <c r="G186" s="31" t="s">
        <v>1503</v>
      </c>
      <c r="H186" s="31" t="s">
        <v>7427</v>
      </c>
      <c r="I186" s="21" t="s">
        <v>1870</v>
      </c>
      <c r="J186" s="21" t="s">
        <v>7428</v>
      </c>
      <c r="K186" s="21" t="s">
        <v>1504</v>
      </c>
      <c r="L186" s="21" t="s">
        <v>1505</v>
      </c>
      <c r="M186" s="23" t="s">
        <v>623</v>
      </c>
      <c r="N186" s="32" t="s">
        <v>202</v>
      </c>
      <c r="O186" s="93" t="s">
        <v>8570</v>
      </c>
      <c r="P186" s="33" t="s">
        <v>1506</v>
      </c>
      <c r="Q186" s="32"/>
      <c r="R186" s="33">
        <v>93401</v>
      </c>
      <c r="S186" s="33" t="s">
        <v>7429</v>
      </c>
      <c r="T186" s="34">
        <v>37970</v>
      </c>
      <c r="U186" s="32">
        <v>6915</v>
      </c>
      <c r="V186" s="22"/>
      <c r="W186" s="23"/>
      <c r="X186" s="22"/>
      <c r="Y186" s="22"/>
      <c r="Z186" s="22"/>
      <c r="AA186" s="52" t="s">
        <v>8571</v>
      </c>
      <c r="AB186" s="18"/>
      <c r="AC186" s="18"/>
      <c r="AD186" s="18"/>
      <c r="AE186" s="18"/>
      <c r="AF186" s="18"/>
      <c r="AG186" s="18" t="s">
        <v>8571</v>
      </c>
    </row>
    <row r="187" spans="1:33" ht="18" hidden="1" customHeight="1" x14ac:dyDescent="0.2">
      <c r="A187" s="32">
        <v>7649</v>
      </c>
      <c r="B187" s="42" t="s">
        <v>1507</v>
      </c>
      <c r="C187" s="139">
        <v>651559219</v>
      </c>
      <c r="D187" s="21" t="s">
        <v>633</v>
      </c>
      <c r="E187" s="21" t="s">
        <v>1508</v>
      </c>
      <c r="F187" s="31" t="s">
        <v>1509</v>
      </c>
      <c r="G187" s="31" t="s">
        <v>1510</v>
      </c>
      <c r="H187" s="31" t="s">
        <v>1511</v>
      </c>
      <c r="I187" s="21" t="s">
        <v>1512</v>
      </c>
      <c r="J187" s="21" t="s">
        <v>1513</v>
      </c>
      <c r="K187" s="21" t="s">
        <v>1514</v>
      </c>
      <c r="L187" s="21" t="s">
        <v>1515</v>
      </c>
      <c r="M187" s="23" t="s">
        <v>49</v>
      </c>
      <c r="N187" s="32" t="s">
        <v>1145</v>
      </c>
      <c r="O187" s="32">
        <v>56930800728</v>
      </c>
      <c r="P187" s="33" t="s">
        <v>1516</v>
      </c>
      <c r="Q187" s="32"/>
      <c r="R187" s="33" t="s">
        <v>697</v>
      </c>
      <c r="S187" s="33" t="s">
        <v>1517</v>
      </c>
      <c r="T187" s="34">
        <v>43227</v>
      </c>
      <c r="U187" s="32">
        <v>7649</v>
      </c>
      <c r="V187" s="22"/>
      <c r="W187" s="23"/>
      <c r="X187" s="22"/>
      <c r="Y187" s="22"/>
      <c r="Z187" s="22"/>
      <c r="AA187" s="21"/>
      <c r="AB187" s="18"/>
      <c r="AC187" s="18"/>
      <c r="AD187" s="18"/>
      <c r="AE187" s="18"/>
      <c r="AF187" s="18"/>
      <c r="AG187" s="18"/>
    </row>
    <row r="188" spans="1:33" ht="18" hidden="1" customHeight="1" x14ac:dyDescent="0.2">
      <c r="A188" s="32">
        <v>7338</v>
      </c>
      <c r="B188" s="42" t="s">
        <v>1518</v>
      </c>
      <c r="C188" s="139">
        <v>653872801</v>
      </c>
      <c r="D188" s="21" t="s">
        <v>78</v>
      </c>
      <c r="E188" s="21" t="s">
        <v>1519</v>
      </c>
      <c r="F188" s="31" t="s">
        <v>1520</v>
      </c>
      <c r="G188" s="31" t="s">
        <v>1521</v>
      </c>
      <c r="H188" s="31" t="s">
        <v>1522</v>
      </c>
      <c r="I188" s="21" t="s">
        <v>183</v>
      </c>
      <c r="J188" s="21" t="s">
        <v>1523</v>
      </c>
      <c r="K188" s="21" t="s">
        <v>1524</v>
      </c>
      <c r="L188" s="21" t="s">
        <v>1526</v>
      </c>
      <c r="M188" s="23" t="s">
        <v>49</v>
      </c>
      <c r="N188" s="32" t="s">
        <v>1163</v>
      </c>
      <c r="O188" s="32" t="s">
        <v>1527</v>
      </c>
      <c r="P188" s="33" t="s">
        <v>1525</v>
      </c>
      <c r="Q188" s="32"/>
      <c r="R188" s="33" t="s">
        <v>89</v>
      </c>
      <c r="S188" s="33" t="s">
        <v>1528</v>
      </c>
      <c r="T188" s="34">
        <v>39015</v>
      </c>
      <c r="U188" s="32">
        <v>7338</v>
      </c>
      <c r="V188" s="22"/>
      <c r="W188" s="23"/>
      <c r="X188" s="22"/>
      <c r="Y188" s="22"/>
      <c r="Z188" s="22"/>
      <c r="AA188" s="21"/>
      <c r="AB188" s="18"/>
      <c r="AC188" s="18"/>
      <c r="AD188" s="18"/>
      <c r="AE188" s="18"/>
      <c r="AF188" s="18"/>
      <c r="AG188" s="18"/>
    </row>
    <row r="189" spans="1:33" ht="18" hidden="1" customHeight="1" x14ac:dyDescent="0.2">
      <c r="A189" s="32">
        <v>7669</v>
      </c>
      <c r="B189" s="42" t="s">
        <v>6733</v>
      </c>
      <c r="C189" s="139">
        <v>651384842</v>
      </c>
      <c r="D189" s="21" t="s">
        <v>78</v>
      </c>
      <c r="E189" s="21" t="s">
        <v>1529</v>
      </c>
      <c r="F189" s="31" t="s">
        <v>1530</v>
      </c>
      <c r="G189" s="31" t="s">
        <v>1531</v>
      </c>
      <c r="H189" s="31" t="s">
        <v>1532</v>
      </c>
      <c r="I189" s="21" t="s">
        <v>953</v>
      </c>
      <c r="J189" s="21" t="s">
        <v>1533</v>
      </c>
      <c r="K189" s="21" t="s">
        <v>1534</v>
      </c>
      <c r="L189" s="21" t="s">
        <v>1535</v>
      </c>
      <c r="M189" s="23" t="s">
        <v>6110</v>
      </c>
      <c r="N189" s="32" t="s">
        <v>1317</v>
      </c>
      <c r="O189" s="32" t="s">
        <v>1537</v>
      </c>
      <c r="P189" s="33" t="s">
        <v>1536</v>
      </c>
      <c r="Q189" s="32"/>
      <c r="R189" s="33" t="s">
        <v>697</v>
      </c>
      <c r="S189" s="33" t="s">
        <v>853</v>
      </c>
      <c r="T189" s="34">
        <v>43501</v>
      </c>
      <c r="U189" s="32">
        <v>7669</v>
      </c>
      <c r="V189" s="22"/>
      <c r="W189" s="23"/>
      <c r="X189" s="22"/>
      <c r="Y189" s="22"/>
      <c r="Z189" s="22"/>
      <c r="AA189" s="21"/>
      <c r="AB189" s="18"/>
      <c r="AC189" s="18"/>
      <c r="AD189" s="18"/>
      <c r="AE189" s="18"/>
      <c r="AF189" s="18"/>
      <c r="AG189" s="18"/>
    </row>
    <row r="190" spans="1:33" ht="18" hidden="1" customHeight="1" x14ac:dyDescent="0.2">
      <c r="A190" s="32">
        <v>7717</v>
      </c>
      <c r="B190" s="42" t="s">
        <v>7326</v>
      </c>
      <c r="C190" s="139">
        <v>533344577</v>
      </c>
      <c r="D190" s="21"/>
      <c r="E190" s="21" t="s">
        <v>8572</v>
      </c>
      <c r="F190" s="31" t="s">
        <v>7328</v>
      </c>
      <c r="G190" s="31" t="s">
        <v>7327</v>
      </c>
      <c r="H190" s="31" t="s">
        <v>7329</v>
      </c>
      <c r="I190" s="21" t="s">
        <v>6343</v>
      </c>
      <c r="J190" s="21" t="s">
        <v>7330</v>
      </c>
      <c r="K190" s="21" t="s">
        <v>7331</v>
      </c>
      <c r="L190" s="21" t="s">
        <v>7332</v>
      </c>
      <c r="M190" s="23" t="s">
        <v>623</v>
      </c>
      <c r="N190" s="32" t="s">
        <v>202</v>
      </c>
      <c r="O190" s="32">
        <v>56977591646</v>
      </c>
      <c r="P190" s="51" t="s">
        <v>7333</v>
      </c>
      <c r="Q190" s="32"/>
      <c r="R190" s="33">
        <v>93401</v>
      </c>
      <c r="S190" s="33" t="s">
        <v>7334</v>
      </c>
      <c r="T190" s="34">
        <v>44050</v>
      </c>
      <c r="U190" s="32">
        <v>7717</v>
      </c>
      <c r="V190" s="22"/>
      <c r="W190" s="23"/>
      <c r="X190" s="22"/>
      <c r="Y190" s="22"/>
      <c r="Z190" s="22"/>
      <c r="AA190" s="21"/>
      <c r="AB190" s="18"/>
      <c r="AC190" s="18"/>
      <c r="AD190" s="18"/>
      <c r="AE190" s="18"/>
      <c r="AF190" s="18"/>
      <c r="AG190" s="18"/>
    </row>
    <row r="191" spans="1:33" ht="18" hidden="1" customHeight="1" x14ac:dyDescent="0.2">
      <c r="A191" s="32">
        <v>7152</v>
      </c>
      <c r="B191" s="42" t="s">
        <v>1538</v>
      </c>
      <c r="C191" s="139">
        <v>721766004</v>
      </c>
      <c r="D191" s="21" t="s">
        <v>78</v>
      </c>
      <c r="E191" s="21" t="s">
        <v>1539</v>
      </c>
      <c r="F191" s="31" t="s">
        <v>1540</v>
      </c>
      <c r="G191" s="31" t="s">
        <v>1541</v>
      </c>
      <c r="H191" s="31" t="s">
        <v>1542</v>
      </c>
      <c r="I191" s="21" t="s">
        <v>1543</v>
      </c>
      <c r="J191" s="21" t="s">
        <v>1544</v>
      </c>
      <c r="K191" s="21" t="s">
        <v>1545</v>
      </c>
      <c r="L191" s="21" t="s">
        <v>1546</v>
      </c>
      <c r="M191" s="23" t="s">
        <v>623</v>
      </c>
      <c r="N191" s="32" t="s">
        <v>202</v>
      </c>
      <c r="O191" s="32"/>
      <c r="P191" s="33" t="s">
        <v>1547</v>
      </c>
      <c r="Q191" s="32"/>
      <c r="R191" s="33">
        <v>93401</v>
      </c>
      <c r="S191" s="33" t="s">
        <v>1548</v>
      </c>
      <c r="T191" s="34">
        <v>38327</v>
      </c>
      <c r="U191" s="32">
        <v>7152</v>
      </c>
      <c r="V191" s="22"/>
      <c r="W191" s="23"/>
      <c r="X191" s="22"/>
      <c r="Y191" s="22"/>
      <c r="Z191" s="22"/>
      <c r="AA191" s="21"/>
      <c r="AB191" s="18"/>
      <c r="AC191" s="18"/>
      <c r="AD191" s="18"/>
      <c r="AE191" s="18"/>
      <c r="AF191" s="18"/>
      <c r="AG191" s="18"/>
    </row>
    <row r="192" spans="1:33" ht="18" hidden="1" customHeight="1" x14ac:dyDescent="0.2">
      <c r="A192" s="32">
        <v>3450</v>
      </c>
      <c r="B192" s="42" t="s">
        <v>1549</v>
      </c>
      <c r="C192" s="139">
        <v>705121001</v>
      </c>
      <c r="D192" s="21" t="s">
        <v>1550</v>
      </c>
      <c r="E192" s="21" t="s">
        <v>1551</v>
      </c>
      <c r="F192" s="31" t="s">
        <v>27</v>
      </c>
      <c r="G192" s="31" t="s">
        <v>1552</v>
      </c>
      <c r="H192" s="31" t="s">
        <v>7624</v>
      </c>
      <c r="I192" s="21" t="s">
        <v>7627</v>
      </c>
      <c r="J192" s="21" t="s">
        <v>7625</v>
      </c>
      <c r="K192" s="21" t="s">
        <v>7626</v>
      </c>
      <c r="L192" s="21" t="s">
        <v>1553</v>
      </c>
      <c r="M192" s="23" t="s">
        <v>49</v>
      </c>
      <c r="N192" s="32" t="s">
        <v>845</v>
      </c>
      <c r="O192" s="32" t="s">
        <v>7622</v>
      </c>
      <c r="P192" s="33" t="s">
        <v>7623</v>
      </c>
      <c r="Q192" s="32"/>
      <c r="R192" s="33" t="s">
        <v>47</v>
      </c>
      <c r="S192" s="33" t="s">
        <v>7618</v>
      </c>
      <c r="T192" s="34">
        <v>37970</v>
      </c>
      <c r="U192" s="32">
        <v>3450</v>
      </c>
      <c r="V192" s="22"/>
      <c r="W192" s="23"/>
      <c r="X192" s="22"/>
      <c r="Y192" s="22"/>
      <c r="Z192" s="22"/>
      <c r="AA192" s="21"/>
      <c r="AB192" s="18"/>
      <c r="AC192" s="18"/>
      <c r="AD192" s="18"/>
      <c r="AE192" s="18"/>
      <c r="AF192" s="18"/>
      <c r="AG192" s="18"/>
    </row>
    <row r="193" spans="1:33" ht="18" hidden="1" customHeight="1" x14ac:dyDescent="0.2">
      <c r="A193" s="32">
        <v>7570</v>
      </c>
      <c r="B193" s="42" t="s">
        <v>1554</v>
      </c>
      <c r="C193" s="139">
        <v>650719832</v>
      </c>
      <c r="D193" s="21" t="s">
        <v>1555</v>
      </c>
      <c r="E193" s="21" t="s">
        <v>1556</v>
      </c>
      <c r="F193" s="31" t="s">
        <v>1557</v>
      </c>
      <c r="G193" s="31" t="s">
        <v>1558</v>
      </c>
      <c r="H193" s="31" t="s">
        <v>1559</v>
      </c>
      <c r="I193" s="21" t="s">
        <v>1560</v>
      </c>
      <c r="J193" s="21" t="s">
        <v>1561</v>
      </c>
      <c r="K193" s="21" t="s">
        <v>1562</v>
      </c>
      <c r="L193" s="21" t="s">
        <v>1564</v>
      </c>
      <c r="M193" s="23" t="s">
        <v>49</v>
      </c>
      <c r="N193" s="32" t="s">
        <v>723</v>
      </c>
      <c r="O193" s="32" t="s">
        <v>1565</v>
      </c>
      <c r="P193" s="33" t="s">
        <v>1563</v>
      </c>
      <c r="Q193" s="32"/>
      <c r="R193" s="33">
        <v>93401</v>
      </c>
      <c r="S193" s="33" t="s">
        <v>1566</v>
      </c>
      <c r="T193" s="34">
        <v>42180</v>
      </c>
      <c r="U193" s="32">
        <v>7570</v>
      </c>
      <c r="V193" s="22"/>
      <c r="W193" s="23"/>
      <c r="X193" s="22"/>
      <c r="Y193" s="22"/>
      <c r="Z193" s="22"/>
      <c r="AA193" s="21"/>
      <c r="AB193" s="18"/>
      <c r="AC193" s="18"/>
      <c r="AD193" s="18"/>
      <c r="AE193" s="18"/>
      <c r="AF193" s="18"/>
      <c r="AG193" s="18"/>
    </row>
    <row r="194" spans="1:33" ht="18" hidden="1" customHeight="1" x14ac:dyDescent="0.2">
      <c r="A194" s="32">
        <v>7635</v>
      </c>
      <c r="B194" s="42" t="s">
        <v>1567</v>
      </c>
      <c r="C194" s="139" t="s">
        <v>7658</v>
      </c>
      <c r="D194" s="21" t="s">
        <v>1568</v>
      </c>
      <c r="E194" s="21" t="s">
        <v>1569</v>
      </c>
      <c r="F194" s="31" t="s">
        <v>1570</v>
      </c>
      <c r="G194" s="31" t="s">
        <v>1571</v>
      </c>
      <c r="H194" s="31" t="s">
        <v>1572</v>
      </c>
      <c r="I194" s="21" t="s">
        <v>1573</v>
      </c>
      <c r="J194" s="21" t="s">
        <v>1574</v>
      </c>
      <c r="K194" s="21" t="s">
        <v>1575</v>
      </c>
      <c r="L194" s="21" t="s">
        <v>1576</v>
      </c>
      <c r="M194" s="23" t="s">
        <v>6108</v>
      </c>
      <c r="N194" s="32" t="s">
        <v>1577</v>
      </c>
      <c r="O194" s="32" t="s">
        <v>1578</v>
      </c>
      <c r="P194" s="33" t="s">
        <v>1579</v>
      </c>
      <c r="Q194" s="32"/>
      <c r="R194" s="33" t="s">
        <v>1580</v>
      </c>
      <c r="S194" s="33" t="s">
        <v>1581</v>
      </c>
      <c r="T194" s="34">
        <v>42982</v>
      </c>
      <c r="U194" s="32">
        <v>7635</v>
      </c>
      <c r="V194" s="22"/>
      <c r="W194" s="23"/>
      <c r="X194" s="22"/>
      <c r="Y194" s="22"/>
      <c r="Z194" s="22"/>
      <c r="AA194" s="21"/>
      <c r="AB194" s="18"/>
      <c r="AC194" s="18"/>
      <c r="AD194" s="18"/>
      <c r="AE194" s="18"/>
      <c r="AF194" s="18"/>
      <c r="AG194" s="18"/>
    </row>
    <row r="195" spans="1:33" ht="18" hidden="1" customHeight="1" x14ac:dyDescent="0.2">
      <c r="A195" s="103">
        <v>7630</v>
      </c>
      <c r="B195" s="114" t="s">
        <v>1582</v>
      </c>
      <c r="C195" s="137">
        <v>651023297</v>
      </c>
      <c r="D195" s="37" t="s">
        <v>1568</v>
      </c>
      <c r="E195" s="37" t="s">
        <v>1583</v>
      </c>
      <c r="F195" s="102" t="s">
        <v>8573</v>
      </c>
      <c r="G195" s="102" t="s">
        <v>1584</v>
      </c>
      <c r="H195" s="102" t="s">
        <v>8574</v>
      </c>
      <c r="I195" s="37" t="s">
        <v>1585</v>
      </c>
      <c r="J195" s="37" t="s">
        <v>8575</v>
      </c>
      <c r="K195" s="37" t="s">
        <v>1586</v>
      </c>
      <c r="L195" s="37" t="s">
        <v>1587</v>
      </c>
      <c r="M195" s="47" t="s">
        <v>623</v>
      </c>
      <c r="N195" s="103" t="s">
        <v>1588</v>
      </c>
      <c r="O195" s="103">
        <v>998761252</v>
      </c>
      <c r="P195" s="104" t="s">
        <v>1589</v>
      </c>
      <c r="Q195" s="103"/>
      <c r="R195" s="104" t="s">
        <v>1580</v>
      </c>
      <c r="S195" s="104" t="s">
        <v>8751</v>
      </c>
      <c r="T195" s="105">
        <v>42818</v>
      </c>
      <c r="U195" s="103">
        <v>7630</v>
      </c>
      <c r="V195" s="46"/>
      <c r="W195" s="47"/>
      <c r="X195" s="46"/>
      <c r="Y195" s="46"/>
      <c r="Z195" s="46"/>
      <c r="AA195" s="37"/>
      <c r="AB195" s="18"/>
      <c r="AC195" s="18"/>
      <c r="AD195" s="18"/>
      <c r="AE195" s="18"/>
      <c r="AF195" s="18"/>
      <c r="AG195" s="18"/>
    </row>
    <row r="196" spans="1:33" ht="18" hidden="1" customHeight="1" x14ac:dyDescent="0.2">
      <c r="A196" s="32">
        <v>7494</v>
      </c>
      <c r="B196" s="42" t="s">
        <v>1590</v>
      </c>
      <c r="C196" s="139">
        <v>650702913</v>
      </c>
      <c r="D196" s="21" t="s">
        <v>1555</v>
      </c>
      <c r="E196" s="21" t="s">
        <v>1591</v>
      </c>
      <c r="F196" s="31" t="s">
        <v>1592</v>
      </c>
      <c r="G196" s="31" t="s">
        <v>1593</v>
      </c>
      <c r="H196" s="31" t="s">
        <v>1594</v>
      </c>
      <c r="I196" s="21" t="s">
        <v>1595</v>
      </c>
      <c r="J196" s="21" t="s">
        <v>1596</v>
      </c>
      <c r="K196" s="21" t="s">
        <v>1597</v>
      </c>
      <c r="L196" s="21" t="s">
        <v>1599</v>
      </c>
      <c r="M196" s="32" t="s">
        <v>49</v>
      </c>
      <c r="N196" s="32" t="s">
        <v>1601</v>
      </c>
      <c r="O196" s="32" t="s">
        <v>1600</v>
      </c>
      <c r="P196" s="33" t="s">
        <v>1598</v>
      </c>
      <c r="Q196" s="32"/>
      <c r="R196" s="33">
        <v>93401</v>
      </c>
      <c r="S196" s="33" t="s">
        <v>1602</v>
      </c>
      <c r="T196" s="34">
        <v>41600</v>
      </c>
      <c r="U196" s="32">
        <v>7494</v>
      </c>
      <c r="V196" s="22"/>
      <c r="W196" s="23"/>
      <c r="X196" s="22"/>
      <c r="Y196" s="22"/>
      <c r="Z196" s="22"/>
      <c r="AA196" s="21"/>
      <c r="AB196" s="18"/>
      <c r="AC196" s="18"/>
      <c r="AD196" s="18"/>
      <c r="AE196" s="18"/>
      <c r="AF196" s="18"/>
      <c r="AG196" s="18"/>
    </row>
    <row r="197" spans="1:33" ht="18" hidden="1" customHeight="1" x14ac:dyDescent="0.2">
      <c r="A197" s="32">
        <v>3700</v>
      </c>
      <c r="B197" s="42" t="s">
        <v>6130</v>
      </c>
      <c r="C197" s="139">
        <v>700043126</v>
      </c>
      <c r="D197" s="21" t="s">
        <v>1568</v>
      </c>
      <c r="E197" s="21" t="s">
        <v>1603</v>
      </c>
      <c r="F197" s="31" t="s">
        <v>1604</v>
      </c>
      <c r="G197" s="31" t="s">
        <v>47</v>
      </c>
      <c r="H197" s="31" t="s">
        <v>1605</v>
      </c>
      <c r="I197" s="21" t="s">
        <v>1606</v>
      </c>
      <c r="J197" s="21" t="s">
        <v>136</v>
      </c>
      <c r="K197" s="21" t="s">
        <v>1607</v>
      </c>
      <c r="L197" s="21" t="s">
        <v>1609</v>
      </c>
      <c r="M197" s="23" t="s">
        <v>6110</v>
      </c>
      <c r="N197" s="32" t="s">
        <v>1611</v>
      </c>
      <c r="O197" s="32" t="s">
        <v>1610</v>
      </c>
      <c r="P197" s="33" t="s">
        <v>1608</v>
      </c>
      <c r="Q197" s="32"/>
      <c r="R197" s="33" t="s">
        <v>47</v>
      </c>
      <c r="S197" s="33" t="s">
        <v>1612</v>
      </c>
      <c r="T197" s="34">
        <v>37970</v>
      </c>
      <c r="U197" s="32">
        <v>3700</v>
      </c>
      <c r="V197" s="22"/>
      <c r="W197" s="23"/>
      <c r="X197" s="22"/>
      <c r="Y197" s="22"/>
      <c r="Z197" s="22"/>
      <c r="AA197" s="21"/>
      <c r="AB197" s="18"/>
      <c r="AC197" s="18"/>
      <c r="AD197" s="18"/>
      <c r="AE197" s="18"/>
      <c r="AF197" s="18"/>
      <c r="AG197" s="18"/>
    </row>
    <row r="198" spans="1:33" ht="18" hidden="1" customHeight="1" x14ac:dyDescent="0.2">
      <c r="A198" s="32">
        <v>7322</v>
      </c>
      <c r="B198" s="42" t="s">
        <v>1613</v>
      </c>
      <c r="C198" s="139" t="s">
        <v>7659</v>
      </c>
      <c r="D198" s="21" t="s">
        <v>1614</v>
      </c>
      <c r="E198" s="21" t="s">
        <v>1615</v>
      </c>
      <c r="F198" s="31" t="s">
        <v>1616</v>
      </c>
      <c r="G198" s="31" t="s">
        <v>1617</v>
      </c>
      <c r="H198" s="31" t="s">
        <v>1618</v>
      </c>
      <c r="I198" s="21" t="s">
        <v>1619</v>
      </c>
      <c r="J198" s="21" t="s">
        <v>136</v>
      </c>
      <c r="K198" s="21" t="s">
        <v>136</v>
      </c>
      <c r="L198" s="21" t="s">
        <v>1620</v>
      </c>
      <c r="M198" s="23" t="s">
        <v>50</v>
      </c>
      <c r="N198" s="32" t="s">
        <v>1621</v>
      </c>
      <c r="O198" s="32"/>
      <c r="P198" s="33"/>
      <c r="Q198" s="32"/>
      <c r="R198" s="33" t="s">
        <v>1266</v>
      </c>
      <c r="S198" s="33" t="s">
        <v>1622</v>
      </c>
      <c r="T198" s="34">
        <v>38867</v>
      </c>
      <c r="U198" s="32">
        <v>7322</v>
      </c>
      <c r="V198" s="22"/>
      <c r="W198" s="23"/>
      <c r="X198" s="22"/>
      <c r="Y198" s="22"/>
      <c r="Z198" s="22"/>
      <c r="AA198" s="21"/>
      <c r="AB198" s="18"/>
      <c r="AC198" s="18"/>
      <c r="AD198" s="18"/>
      <c r="AE198" s="18"/>
      <c r="AF198" s="18"/>
      <c r="AG198" s="18"/>
    </row>
    <row r="199" spans="1:33" ht="18" hidden="1" customHeight="1" x14ac:dyDescent="0.2">
      <c r="A199" s="32">
        <v>7376</v>
      </c>
      <c r="B199" s="42" t="s">
        <v>1623</v>
      </c>
      <c r="C199" s="139">
        <v>719991009</v>
      </c>
      <c r="D199" s="21" t="s">
        <v>1624</v>
      </c>
      <c r="E199" s="21" t="s">
        <v>1625</v>
      </c>
      <c r="F199" s="31" t="s">
        <v>7481</v>
      </c>
      <c r="G199" s="31" t="s">
        <v>1626</v>
      </c>
      <c r="H199" s="31" t="s">
        <v>7123</v>
      </c>
      <c r="I199" s="21" t="s">
        <v>1627</v>
      </c>
      <c r="J199" s="21" t="s">
        <v>6464</v>
      </c>
      <c r="K199" s="21" t="s">
        <v>1628</v>
      </c>
      <c r="L199" s="21" t="s">
        <v>1629</v>
      </c>
      <c r="M199" s="23" t="s">
        <v>49</v>
      </c>
      <c r="N199" s="32" t="s">
        <v>723</v>
      </c>
      <c r="O199" s="32" t="s">
        <v>1630</v>
      </c>
      <c r="P199" s="51" t="s">
        <v>7468</v>
      </c>
      <c r="Q199" s="32"/>
      <c r="R199" s="33">
        <v>93401</v>
      </c>
      <c r="S199" s="33" t="s">
        <v>7469</v>
      </c>
      <c r="T199" s="34">
        <v>39352</v>
      </c>
      <c r="U199" s="32">
        <v>7376</v>
      </c>
      <c r="V199" s="22"/>
      <c r="W199" s="23"/>
      <c r="X199" s="22"/>
      <c r="Y199" s="22"/>
      <c r="Z199" s="22"/>
      <c r="AA199" s="21"/>
      <c r="AB199" s="18"/>
      <c r="AC199" s="18"/>
      <c r="AD199" s="18"/>
      <c r="AE199" s="18"/>
      <c r="AF199" s="18"/>
      <c r="AG199" s="18"/>
    </row>
    <row r="200" spans="1:33" ht="18" hidden="1" customHeight="1" x14ac:dyDescent="0.2">
      <c r="A200" s="32">
        <v>7431</v>
      </c>
      <c r="B200" s="42" t="s">
        <v>1631</v>
      </c>
      <c r="C200" s="139">
        <v>658771205</v>
      </c>
      <c r="D200" s="21" t="s">
        <v>1555</v>
      </c>
      <c r="E200" s="21" t="s">
        <v>1632</v>
      </c>
      <c r="F200" s="31" t="s">
        <v>1633</v>
      </c>
      <c r="G200" s="31" t="s">
        <v>1634</v>
      </c>
      <c r="H200" s="31" t="s">
        <v>1635</v>
      </c>
      <c r="I200" s="21" t="s">
        <v>1636</v>
      </c>
      <c r="J200" s="21" t="s">
        <v>1637</v>
      </c>
      <c r="K200" s="21" t="s">
        <v>1638</v>
      </c>
      <c r="L200" s="21" t="s">
        <v>1639</v>
      </c>
      <c r="M200" s="23" t="s">
        <v>49</v>
      </c>
      <c r="N200" s="32" t="s">
        <v>723</v>
      </c>
      <c r="O200" s="32" t="s">
        <v>1640</v>
      </c>
      <c r="P200" s="33"/>
      <c r="Q200" s="32"/>
      <c r="R200" s="33" t="s">
        <v>89</v>
      </c>
      <c r="S200" s="33" t="s">
        <v>1641</v>
      </c>
      <c r="T200" s="34">
        <v>40374</v>
      </c>
      <c r="U200" s="32">
        <v>7431</v>
      </c>
      <c r="V200" s="22"/>
      <c r="W200" s="23"/>
      <c r="X200" s="22"/>
      <c r="Y200" s="22"/>
      <c r="Z200" s="22"/>
      <c r="AA200" s="21"/>
      <c r="AB200" s="18"/>
      <c r="AC200" s="18"/>
      <c r="AD200" s="18"/>
      <c r="AE200" s="18"/>
      <c r="AF200" s="18"/>
      <c r="AG200" s="18"/>
    </row>
    <row r="201" spans="1:33" ht="18" hidden="1" customHeight="1" x14ac:dyDescent="0.2">
      <c r="A201" s="32">
        <v>7060</v>
      </c>
      <c r="B201" s="42" t="s">
        <v>1642</v>
      </c>
      <c r="C201" s="139" t="s">
        <v>7660</v>
      </c>
      <c r="D201" s="21" t="s">
        <v>1643</v>
      </c>
      <c r="E201" s="21" t="s">
        <v>1644</v>
      </c>
      <c r="F201" s="31" t="s">
        <v>27</v>
      </c>
      <c r="G201" s="31" t="s">
        <v>1645</v>
      </c>
      <c r="H201" s="31" t="s">
        <v>1646</v>
      </c>
      <c r="I201" s="21" t="s">
        <v>183</v>
      </c>
      <c r="J201" s="21" t="s">
        <v>1647</v>
      </c>
      <c r="K201" s="21" t="s">
        <v>1648</v>
      </c>
      <c r="L201" s="23" t="s">
        <v>1650</v>
      </c>
      <c r="M201" s="23" t="s">
        <v>6109</v>
      </c>
      <c r="N201" s="32" t="s">
        <v>1651</v>
      </c>
      <c r="O201" s="32"/>
      <c r="P201" s="33" t="s">
        <v>1649</v>
      </c>
      <c r="Q201" s="32"/>
      <c r="R201" s="33">
        <v>93401</v>
      </c>
      <c r="S201" s="33" t="s">
        <v>1652</v>
      </c>
      <c r="T201" s="34">
        <v>37970</v>
      </c>
      <c r="U201" s="32">
        <v>7060</v>
      </c>
      <c r="V201" s="22"/>
      <c r="W201" s="23"/>
      <c r="X201" s="22"/>
      <c r="Y201" s="22"/>
      <c r="Z201" s="22"/>
      <c r="AA201" s="21"/>
      <c r="AB201" s="18"/>
      <c r="AC201" s="18"/>
      <c r="AD201" s="18"/>
      <c r="AE201" s="18"/>
      <c r="AF201" s="18"/>
      <c r="AG201" s="18"/>
    </row>
    <row r="202" spans="1:33" ht="18" hidden="1" customHeight="1" x14ac:dyDescent="0.2">
      <c r="A202" s="32">
        <v>7435</v>
      </c>
      <c r="B202" s="42" t="s">
        <v>1653</v>
      </c>
      <c r="C202" s="139">
        <v>650149939</v>
      </c>
      <c r="D202" s="21" t="s">
        <v>1555</v>
      </c>
      <c r="E202" s="21" t="s">
        <v>1654</v>
      </c>
      <c r="F202" s="31" t="s">
        <v>1655</v>
      </c>
      <c r="G202" s="31" t="s">
        <v>1656</v>
      </c>
      <c r="H202" s="31" t="s">
        <v>1657</v>
      </c>
      <c r="I202" s="21" t="s">
        <v>1658</v>
      </c>
      <c r="J202" s="21" t="s">
        <v>1659</v>
      </c>
      <c r="K202" s="21" t="s">
        <v>1660</v>
      </c>
      <c r="L202" s="21" t="s">
        <v>1661</v>
      </c>
      <c r="M202" s="23" t="s">
        <v>49</v>
      </c>
      <c r="N202" s="32" t="s">
        <v>1663</v>
      </c>
      <c r="O202" s="32" t="s">
        <v>1662</v>
      </c>
      <c r="P202" s="33"/>
      <c r="Q202" s="32"/>
      <c r="R202" s="33">
        <v>93401</v>
      </c>
      <c r="S202" s="33" t="s">
        <v>1664</v>
      </c>
      <c r="T202" s="34">
        <v>40494</v>
      </c>
      <c r="U202" s="32">
        <v>7435</v>
      </c>
      <c r="V202" s="22"/>
      <c r="W202" s="23"/>
      <c r="X202" s="22"/>
      <c r="Y202" s="22"/>
      <c r="Z202" s="22"/>
      <c r="AA202" s="21"/>
      <c r="AB202" s="18"/>
      <c r="AC202" s="18"/>
      <c r="AD202" s="18"/>
      <c r="AE202" s="18"/>
      <c r="AF202" s="18"/>
      <c r="AG202" s="18"/>
    </row>
    <row r="203" spans="1:33" ht="18" hidden="1" customHeight="1" x14ac:dyDescent="0.2">
      <c r="A203" s="32">
        <v>7718</v>
      </c>
      <c r="B203" s="42" t="s">
        <v>7337</v>
      </c>
      <c r="C203" s="139">
        <v>651940532</v>
      </c>
      <c r="D203" s="21"/>
      <c r="E203" s="21" t="s">
        <v>8576</v>
      </c>
      <c r="F203" s="31" t="s">
        <v>7339</v>
      </c>
      <c r="G203" s="31" t="s">
        <v>7338</v>
      </c>
      <c r="H203" s="31" t="s">
        <v>7340</v>
      </c>
      <c r="I203" s="21" t="s">
        <v>6454</v>
      </c>
      <c r="J203" s="21" t="s">
        <v>7341</v>
      </c>
      <c r="K203" s="21" t="s">
        <v>7342</v>
      </c>
      <c r="L203" s="21" t="s">
        <v>7343</v>
      </c>
      <c r="M203" s="23" t="s">
        <v>891</v>
      </c>
      <c r="N203" s="32" t="s">
        <v>1818</v>
      </c>
      <c r="O203" s="32" t="s">
        <v>7344</v>
      </c>
      <c r="P203" s="33" t="s">
        <v>7345</v>
      </c>
      <c r="Q203" s="32"/>
      <c r="R203" s="33">
        <v>93401</v>
      </c>
      <c r="S203" s="33" t="s">
        <v>7346</v>
      </c>
      <c r="T203" s="34">
        <v>44111</v>
      </c>
      <c r="U203" s="32">
        <v>7718</v>
      </c>
      <c r="V203" s="22"/>
      <c r="W203" s="23"/>
      <c r="X203" s="22"/>
      <c r="Y203" s="22"/>
      <c r="Z203" s="22"/>
      <c r="AA203" s="21"/>
      <c r="AB203" s="18"/>
      <c r="AC203" s="18"/>
      <c r="AD203" s="18"/>
      <c r="AE203" s="18"/>
      <c r="AF203" s="18"/>
      <c r="AG203" s="18"/>
    </row>
    <row r="204" spans="1:33" ht="18" hidden="1" customHeight="1" x14ac:dyDescent="0.2">
      <c r="A204" s="32">
        <v>7316</v>
      </c>
      <c r="B204" s="42" t="s">
        <v>1665</v>
      </c>
      <c r="C204" s="139">
        <v>753958002</v>
      </c>
      <c r="D204" s="21" t="s">
        <v>1666</v>
      </c>
      <c r="E204" s="21" t="s">
        <v>1667</v>
      </c>
      <c r="F204" s="31" t="s">
        <v>1668</v>
      </c>
      <c r="G204" s="31" t="s">
        <v>1669</v>
      </c>
      <c r="H204" s="31" t="s">
        <v>1670</v>
      </c>
      <c r="I204" s="21" t="s">
        <v>1671</v>
      </c>
      <c r="J204" s="21" t="s">
        <v>1672</v>
      </c>
      <c r="K204" s="21" t="s">
        <v>1673</v>
      </c>
      <c r="L204" s="21" t="s">
        <v>1674</v>
      </c>
      <c r="M204" s="23" t="s">
        <v>50</v>
      </c>
      <c r="N204" s="32" t="s">
        <v>1675</v>
      </c>
      <c r="O204" s="32"/>
      <c r="P204" s="33"/>
      <c r="Q204" s="32"/>
      <c r="R204" s="33" t="s">
        <v>47</v>
      </c>
      <c r="S204" s="33" t="s">
        <v>1676</v>
      </c>
      <c r="T204" s="34">
        <v>38804</v>
      </c>
      <c r="U204" s="32">
        <v>7316</v>
      </c>
      <c r="V204" s="22"/>
      <c r="W204" s="23"/>
      <c r="X204" s="22"/>
      <c r="Y204" s="22"/>
      <c r="Z204" s="22"/>
      <c r="AA204" s="21"/>
      <c r="AB204" s="18"/>
      <c r="AC204" s="18"/>
      <c r="AD204" s="18"/>
      <c r="AE204" s="18"/>
      <c r="AF204" s="18"/>
      <c r="AG204" s="18"/>
    </row>
    <row r="205" spans="1:33" ht="18" hidden="1" customHeight="1" x14ac:dyDescent="0.2">
      <c r="A205" s="32">
        <v>7189</v>
      </c>
      <c r="B205" s="42" t="s">
        <v>1677</v>
      </c>
      <c r="C205" s="139">
        <v>754634006</v>
      </c>
      <c r="D205" s="21" t="s">
        <v>1643</v>
      </c>
      <c r="E205" s="21" t="s">
        <v>1678</v>
      </c>
      <c r="F205" s="31" t="s">
        <v>7556</v>
      </c>
      <c r="G205" s="31" t="s">
        <v>1679</v>
      </c>
      <c r="H205" s="31" t="s">
        <v>7557</v>
      </c>
      <c r="I205" s="21" t="s">
        <v>1680</v>
      </c>
      <c r="J205" s="21" t="s">
        <v>1681</v>
      </c>
      <c r="K205" s="21" t="s">
        <v>7559</v>
      </c>
      <c r="L205" s="21" t="s">
        <v>6866</v>
      </c>
      <c r="M205" s="23" t="s">
        <v>6110</v>
      </c>
      <c r="N205" s="32" t="s">
        <v>1682</v>
      </c>
      <c r="O205" s="32" t="s">
        <v>6867</v>
      </c>
      <c r="P205" s="33" t="s">
        <v>6868</v>
      </c>
      <c r="Q205" s="32"/>
      <c r="R205" s="33">
        <v>93401</v>
      </c>
      <c r="S205" s="33" t="s">
        <v>7558</v>
      </c>
      <c r="T205" s="34">
        <v>38600</v>
      </c>
      <c r="U205" s="32">
        <v>7189</v>
      </c>
      <c r="V205" s="22"/>
      <c r="W205" s="23"/>
      <c r="X205" s="22"/>
      <c r="Y205" s="22"/>
      <c r="Z205" s="22"/>
      <c r="AA205" s="21"/>
      <c r="AB205" s="18"/>
      <c r="AC205" s="18"/>
      <c r="AD205" s="18"/>
      <c r="AE205" s="18"/>
      <c r="AF205" s="18"/>
      <c r="AG205" s="18"/>
    </row>
    <row r="206" spans="1:33" ht="18" hidden="1" customHeight="1" x14ac:dyDescent="0.2">
      <c r="A206" s="32">
        <v>6957</v>
      </c>
      <c r="B206" s="42" t="s">
        <v>1683</v>
      </c>
      <c r="C206" s="139">
        <v>725761007</v>
      </c>
      <c r="D206" s="21" t="s">
        <v>1643</v>
      </c>
      <c r="E206" s="21" t="s">
        <v>1684</v>
      </c>
      <c r="F206" s="31" t="s">
        <v>1685</v>
      </c>
      <c r="G206" s="31" t="s">
        <v>1686</v>
      </c>
      <c r="H206" s="31" t="s">
        <v>1687</v>
      </c>
      <c r="I206" s="21" t="s">
        <v>1688</v>
      </c>
      <c r="J206" s="21" t="s">
        <v>1689</v>
      </c>
      <c r="K206" s="21" t="s">
        <v>1690</v>
      </c>
      <c r="L206" s="21" t="s">
        <v>1691</v>
      </c>
      <c r="M206" s="23" t="s">
        <v>50</v>
      </c>
      <c r="N206" s="32" t="s">
        <v>1420</v>
      </c>
      <c r="O206" s="32" t="s">
        <v>1692</v>
      </c>
      <c r="P206" s="33"/>
      <c r="Q206" s="32"/>
      <c r="R206" s="33" t="s">
        <v>1266</v>
      </c>
      <c r="S206" s="33" t="s">
        <v>1693</v>
      </c>
      <c r="T206" s="34">
        <v>37970</v>
      </c>
      <c r="U206" s="32">
        <v>6957</v>
      </c>
      <c r="V206" s="22"/>
      <c r="W206" s="23"/>
      <c r="X206" s="22"/>
      <c r="Y206" s="22"/>
      <c r="Z206" s="22"/>
      <c r="AA206" s="21"/>
      <c r="AB206" s="18"/>
      <c r="AC206" s="18"/>
      <c r="AD206" s="18"/>
      <c r="AE206" s="18"/>
      <c r="AF206" s="18"/>
      <c r="AG206" s="18"/>
    </row>
    <row r="207" spans="1:33" ht="18" hidden="1" customHeight="1" x14ac:dyDescent="0.2">
      <c r="A207" s="32">
        <v>7689</v>
      </c>
      <c r="B207" s="42" t="s">
        <v>6722</v>
      </c>
      <c r="C207" s="139">
        <v>651239339</v>
      </c>
      <c r="D207" s="21"/>
      <c r="E207" s="21" t="s">
        <v>8577</v>
      </c>
      <c r="F207" s="31" t="s">
        <v>6723</v>
      </c>
      <c r="G207" s="31" t="s">
        <v>6724</v>
      </c>
      <c r="H207" s="31" t="s">
        <v>6725</v>
      </c>
      <c r="I207" s="21" t="s">
        <v>1688</v>
      </c>
      <c r="J207" s="21" t="s">
        <v>6726</v>
      </c>
      <c r="K207" s="21" t="s">
        <v>6727</v>
      </c>
      <c r="L207" s="21" t="s">
        <v>6728</v>
      </c>
      <c r="M207" s="23" t="s">
        <v>49</v>
      </c>
      <c r="N207" s="32" t="s">
        <v>2901</v>
      </c>
      <c r="O207" s="32" t="s">
        <v>6729</v>
      </c>
      <c r="P207" s="33" t="s">
        <v>6730</v>
      </c>
      <c r="Q207" s="32"/>
      <c r="R207" s="33">
        <v>93401</v>
      </c>
      <c r="S207" s="33" t="s">
        <v>6586</v>
      </c>
      <c r="T207" s="34">
        <v>43745</v>
      </c>
      <c r="U207" s="32">
        <v>7689</v>
      </c>
      <c r="V207" s="22"/>
      <c r="W207" s="23"/>
      <c r="X207" s="22"/>
      <c r="Y207" s="22"/>
      <c r="Z207" s="22"/>
      <c r="AA207" s="21"/>
      <c r="AB207" s="21"/>
      <c r="AC207" s="18"/>
      <c r="AD207" s="18"/>
      <c r="AE207" s="18"/>
      <c r="AF207" s="18"/>
      <c r="AG207" s="18"/>
    </row>
    <row r="208" spans="1:33" ht="18" hidden="1" customHeight="1" x14ac:dyDescent="0.2">
      <c r="A208" s="32">
        <v>7721</v>
      </c>
      <c r="B208" s="42" t="s">
        <v>8031</v>
      </c>
      <c r="C208" s="139" t="s">
        <v>8444</v>
      </c>
      <c r="D208" s="21"/>
      <c r="E208" s="21" t="s">
        <v>8578</v>
      </c>
      <c r="F208" s="31" t="s">
        <v>8032</v>
      </c>
      <c r="G208" s="31" t="s">
        <v>8033</v>
      </c>
      <c r="H208" s="31" t="s">
        <v>8034</v>
      </c>
      <c r="I208" s="21" t="s">
        <v>6454</v>
      </c>
      <c r="J208" s="21" t="s">
        <v>8035</v>
      </c>
      <c r="K208" s="21" t="s">
        <v>8036</v>
      </c>
      <c r="L208" s="21" t="s">
        <v>8037</v>
      </c>
      <c r="M208" s="23" t="s">
        <v>49</v>
      </c>
      <c r="N208" s="32" t="s">
        <v>8038</v>
      </c>
      <c r="O208" s="32" t="s">
        <v>8039</v>
      </c>
      <c r="P208" s="51" t="s">
        <v>8040</v>
      </c>
      <c r="Q208" s="32"/>
      <c r="R208" s="33">
        <v>93401</v>
      </c>
      <c r="S208" s="33" t="s">
        <v>8010</v>
      </c>
      <c r="T208" s="34">
        <v>44186</v>
      </c>
      <c r="U208" s="32">
        <v>7721</v>
      </c>
      <c r="V208" s="22"/>
      <c r="W208" s="23"/>
      <c r="X208" s="22"/>
      <c r="Y208" s="22"/>
      <c r="Z208" s="22"/>
      <c r="AA208" s="21"/>
      <c r="AB208" s="21"/>
      <c r="AC208" s="18"/>
      <c r="AD208" s="18"/>
      <c r="AE208" s="18"/>
      <c r="AF208" s="18"/>
      <c r="AG208" s="18"/>
    </row>
    <row r="209" spans="1:33" ht="18" hidden="1" customHeight="1" x14ac:dyDescent="0.2">
      <c r="A209" s="32">
        <v>7158</v>
      </c>
      <c r="B209" s="42" t="s">
        <v>1694</v>
      </c>
      <c r="C209" s="139">
        <v>652041302</v>
      </c>
      <c r="D209" s="21" t="s">
        <v>1555</v>
      </c>
      <c r="E209" s="21" t="s">
        <v>1695</v>
      </c>
      <c r="F209" s="31" t="s">
        <v>7578</v>
      </c>
      <c r="G209" s="31" t="s">
        <v>1696</v>
      </c>
      <c r="H209" s="31" t="s">
        <v>29</v>
      </c>
      <c r="I209" s="21" t="s">
        <v>3468</v>
      </c>
      <c r="J209" s="21" t="s">
        <v>29</v>
      </c>
      <c r="K209" s="21" t="s">
        <v>1697</v>
      </c>
      <c r="L209" s="23" t="s">
        <v>8732</v>
      </c>
      <c r="M209" s="21" t="s">
        <v>6111</v>
      </c>
      <c r="N209" s="32" t="s">
        <v>1105</v>
      </c>
      <c r="O209" s="32" t="s">
        <v>6427</v>
      </c>
      <c r="P209" s="33" t="s">
        <v>1698</v>
      </c>
      <c r="Q209" s="32"/>
      <c r="R209" s="33">
        <v>93401</v>
      </c>
      <c r="S209" s="33" t="s">
        <v>7512</v>
      </c>
      <c r="T209" s="34">
        <v>38412</v>
      </c>
      <c r="U209" s="32">
        <v>7158</v>
      </c>
      <c r="V209" s="22"/>
      <c r="W209" s="23"/>
      <c r="X209" s="22"/>
      <c r="Y209" s="22"/>
      <c r="Z209" s="22"/>
      <c r="AA209" s="21"/>
      <c r="AB209" s="18"/>
      <c r="AC209" s="18"/>
      <c r="AD209" s="18"/>
      <c r="AE209" s="18"/>
      <c r="AF209" s="18"/>
      <c r="AG209" s="18"/>
    </row>
    <row r="210" spans="1:33" ht="18" hidden="1" customHeight="1" x14ac:dyDescent="0.2">
      <c r="A210" s="32">
        <v>7337</v>
      </c>
      <c r="B210" s="42" t="s">
        <v>1699</v>
      </c>
      <c r="C210" s="139">
        <v>655461604</v>
      </c>
      <c r="D210" s="21" t="s">
        <v>1555</v>
      </c>
      <c r="E210" s="21" t="s">
        <v>1700</v>
      </c>
      <c r="F210" s="31" t="s">
        <v>1701</v>
      </c>
      <c r="G210" s="31" t="s">
        <v>1702</v>
      </c>
      <c r="H210" s="31" t="s">
        <v>1703</v>
      </c>
      <c r="I210" s="21" t="s">
        <v>1704</v>
      </c>
      <c r="J210" s="21" t="s">
        <v>1705</v>
      </c>
      <c r="K210" s="21" t="s">
        <v>1706</v>
      </c>
      <c r="L210" s="21" t="s">
        <v>1708</v>
      </c>
      <c r="M210" s="23" t="s">
        <v>6105</v>
      </c>
      <c r="N210" s="32" t="s">
        <v>1710</v>
      </c>
      <c r="O210" s="32" t="s">
        <v>1709</v>
      </c>
      <c r="P210" s="33" t="s">
        <v>1707</v>
      </c>
      <c r="Q210" s="32"/>
      <c r="R210" s="33" t="s">
        <v>1266</v>
      </c>
      <c r="S210" s="33" t="s">
        <v>1711</v>
      </c>
      <c r="T210" s="34">
        <v>39013</v>
      </c>
      <c r="U210" s="32">
        <v>7337</v>
      </c>
      <c r="V210" s="22"/>
      <c r="W210" s="23"/>
      <c r="X210" s="22"/>
      <c r="Y210" s="22"/>
      <c r="Z210" s="22"/>
      <c r="AA210" s="21"/>
      <c r="AB210" s="18"/>
      <c r="AC210" s="18"/>
      <c r="AD210" s="18"/>
      <c r="AE210" s="18"/>
      <c r="AF210" s="18"/>
      <c r="AG210" s="18"/>
    </row>
    <row r="211" spans="1:33" ht="18" hidden="1" customHeight="1" x14ac:dyDescent="0.2">
      <c r="A211" s="32">
        <v>7467</v>
      </c>
      <c r="B211" s="42" t="s">
        <v>1712</v>
      </c>
      <c r="C211" s="139">
        <v>752181004</v>
      </c>
      <c r="D211" s="21" t="s">
        <v>1568</v>
      </c>
      <c r="E211" s="21" t="s">
        <v>1713</v>
      </c>
      <c r="F211" s="31" t="s">
        <v>1714</v>
      </c>
      <c r="G211" s="31" t="s">
        <v>1715</v>
      </c>
      <c r="H211" s="31" t="s">
        <v>1716</v>
      </c>
      <c r="I211" s="21" t="s">
        <v>1717</v>
      </c>
      <c r="J211" s="21" t="s">
        <v>1718</v>
      </c>
      <c r="K211" s="21" t="s">
        <v>1719</v>
      </c>
      <c r="L211" s="21" t="s">
        <v>1720</v>
      </c>
      <c r="M211" s="23" t="s">
        <v>339</v>
      </c>
      <c r="N211" s="32" t="s">
        <v>1721</v>
      </c>
      <c r="O211" s="32" t="s">
        <v>1722</v>
      </c>
      <c r="P211" s="33" t="s">
        <v>1723</v>
      </c>
      <c r="Q211" s="32"/>
      <c r="R211" s="33" t="s">
        <v>47</v>
      </c>
      <c r="S211" s="33" t="s">
        <v>787</v>
      </c>
      <c r="T211" s="34">
        <v>41234</v>
      </c>
      <c r="U211" s="32">
        <v>7467</v>
      </c>
      <c r="V211" s="22"/>
      <c r="W211" s="23"/>
      <c r="X211" s="22"/>
      <c r="Y211" s="22"/>
      <c r="Z211" s="22"/>
      <c r="AA211" s="21"/>
      <c r="AB211" s="18"/>
      <c r="AC211" s="18"/>
      <c r="AD211" s="18"/>
      <c r="AE211" s="18"/>
      <c r="AF211" s="18"/>
      <c r="AG211" s="18"/>
    </row>
    <row r="212" spans="1:33" ht="18" hidden="1" customHeight="1" x14ac:dyDescent="0.2">
      <c r="A212" s="32">
        <v>7287</v>
      </c>
      <c r="B212" s="42" t="s">
        <v>1724</v>
      </c>
      <c r="C212" s="139">
        <v>655466509</v>
      </c>
      <c r="D212" s="21" t="s">
        <v>1555</v>
      </c>
      <c r="E212" s="21" t="s">
        <v>1725</v>
      </c>
      <c r="F212" s="31" t="s">
        <v>1726</v>
      </c>
      <c r="G212" s="31" t="s">
        <v>1727</v>
      </c>
      <c r="H212" s="31" t="s">
        <v>1728</v>
      </c>
      <c r="I212" s="21" t="s">
        <v>1729</v>
      </c>
      <c r="J212" s="21" t="s">
        <v>1730</v>
      </c>
      <c r="K212" s="21" t="s">
        <v>1731</v>
      </c>
      <c r="L212" s="21" t="s">
        <v>1732</v>
      </c>
      <c r="M212" s="23" t="s">
        <v>49</v>
      </c>
      <c r="N212" s="32" t="s">
        <v>1145</v>
      </c>
      <c r="O212" s="32"/>
      <c r="P212" s="33" t="s">
        <v>1733</v>
      </c>
      <c r="Q212" s="32"/>
      <c r="R212" s="33" t="s">
        <v>89</v>
      </c>
      <c r="S212" s="33" t="s">
        <v>1734</v>
      </c>
      <c r="T212" s="34">
        <v>38742</v>
      </c>
      <c r="U212" s="32">
        <v>7287</v>
      </c>
      <c r="V212" s="22"/>
      <c r="W212" s="23"/>
      <c r="X212" s="22"/>
      <c r="Y212" s="22"/>
      <c r="Z212" s="22"/>
      <c r="AA212" s="21"/>
      <c r="AB212" s="18"/>
      <c r="AC212" s="18"/>
      <c r="AD212" s="18"/>
      <c r="AE212" s="18"/>
      <c r="AF212" s="18"/>
      <c r="AG212" s="18"/>
    </row>
    <row r="213" spans="1:33" ht="18" hidden="1" customHeight="1" x14ac:dyDescent="0.2">
      <c r="A213" s="32">
        <v>7465</v>
      </c>
      <c r="B213" s="42" t="s">
        <v>6731</v>
      </c>
      <c r="C213" s="139">
        <v>706427007</v>
      </c>
      <c r="D213" s="21" t="s">
        <v>1735</v>
      </c>
      <c r="E213" s="21" t="s">
        <v>1736</v>
      </c>
      <c r="F213" s="31" t="s">
        <v>7201</v>
      </c>
      <c r="G213" s="31" t="s">
        <v>1737</v>
      </c>
      <c r="H213" s="31" t="s">
        <v>7202</v>
      </c>
      <c r="I213" s="21" t="s">
        <v>7203</v>
      </c>
      <c r="J213" s="21" t="s">
        <v>7204</v>
      </c>
      <c r="K213" s="21" t="s">
        <v>7205</v>
      </c>
      <c r="L213" s="21" t="s">
        <v>1738</v>
      </c>
      <c r="M213" s="23" t="s">
        <v>49</v>
      </c>
      <c r="N213" s="32" t="s">
        <v>1740</v>
      </c>
      <c r="O213" s="32" t="s">
        <v>1739</v>
      </c>
      <c r="P213" s="33"/>
      <c r="Q213" s="32"/>
      <c r="R213" s="33">
        <v>93401</v>
      </c>
      <c r="S213" s="24" t="s">
        <v>7217</v>
      </c>
      <c r="T213" s="34">
        <v>41113</v>
      </c>
      <c r="U213" s="32">
        <v>7465</v>
      </c>
      <c r="V213" s="22"/>
      <c r="W213" s="23"/>
      <c r="X213" s="22"/>
      <c r="Y213" s="22"/>
      <c r="Z213" s="22"/>
      <c r="AA213" s="21"/>
      <c r="AB213" s="18"/>
      <c r="AC213" s="18"/>
      <c r="AD213" s="18"/>
      <c r="AE213" s="18"/>
      <c r="AF213" s="18"/>
      <c r="AG213" s="18"/>
    </row>
    <row r="214" spans="1:33" ht="18" hidden="1" customHeight="1" x14ac:dyDescent="0.2">
      <c r="A214" s="32">
        <v>6880</v>
      </c>
      <c r="B214" s="42" t="s">
        <v>6732</v>
      </c>
      <c r="C214" s="139">
        <v>705528004</v>
      </c>
      <c r="D214" s="21" t="s">
        <v>1555</v>
      </c>
      <c r="E214" s="21" t="s">
        <v>1741</v>
      </c>
      <c r="F214" s="31" t="s">
        <v>7605</v>
      </c>
      <c r="G214" s="31" t="s">
        <v>1742</v>
      </c>
      <c r="H214" s="31" t="s">
        <v>7607</v>
      </c>
      <c r="I214" s="21" t="s">
        <v>7608</v>
      </c>
      <c r="J214" s="21" t="s">
        <v>7609</v>
      </c>
      <c r="K214" s="21" t="s">
        <v>1743</v>
      </c>
      <c r="L214" s="21" t="s">
        <v>1745</v>
      </c>
      <c r="M214" s="23" t="s">
        <v>6110</v>
      </c>
      <c r="N214" s="32" t="s">
        <v>1005</v>
      </c>
      <c r="O214" s="32" t="s">
        <v>7606</v>
      </c>
      <c r="P214" s="33" t="s">
        <v>1744</v>
      </c>
      <c r="Q214" s="32"/>
      <c r="R214" s="33">
        <v>93401</v>
      </c>
      <c r="S214" s="33" t="s">
        <v>6953</v>
      </c>
      <c r="T214" s="34">
        <v>37970</v>
      </c>
      <c r="U214" s="32">
        <v>6880</v>
      </c>
      <c r="V214" s="22"/>
      <c r="W214" s="23"/>
      <c r="X214" s="22"/>
      <c r="Y214" s="22"/>
      <c r="Z214" s="22"/>
      <c r="AA214" s="21"/>
      <c r="AB214" s="18"/>
      <c r="AC214" s="18"/>
      <c r="AD214" s="18"/>
      <c r="AE214" s="18"/>
      <c r="AF214" s="18"/>
      <c r="AG214" s="18"/>
    </row>
    <row r="215" spans="1:33" ht="18" hidden="1" customHeight="1" x14ac:dyDescent="0.2">
      <c r="A215" s="32">
        <v>7069</v>
      </c>
      <c r="B215" s="42" t="s">
        <v>1746</v>
      </c>
      <c r="C215" s="139">
        <v>725172001</v>
      </c>
      <c r="D215" s="21" t="s">
        <v>1643</v>
      </c>
      <c r="E215" s="21" t="s">
        <v>1747</v>
      </c>
      <c r="F215" s="31" t="s">
        <v>1685</v>
      </c>
      <c r="G215" s="31" t="s">
        <v>1748</v>
      </c>
      <c r="H215" s="31" t="s">
        <v>7070</v>
      </c>
      <c r="I215" s="21" t="s">
        <v>1749</v>
      </c>
      <c r="J215" s="21" t="s">
        <v>7071</v>
      </c>
      <c r="K215" s="21" t="s">
        <v>7072</v>
      </c>
      <c r="L215" s="21" t="s">
        <v>1750</v>
      </c>
      <c r="M215" s="23" t="s">
        <v>49</v>
      </c>
      <c r="N215" s="32" t="s">
        <v>1173</v>
      </c>
      <c r="O215" s="32" t="s">
        <v>1751</v>
      </c>
      <c r="P215" s="51" t="s">
        <v>7069</v>
      </c>
      <c r="Q215" s="32"/>
      <c r="R215" s="33" t="s">
        <v>1266</v>
      </c>
      <c r="S215" s="33" t="s">
        <v>7147</v>
      </c>
      <c r="T215" s="34">
        <v>37970</v>
      </c>
      <c r="U215" s="32">
        <v>7069</v>
      </c>
      <c r="V215" s="22"/>
      <c r="W215" s="23"/>
      <c r="X215" s="22"/>
      <c r="Y215" s="22"/>
      <c r="Z215" s="22"/>
      <c r="AA215" s="21"/>
      <c r="AB215" s="18"/>
      <c r="AC215" s="18"/>
      <c r="AD215" s="18"/>
      <c r="AE215" s="18"/>
      <c r="AF215" s="18"/>
      <c r="AG215" s="18"/>
    </row>
    <row r="216" spans="1:33" ht="18" hidden="1" customHeight="1" x14ac:dyDescent="0.2">
      <c r="A216" s="32">
        <v>6938</v>
      </c>
      <c r="B216" s="42" t="s">
        <v>1752</v>
      </c>
      <c r="C216" s="139">
        <v>712800003</v>
      </c>
      <c r="D216" s="21" t="s">
        <v>1568</v>
      </c>
      <c r="E216" s="21" t="s">
        <v>1753</v>
      </c>
      <c r="F216" s="31" t="s">
        <v>7109</v>
      </c>
      <c r="G216" s="31" t="s">
        <v>1754</v>
      </c>
      <c r="H216" s="31" t="s">
        <v>7110</v>
      </c>
      <c r="I216" s="21" t="s">
        <v>1755</v>
      </c>
      <c r="J216" s="21" t="s">
        <v>7111</v>
      </c>
      <c r="K216" s="21" t="s">
        <v>1756</v>
      </c>
      <c r="L216" s="21" t="s">
        <v>1758</v>
      </c>
      <c r="M216" s="23" t="s">
        <v>49</v>
      </c>
      <c r="N216" s="32" t="s">
        <v>845</v>
      </c>
      <c r="O216" s="32" t="s">
        <v>1759</v>
      </c>
      <c r="P216" s="33" t="s">
        <v>1757</v>
      </c>
      <c r="Q216" s="32"/>
      <c r="R216" s="33" t="s">
        <v>47</v>
      </c>
      <c r="S216" s="33" t="s">
        <v>7148</v>
      </c>
      <c r="T216" s="34">
        <v>37970</v>
      </c>
      <c r="U216" s="32">
        <v>6938</v>
      </c>
      <c r="V216" s="22"/>
      <c r="W216" s="23"/>
      <c r="X216" s="22"/>
      <c r="Y216" s="22"/>
      <c r="Z216" s="22"/>
      <c r="AA216" s="21"/>
      <c r="AB216" s="18"/>
      <c r="AC216" s="18"/>
      <c r="AD216" s="18"/>
      <c r="AE216" s="18"/>
      <c r="AF216" s="18"/>
      <c r="AG216" s="18"/>
    </row>
    <row r="217" spans="1:33" ht="18" hidden="1" customHeight="1" x14ac:dyDescent="0.2">
      <c r="A217" s="32">
        <v>3800</v>
      </c>
      <c r="B217" s="42" t="s">
        <v>1760</v>
      </c>
      <c r="C217" s="139">
        <v>700177300</v>
      </c>
      <c r="D217" s="21" t="s">
        <v>1666</v>
      </c>
      <c r="E217" s="21" t="s">
        <v>1761</v>
      </c>
      <c r="F217" s="31" t="s">
        <v>1685</v>
      </c>
      <c r="G217" s="31" t="s">
        <v>1762</v>
      </c>
      <c r="H217" s="31" t="s">
        <v>6907</v>
      </c>
      <c r="I217" s="21" t="s">
        <v>7505</v>
      </c>
      <c r="J217" s="21" t="s">
        <v>7506</v>
      </c>
      <c r="K217" s="21" t="s">
        <v>1763</v>
      </c>
      <c r="L217" s="21" t="s">
        <v>6909</v>
      </c>
      <c r="M217" s="23" t="s">
        <v>339</v>
      </c>
      <c r="N217" s="32" t="s">
        <v>1765</v>
      </c>
      <c r="O217" s="32"/>
      <c r="P217" s="33" t="s">
        <v>1764</v>
      </c>
      <c r="Q217" s="32"/>
      <c r="R217" s="33" t="s">
        <v>47</v>
      </c>
      <c r="S217" s="33" t="s">
        <v>6908</v>
      </c>
      <c r="T217" s="34">
        <v>37970</v>
      </c>
      <c r="U217" s="32">
        <v>3800</v>
      </c>
      <c r="V217" s="22"/>
      <c r="W217" s="23"/>
      <c r="X217" s="22"/>
      <c r="Y217" s="22"/>
      <c r="Z217" s="22"/>
      <c r="AA217" s="21"/>
      <c r="AB217" s="18"/>
      <c r="AC217" s="18"/>
      <c r="AD217" s="18"/>
      <c r="AE217" s="18"/>
      <c r="AF217" s="18"/>
      <c r="AG217" s="18" t="s">
        <v>8579</v>
      </c>
    </row>
    <row r="218" spans="1:33" ht="18" hidden="1" customHeight="1" x14ac:dyDescent="0.2">
      <c r="A218" s="32">
        <v>1800</v>
      </c>
      <c r="B218" s="42" t="s">
        <v>6101</v>
      </c>
      <c r="C218" s="139">
        <v>700376001</v>
      </c>
      <c r="D218" s="21" t="s">
        <v>1568</v>
      </c>
      <c r="E218" s="21" t="s">
        <v>1766</v>
      </c>
      <c r="F218" s="31" t="s">
        <v>7206</v>
      </c>
      <c r="G218" s="31" t="s">
        <v>1767</v>
      </c>
      <c r="H218" s="31" t="s">
        <v>8580</v>
      </c>
      <c r="I218" s="21" t="s">
        <v>1768</v>
      </c>
      <c r="J218" s="21" t="s">
        <v>8041</v>
      </c>
      <c r="K218" s="21" t="s">
        <v>7207</v>
      </c>
      <c r="L218" s="21" t="s">
        <v>1769</v>
      </c>
      <c r="M218" s="23" t="s">
        <v>49</v>
      </c>
      <c r="N218" s="32" t="s">
        <v>845</v>
      </c>
      <c r="O218" s="32" t="s">
        <v>1770</v>
      </c>
      <c r="P218" s="33" t="s">
        <v>1771</v>
      </c>
      <c r="Q218" s="32"/>
      <c r="R218" s="33" t="s">
        <v>47</v>
      </c>
      <c r="S218" s="33" t="s">
        <v>7409</v>
      </c>
      <c r="T218" s="34">
        <v>37970</v>
      </c>
      <c r="U218" s="32">
        <v>1800</v>
      </c>
      <c r="V218" s="22"/>
      <c r="W218" s="23"/>
      <c r="X218" s="22"/>
      <c r="Y218" s="22"/>
      <c r="Z218" s="22"/>
      <c r="AA218" s="21" t="s">
        <v>8581</v>
      </c>
      <c r="AB218" s="18"/>
      <c r="AC218" s="18"/>
      <c r="AD218" s="18"/>
      <c r="AE218" s="18"/>
      <c r="AF218" s="18"/>
      <c r="AG218" s="18" t="s">
        <v>8582</v>
      </c>
    </row>
    <row r="219" spans="1:33" ht="18" hidden="1" customHeight="1" x14ac:dyDescent="0.2">
      <c r="A219" s="32">
        <v>7510</v>
      </c>
      <c r="B219" s="42" t="s">
        <v>1772</v>
      </c>
      <c r="C219" s="139" t="s">
        <v>7661</v>
      </c>
      <c r="D219" s="21" t="s">
        <v>1555</v>
      </c>
      <c r="E219" s="21" t="s">
        <v>750</v>
      </c>
      <c r="F219" s="31" t="s">
        <v>7400</v>
      </c>
      <c r="G219" s="31" t="s">
        <v>1773</v>
      </c>
      <c r="H219" s="31" t="s">
        <v>7399</v>
      </c>
      <c r="I219" s="21" t="s">
        <v>1357</v>
      </c>
      <c r="J219" s="21" t="s">
        <v>6426</v>
      </c>
      <c r="K219" s="21" t="s">
        <v>1774</v>
      </c>
      <c r="L219" s="21" t="s">
        <v>1775</v>
      </c>
      <c r="M219" s="42" t="s">
        <v>49</v>
      </c>
      <c r="N219" s="32" t="s">
        <v>723</v>
      </c>
      <c r="O219" s="32" t="s">
        <v>6424</v>
      </c>
      <c r="P219" s="33" t="s">
        <v>6425</v>
      </c>
      <c r="Q219" s="32"/>
      <c r="R219" s="33" t="s">
        <v>89</v>
      </c>
      <c r="S219" s="33" t="s">
        <v>7401</v>
      </c>
      <c r="T219" s="34">
        <v>41908</v>
      </c>
      <c r="U219" s="32">
        <v>7510</v>
      </c>
      <c r="V219" s="22"/>
      <c r="W219" s="23"/>
      <c r="X219" s="22"/>
      <c r="Y219" s="22"/>
      <c r="Z219" s="22"/>
      <c r="AA219" s="21"/>
      <c r="AB219" s="18"/>
      <c r="AC219" s="18"/>
      <c r="AD219" s="18"/>
      <c r="AE219" s="18"/>
      <c r="AF219" s="18"/>
      <c r="AG219" s="18"/>
    </row>
    <row r="220" spans="1:33" ht="18" hidden="1" customHeight="1" x14ac:dyDescent="0.2">
      <c r="A220" s="32">
        <v>7567</v>
      </c>
      <c r="B220" s="42" t="s">
        <v>1776</v>
      </c>
      <c r="C220" s="139">
        <v>651512808</v>
      </c>
      <c r="D220" s="21" t="s">
        <v>1555</v>
      </c>
      <c r="E220" s="21" t="s">
        <v>1777</v>
      </c>
      <c r="F220" s="31" t="s">
        <v>1778</v>
      </c>
      <c r="G220" s="31" t="s">
        <v>1779</v>
      </c>
      <c r="H220" s="31" t="s">
        <v>1780</v>
      </c>
      <c r="I220" s="21" t="s">
        <v>1781</v>
      </c>
      <c r="J220" s="21" t="s">
        <v>1782</v>
      </c>
      <c r="K220" s="21" t="s">
        <v>1783</v>
      </c>
      <c r="L220" s="21" t="s">
        <v>1785</v>
      </c>
      <c r="M220" s="23" t="s">
        <v>49</v>
      </c>
      <c r="N220" s="32" t="s">
        <v>723</v>
      </c>
      <c r="O220" s="32" t="s">
        <v>1786</v>
      </c>
      <c r="P220" s="33" t="s">
        <v>1784</v>
      </c>
      <c r="Q220" s="32"/>
      <c r="R220" s="33">
        <v>93401</v>
      </c>
      <c r="S220" s="33" t="s">
        <v>1787</v>
      </c>
      <c r="T220" s="34">
        <v>42146</v>
      </c>
      <c r="U220" s="32">
        <v>7567</v>
      </c>
      <c r="V220" s="22"/>
      <c r="W220" s="23"/>
      <c r="X220" s="22"/>
      <c r="Y220" s="22"/>
      <c r="Z220" s="22"/>
      <c r="AA220" s="21"/>
      <c r="AB220" s="18"/>
      <c r="AC220" s="18"/>
      <c r="AD220" s="18"/>
      <c r="AE220" s="18"/>
      <c r="AF220" s="18"/>
      <c r="AG220" s="18"/>
    </row>
    <row r="221" spans="1:33" ht="18" customHeight="1" x14ac:dyDescent="0.2">
      <c r="A221" s="32">
        <v>7713</v>
      </c>
      <c r="B221" s="42" t="s">
        <v>7259</v>
      </c>
      <c r="C221" s="139">
        <v>651868661</v>
      </c>
      <c r="D221" s="21"/>
      <c r="E221" s="21" t="s">
        <v>8583</v>
      </c>
      <c r="F221" s="31" t="s">
        <v>7261</v>
      </c>
      <c r="G221" s="31" t="s">
        <v>7260</v>
      </c>
      <c r="H221" s="31" t="s">
        <v>7262</v>
      </c>
      <c r="I221" s="21" t="s">
        <v>7263</v>
      </c>
      <c r="J221" s="21" t="s">
        <v>7264</v>
      </c>
      <c r="K221" s="21" t="s">
        <v>7265</v>
      </c>
      <c r="L221" s="21" t="s">
        <v>7266</v>
      </c>
      <c r="M221" s="23" t="s">
        <v>6109</v>
      </c>
      <c r="N221" s="32" t="s">
        <v>3820</v>
      </c>
      <c r="O221" s="32" t="s">
        <v>7267</v>
      </c>
      <c r="P221" s="51" t="s">
        <v>7268</v>
      </c>
      <c r="Q221" s="32"/>
      <c r="R221" s="33">
        <v>94301</v>
      </c>
      <c r="S221" s="33" t="s">
        <v>7269</v>
      </c>
      <c r="T221" s="34">
        <v>44102</v>
      </c>
      <c r="U221" s="32">
        <v>7713</v>
      </c>
      <c r="V221" s="22"/>
      <c r="W221" s="23"/>
      <c r="X221" s="22"/>
      <c r="Y221" s="22"/>
      <c r="Z221" s="22"/>
      <c r="AA221" s="21"/>
      <c r="AB221" s="18"/>
      <c r="AC221" s="18"/>
      <c r="AD221" s="18"/>
      <c r="AE221" s="18"/>
      <c r="AF221" s="18"/>
      <c r="AG221" s="18"/>
    </row>
    <row r="222" spans="1:33" ht="18" hidden="1" customHeight="1" x14ac:dyDescent="0.2">
      <c r="A222" s="32">
        <v>7473</v>
      </c>
      <c r="B222" s="42" t="s">
        <v>1788</v>
      </c>
      <c r="C222" s="139">
        <v>650587340</v>
      </c>
      <c r="D222" s="21" t="s">
        <v>1555</v>
      </c>
      <c r="E222" s="21" t="s">
        <v>1789</v>
      </c>
      <c r="F222" s="31" t="s">
        <v>7560</v>
      </c>
      <c r="G222" s="31" t="s">
        <v>1790</v>
      </c>
      <c r="H222" s="31" t="s">
        <v>7561</v>
      </c>
      <c r="I222" s="21" t="s">
        <v>1791</v>
      </c>
      <c r="J222" s="21" t="s">
        <v>7562</v>
      </c>
      <c r="K222" s="21" t="s">
        <v>1792</v>
      </c>
      <c r="L222" s="21" t="s">
        <v>8042</v>
      </c>
      <c r="M222" s="23" t="s">
        <v>50</v>
      </c>
      <c r="N222" s="32" t="s">
        <v>1420</v>
      </c>
      <c r="O222" s="32"/>
      <c r="P222" s="33" t="s">
        <v>1793</v>
      </c>
      <c r="Q222" s="32"/>
      <c r="R222" s="33">
        <v>93401</v>
      </c>
      <c r="S222" s="33" t="s">
        <v>7551</v>
      </c>
      <c r="T222" s="34">
        <v>41340</v>
      </c>
      <c r="U222" s="32">
        <v>7473</v>
      </c>
      <c r="V222" s="22"/>
      <c r="W222" s="23"/>
      <c r="X222" s="22"/>
      <c r="Y222" s="22"/>
      <c r="Z222" s="22"/>
      <c r="AA222" s="21"/>
      <c r="AB222" s="18"/>
      <c r="AC222" s="18"/>
      <c r="AD222" s="18"/>
      <c r="AE222" s="18"/>
      <c r="AF222" s="18"/>
      <c r="AG222" s="18"/>
    </row>
    <row r="223" spans="1:33" ht="18" hidden="1" customHeight="1" x14ac:dyDescent="0.2">
      <c r="A223" s="32">
        <v>7963</v>
      </c>
      <c r="B223" s="42" t="s">
        <v>6682</v>
      </c>
      <c r="C223" s="139" t="s">
        <v>7662</v>
      </c>
      <c r="D223" s="21"/>
      <c r="E223" s="21" t="s">
        <v>8584</v>
      </c>
      <c r="F223" s="31" t="s">
        <v>6747</v>
      </c>
      <c r="G223" s="31" t="s">
        <v>6683</v>
      </c>
      <c r="H223" s="31" t="s">
        <v>6748</v>
      </c>
      <c r="I223" s="21" t="s">
        <v>4727</v>
      </c>
      <c r="J223" s="21" t="s">
        <v>6749</v>
      </c>
      <c r="K223" s="21" t="s">
        <v>6685</v>
      </c>
      <c r="L223" s="21" t="s">
        <v>6687</v>
      </c>
      <c r="M223" s="23" t="s">
        <v>6110</v>
      </c>
      <c r="N223" s="32" t="s">
        <v>3849</v>
      </c>
      <c r="O223" s="32" t="s">
        <v>6686</v>
      </c>
      <c r="P223" s="33" t="s">
        <v>6688</v>
      </c>
      <c r="Q223" s="32"/>
      <c r="R223" s="33">
        <v>93401</v>
      </c>
      <c r="S223" s="33" t="s">
        <v>6684</v>
      </c>
      <c r="T223" s="34">
        <v>43805</v>
      </c>
      <c r="U223" s="32">
        <v>7963</v>
      </c>
      <c r="V223" s="22"/>
      <c r="W223" s="23"/>
      <c r="X223" s="22"/>
      <c r="Y223" s="22"/>
      <c r="Z223" s="22"/>
      <c r="AA223" s="21"/>
      <c r="AB223" s="18"/>
      <c r="AC223" s="18"/>
      <c r="AD223" s="18"/>
      <c r="AE223" s="18"/>
      <c r="AF223" s="18"/>
      <c r="AG223" s="18"/>
    </row>
    <row r="224" spans="1:33" ht="18" hidden="1" customHeight="1" x14ac:dyDescent="0.2">
      <c r="A224" s="32">
        <v>6937</v>
      </c>
      <c r="B224" s="42" t="s">
        <v>1794</v>
      </c>
      <c r="C224" s="139">
        <v>707764007</v>
      </c>
      <c r="D224" s="21" t="s">
        <v>1555</v>
      </c>
      <c r="E224" s="21" t="s">
        <v>1795</v>
      </c>
      <c r="F224" s="31" t="s">
        <v>1796</v>
      </c>
      <c r="G224" s="31" t="s">
        <v>1797</v>
      </c>
      <c r="H224" s="31" t="s">
        <v>1798</v>
      </c>
      <c r="I224" s="21" t="s">
        <v>1799</v>
      </c>
      <c r="J224" s="21" t="s">
        <v>1800</v>
      </c>
      <c r="K224" s="21" t="s">
        <v>1801</v>
      </c>
      <c r="L224" s="21" t="s">
        <v>1802</v>
      </c>
      <c r="M224" s="23" t="s">
        <v>49</v>
      </c>
      <c r="N224" s="32" t="s">
        <v>1090</v>
      </c>
      <c r="O224" s="32"/>
      <c r="P224" s="33"/>
      <c r="Q224" s="32"/>
      <c r="R224" s="33">
        <v>93401</v>
      </c>
      <c r="S224" s="33" t="s">
        <v>1803</v>
      </c>
      <c r="T224" s="34">
        <v>37970</v>
      </c>
      <c r="U224" s="32">
        <v>6937</v>
      </c>
      <c r="V224" s="22"/>
      <c r="W224" s="23"/>
      <c r="X224" s="22"/>
      <c r="Y224" s="22"/>
      <c r="Z224" s="22"/>
      <c r="AA224" s="21"/>
      <c r="AB224" s="18"/>
      <c r="AC224" s="18"/>
      <c r="AD224" s="18"/>
      <c r="AE224" s="18"/>
      <c r="AF224" s="18"/>
      <c r="AG224" s="18"/>
    </row>
    <row r="225" spans="1:33" ht="18" hidden="1" customHeight="1" x14ac:dyDescent="0.2">
      <c r="A225" s="32">
        <v>7642</v>
      </c>
      <c r="B225" s="42" t="s">
        <v>1804</v>
      </c>
      <c r="C225" s="139">
        <v>650847326</v>
      </c>
      <c r="D225" s="21" t="s">
        <v>1555</v>
      </c>
      <c r="E225" s="21" t="s">
        <v>7091</v>
      </c>
      <c r="F225" s="31" t="s">
        <v>7092</v>
      </c>
      <c r="G225" s="31" t="s">
        <v>1805</v>
      </c>
      <c r="H225" s="31" t="s">
        <v>7093</v>
      </c>
      <c r="I225" s="21" t="s">
        <v>848</v>
      </c>
      <c r="J225" s="21" t="s">
        <v>7094</v>
      </c>
      <c r="K225" s="21" t="s">
        <v>7095</v>
      </c>
      <c r="L225" s="21" t="s">
        <v>7096</v>
      </c>
      <c r="M225" s="23" t="s">
        <v>49</v>
      </c>
      <c r="N225" s="32" t="s">
        <v>1806</v>
      </c>
      <c r="O225" s="32" t="s">
        <v>7097</v>
      </c>
      <c r="P225" s="33" t="s">
        <v>7098</v>
      </c>
      <c r="Q225" s="32"/>
      <c r="R225" s="33" t="s">
        <v>697</v>
      </c>
      <c r="S225" s="33" t="s">
        <v>7245</v>
      </c>
      <c r="T225" s="34">
        <v>43063</v>
      </c>
      <c r="U225" s="32">
        <v>7642</v>
      </c>
      <c r="V225" s="22"/>
      <c r="W225" s="23"/>
      <c r="X225" s="22"/>
      <c r="Y225" s="22"/>
      <c r="Z225" s="22"/>
      <c r="AA225" s="21"/>
      <c r="AB225" s="18"/>
      <c r="AC225" s="18"/>
      <c r="AD225" s="18"/>
      <c r="AE225" s="18"/>
      <c r="AF225" s="18"/>
      <c r="AG225" s="18"/>
    </row>
    <row r="226" spans="1:33" ht="18" hidden="1" customHeight="1" x14ac:dyDescent="0.2">
      <c r="A226" s="32">
        <v>7571</v>
      </c>
      <c r="B226" s="42" t="s">
        <v>1808</v>
      </c>
      <c r="C226" s="139" t="s">
        <v>8789</v>
      </c>
      <c r="D226" s="21" t="s">
        <v>400</v>
      </c>
      <c r="E226" s="21" t="s">
        <v>1809</v>
      </c>
      <c r="F226" s="31" t="s">
        <v>1810</v>
      </c>
      <c r="G226" s="31" t="s">
        <v>1811</v>
      </c>
      <c r="H226" s="31" t="s">
        <v>1812</v>
      </c>
      <c r="I226" s="21" t="s">
        <v>477</v>
      </c>
      <c r="J226" s="21" t="s">
        <v>1813</v>
      </c>
      <c r="K226" s="21" t="s">
        <v>1814</v>
      </c>
      <c r="L226" s="21" t="s">
        <v>1816</v>
      </c>
      <c r="M226" s="23" t="s">
        <v>6106</v>
      </c>
      <c r="N226" s="32"/>
      <c r="O226" s="32" t="s">
        <v>1817</v>
      </c>
      <c r="P226" s="33" t="s">
        <v>1815</v>
      </c>
      <c r="Q226" s="32"/>
      <c r="R226" s="33" t="s">
        <v>414</v>
      </c>
      <c r="S226" s="33" t="s">
        <v>1819</v>
      </c>
      <c r="T226" s="34">
        <v>42187</v>
      </c>
      <c r="U226" s="32">
        <v>7571</v>
      </c>
      <c r="V226" s="22"/>
      <c r="W226" s="23"/>
      <c r="X226" s="22"/>
      <c r="Y226" s="22"/>
      <c r="Z226" s="22"/>
      <c r="AA226" s="21"/>
      <c r="AB226" s="18"/>
      <c r="AC226" s="18"/>
      <c r="AD226" s="18"/>
      <c r="AE226" s="18"/>
      <c r="AF226" s="18"/>
      <c r="AG226" s="18"/>
    </row>
    <row r="227" spans="1:33" ht="18" hidden="1" customHeight="1" x14ac:dyDescent="0.2">
      <c r="A227" s="32">
        <v>2150</v>
      </c>
      <c r="B227" s="42" t="s">
        <v>1820</v>
      </c>
      <c r="C227" s="139">
        <v>702670004</v>
      </c>
      <c r="D227" s="21" t="s">
        <v>1555</v>
      </c>
      <c r="E227" s="21" t="s">
        <v>1821</v>
      </c>
      <c r="F227" s="31" t="s">
        <v>7422</v>
      </c>
      <c r="G227" s="31" t="s">
        <v>1822</v>
      </c>
      <c r="H227" s="31" t="s">
        <v>7423</v>
      </c>
      <c r="I227" s="21" t="s">
        <v>1823</v>
      </c>
      <c r="J227" s="21" t="s">
        <v>7424</v>
      </c>
      <c r="K227" s="21" t="s">
        <v>7425</v>
      </c>
      <c r="L227" s="21" t="s">
        <v>1824</v>
      </c>
      <c r="M227" s="23" t="s">
        <v>49</v>
      </c>
      <c r="N227" s="32" t="s">
        <v>1825</v>
      </c>
      <c r="O227" s="32" t="s">
        <v>1826</v>
      </c>
      <c r="P227" s="33" t="s">
        <v>1827</v>
      </c>
      <c r="Q227" s="32"/>
      <c r="R227" s="33">
        <v>93401</v>
      </c>
      <c r="S227" s="33" t="s">
        <v>7417</v>
      </c>
      <c r="T227" s="34">
        <v>37970</v>
      </c>
      <c r="U227" s="32">
        <v>2150</v>
      </c>
      <c r="V227" s="22"/>
      <c r="W227" s="23"/>
      <c r="X227" s="22"/>
      <c r="Y227" s="22"/>
      <c r="Z227" s="22"/>
      <c r="AA227" s="21"/>
      <c r="AB227" s="18"/>
      <c r="AC227" s="18"/>
      <c r="AD227" s="18"/>
      <c r="AE227" s="18"/>
      <c r="AF227" s="18"/>
      <c r="AG227" s="18"/>
    </row>
    <row r="228" spans="1:33" ht="18" hidden="1" customHeight="1" x14ac:dyDescent="0.2">
      <c r="A228" s="32">
        <v>7700</v>
      </c>
      <c r="B228" s="42" t="s">
        <v>6764</v>
      </c>
      <c r="C228" s="139">
        <v>651933943</v>
      </c>
      <c r="D228" s="21"/>
      <c r="E228" s="21" t="s">
        <v>8585</v>
      </c>
      <c r="F228" s="31" t="s">
        <v>6765</v>
      </c>
      <c r="G228" s="31" t="s">
        <v>6766</v>
      </c>
      <c r="H228" s="31" t="s">
        <v>6767</v>
      </c>
      <c r="I228" s="21" t="s">
        <v>1560</v>
      </c>
      <c r="J228" s="21" t="s">
        <v>6768</v>
      </c>
      <c r="K228" s="21" t="s">
        <v>6769</v>
      </c>
      <c r="L228" s="21" t="s">
        <v>6770</v>
      </c>
      <c r="M228" s="23" t="s">
        <v>214</v>
      </c>
      <c r="N228" s="32" t="s">
        <v>676</v>
      </c>
      <c r="O228" s="32" t="s">
        <v>6771</v>
      </c>
      <c r="P228" s="51" t="s">
        <v>6772</v>
      </c>
      <c r="Q228" s="32"/>
      <c r="R228" s="33">
        <v>93401</v>
      </c>
      <c r="S228" s="33" t="s">
        <v>6773</v>
      </c>
      <c r="T228" s="34">
        <v>43903</v>
      </c>
      <c r="U228" s="32">
        <v>7700</v>
      </c>
      <c r="V228" s="22"/>
      <c r="W228" s="23"/>
      <c r="X228" s="22"/>
      <c r="Y228" s="22"/>
      <c r="Z228" s="22"/>
      <c r="AA228" s="21"/>
      <c r="AB228" s="18"/>
      <c r="AC228" s="18"/>
      <c r="AD228" s="18"/>
      <c r="AE228" s="18"/>
      <c r="AF228" s="18"/>
      <c r="AG228" s="18"/>
    </row>
    <row r="229" spans="1:33" ht="18" hidden="1" customHeight="1" x14ac:dyDescent="0.2">
      <c r="A229" s="32">
        <v>7496</v>
      </c>
      <c r="B229" s="42" t="s">
        <v>1828</v>
      </c>
      <c r="C229" s="139" t="s">
        <v>7663</v>
      </c>
      <c r="D229" s="21" t="s">
        <v>1555</v>
      </c>
      <c r="E229" s="21" t="s">
        <v>1829</v>
      </c>
      <c r="F229" s="31" t="s">
        <v>1830</v>
      </c>
      <c r="G229" s="31" t="s">
        <v>1831</v>
      </c>
      <c r="H229" s="31" t="s">
        <v>1832</v>
      </c>
      <c r="I229" s="21" t="s">
        <v>1833</v>
      </c>
      <c r="J229" s="21" t="s">
        <v>1834</v>
      </c>
      <c r="K229" s="21" t="s">
        <v>1835</v>
      </c>
      <c r="L229" s="21" t="s">
        <v>1837</v>
      </c>
      <c r="M229" s="23" t="s">
        <v>49</v>
      </c>
      <c r="N229" s="32" t="s">
        <v>1479</v>
      </c>
      <c r="O229" s="32" t="s">
        <v>1838</v>
      </c>
      <c r="P229" s="33" t="s">
        <v>1836</v>
      </c>
      <c r="Q229" s="32"/>
      <c r="R229" s="33" t="s">
        <v>1266</v>
      </c>
      <c r="S229" s="33" t="s">
        <v>1839</v>
      </c>
      <c r="T229" s="34">
        <v>41668</v>
      </c>
      <c r="U229" s="32">
        <v>7496</v>
      </c>
      <c r="V229" s="22"/>
      <c r="W229" s="23"/>
      <c r="X229" s="22"/>
      <c r="Y229" s="22"/>
      <c r="Z229" s="22"/>
      <c r="AA229" s="21"/>
      <c r="AB229" s="18"/>
      <c r="AC229" s="18"/>
      <c r="AD229" s="18"/>
      <c r="AE229" s="18"/>
      <c r="AF229" s="18"/>
      <c r="AG229" s="18"/>
    </row>
    <row r="230" spans="1:33" ht="18" hidden="1" customHeight="1" x14ac:dyDescent="0.2">
      <c r="A230" s="32">
        <v>3650</v>
      </c>
      <c r="B230" s="42" t="s">
        <v>1840</v>
      </c>
      <c r="C230" s="139">
        <v>714041002</v>
      </c>
      <c r="D230" s="21" t="s">
        <v>1643</v>
      </c>
      <c r="E230" s="21" t="s">
        <v>1842</v>
      </c>
      <c r="F230" s="31" t="s">
        <v>7188</v>
      </c>
      <c r="G230" s="31" t="s">
        <v>1841</v>
      </c>
      <c r="H230" s="31" t="s">
        <v>6670</v>
      </c>
      <c r="I230" s="21" t="s">
        <v>265</v>
      </c>
      <c r="J230" s="21" t="s">
        <v>7189</v>
      </c>
      <c r="K230" s="21" t="s">
        <v>7194</v>
      </c>
      <c r="L230" s="21" t="s">
        <v>6794</v>
      </c>
      <c r="M230" s="23" t="s">
        <v>623</v>
      </c>
      <c r="N230" s="32" t="s">
        <v>4348</v>
      </c>
      <c r="O230" s="32">
        <v>352471664</v>
      </c>
      <c r="P230" s="51" t="s">
        <v>6795</v>
      </c>
      <c r="Q230" s="32"/>
      <c r="R230" s="33" t="s">
        <v>1266</v>
      </c>
      <c r="S230" s="33" t="s">
        <v>7208</v>
      </c>
      <c r="T230" s="34">
        <v>37970</v>
      </c>
      <c r="U230" s="32">
        <v>3650</v>
      </c>
      <c r="V230" s="22"/>
      <c r="W230" s="23"/>
      <c r="X230" s="22"/>
      <c r="Y230" s="22"/>
      <c r="Z230" s="22"/>
      <c r="AA230" s="21"/>
      <c r="AB230" s="18"/>
      <c r="AC230" s="18"/>
      <c r="AD230" s="18"/>
      <c r="AE230" s="18"/>
      <c r="AF230" s="18"/>
      <c r="AG230" s="18"/>
    </row>
    <row r="231" spans="1:33" ht="18" hidden="1" customHeight="1" x14ac:dyDescent="0.2">
      <c r="A231" s="32">
        <v>7185</v>
      </c>
      <c r="B231" s="42" t="s">
        <v>1843</v>
      </c>
      <c r="C231" s="139">
        <v>717354001</v>
      </c>
      <c r="D231" s="21" t="s">
        <v>1555</v>
      </c>
      <c r="E231" s="21" t="s">
        <v>1844</v>
      </c>
      <c r="F231" s="31" t="s">
        <v>1845</v>
      </c>
      <c r="G231" s="31" t="s">
        <v>1846</v>
      </c>
      <c r="H231" s="31" t="s">
        <v>1847</v>
      </c>
      <c r="I231" s="21" t="s">
        <v>1848</v>
      </c>
      <c r="J231" s="21" t="s">
        <v>1849</v>
      </c>
      <c r="K231" s="21" t="s">
        <v>1850</v>
      </c>
      <c r="L231" s="21" t="s">
        <v>1852</v>
      </c>
      <c r="M231" s="23" t="s">
        <v>49</v>
      </c>
      <c r="N231" s="32" t="s">
        <v>1854</v>
      </c>
      <c r="O231" s="32" t="s">
        <v>1853</v>
      </c>
      <c r="P231" s="33" t="s">
        <v>1851</v>
      </c>
      <c r="Q231" s="32"/>
      <c r="R231" s="33">
        <v>93401</v>
      </c>
      <c r="S231" s="33" t="s">
        <v>1855</v>
      </c>
      <c r="T231" s="34">
        <v>38568</v>
      </c>
      <c r="U231" s="32">
        <v>7185</v>
      </c>
      <c r="V231" s="22"/>
      <c r="W231" s="23"/>
      <c r="X231" s="22"/>
      <c r="Y231" s="22"/>
      <c r="Z231" s="22"/>
      <c r="AA231" s="21"/>
      <c r="AB231" s="18"/>
      <c r="AC231" s="18"/>
      <c r="AD231" s="18"/>
      <c r="AE231" s="18"/>
      <c r="AF231" s="18"/>
      <c r="AG231" s="18"/>
    </row>
    <row r="232" spans="1:33" ht="18" hidden="1" customHeight="1" x14ac:dyDescent="0.2">
      <c r="A232" s="32">
        <v>1700</v>
      </c>
      <c r="B232" s="23" t="s">
        <v>7149</v>
      </c>
      <c r="C232" s="139">
        <v>711524002</v>
      </c>
      <c r="D232" s="21" t="s">
        <v>1555</v>
      </c>
      <c r="E232" s="21" t="s">
        <v>1868</v>
      </c>
      <c r="F232" s="31" t="s">
        <v>7150</v>
      </c>
      <c r="G232" s="31" t="s">
        <v>1869</v>
      </c>
      <c r="H232" s="31" t="s">
        <v>7151</v>
      </c>
      <c r="I232" s="21" t="s">
        <v>1870</v>
      </c>
      <c r="J232" s="21" t="s">
        <v>7152</v>
      </c>
      <c r="K232" s="21" t="s">
        <v>1871</v>
      </c>
      <c r="L232" s="21" t="s">
        <v>1872</v>
      </c>
      <c r="M232" s="23" t="s">
        <v>49</v>
      </c>
      <c r="N232" s="32" t="s">
        <v>1874</v>
      </c>
      <c r="O232" s="32" t="s">
        <v>1873</v>
      </c>
      <c r="P232" s="33"/>
      <c r="Q232" s="32"/>
      <c r="R232" s="33">
        <v>93401</v>
      </c>
      <c r="S232" s="33" t="s">
        <v>7164</v>
      </c>
      <c r="T232" s="34">
        <v>37970</v>
      </c>
      <c r="U232" s="32">
        <v>1700</v>
      </c>
      <c r="V232" s="22"/>
      <c r="W232" s="23"/>
      <c r="X232" s="22"/>
      <c r="Y232" s="22"/>
      <c r="Z232" s="22"/>
      <c r="AA232" s="21"/>
      <c r="AB232" s="18"/>
      <c r="AC232" s="18"/>
      <c r="AD232" s="18"/>
      <c r="AE232" s="18"/>
      <c r="AF232" s="18"/>
      <c r="AG232" s="18"/>
    </row>
    <row r="233" spans="1:33" ht="18" hidden="1" customHeight="1" x14ac:dyDescent="0.2">
      <c r="A233" s="32">
        <v>3900</v>
      </c>
      <c r="B233" s="100" t="s">
        <v>1856</v>
      </c>
      <c r="C233" s="139">
        <v>710474001</v>
      </c>
      <c r="D233" s="21" t="s">
        <v>1568</v>
      </c>
      <c r="E233" s="21" t="s">
        <v>1857</v>
      </c>
      <c r="F233" s="31" t="s">
        <v>1858</v>
      </c>
      <c r="G233" s="31" t="s">
        <v>1859</v>
      </c>
      <c r="H233" s="31" t="s">
        <v>1860</v>
      </c>
      <c r="I233" s="21" t="s">
        <v>1685</v>
      </c>
      <c r="J233" s="21" t="s">
        <v>1861</v>
      </c>
      <c r="K233" s="21" t="s">
        <v>1862</v>
      </c>
      <c r="L233" s="61" t="s">
        <v>1864</v>
      </c>
      <c r="M233" s="23" t="s">
        <v>49</v>
      </c>
      <c r="N233" s="32" t="s">
        <v>1865</v>
      </c>
      <c r="O233" s="32" t="s">
        <v>1863</v>
      </c>
      <c r="P233" s="33"/>
      <c r="Q233" s="32"/>
      <c r="R233" s="33" t="s">
        <v>47</v>
      </c>
      <c r="S233" s="33" t="s">
        <v>1866</v>
      </c>
      <c r="T233" s="34">
        <v>37970</v>
      </c>
      <c r="U233" s="32">
        <v>3900</v>
      </c>
      <c r="V233" s="22"/>
      <c r="W233" s="23"/>
      <c r="X233" s="22"/>
      <c r="Y233" s="22"/>
      <c r="Z233" s="22"/>
      <c r="AA233" s="21"/>
      <c r="AB233" s="18"/>
      <c r="AC233" s="18"/>
      <c r="AD233" s="18"/>
      <c r="AE233" s="18"/>
      <c r="AF233" s="18"/>
      <c r="AG233" s="18"/>
    </row>
    <row r="234" spans="1:33" ht="18" hidden="1" customHeight="1" x14ac:dyDescent="0.2">
      <c r="A234" s="32">
        <v>3950</v>
      </c>
      <c r="B234" s="42" t="s">
        <v>1875</v>
      </c>
      <c r="C234" s="139">
        <v>814968006</v>
      </c>
      <c r="D234" s="21" t="s">
        <v>1555</v>
      </c>
      <c r="E234" s="21" t="s">
        <v>1876</v>
      </c>
      <c r="F234" s="31" t="s">
        <v>7081</v>
      </c>
      <c r="G234" s="31" t="s">
        <v>1877</v>
      </c>
      <c r="H234" s="31" t="s">
        <v>7347</v>
      </c>
      <c r="I234" s="21" t="s">
        <v>7336</v>
      </c>
      <c r="J234" s="21" t="s">
        <v>8043</v>
      </c>
      <c r="K234" s="21" t="s">
        <v>7348</v>
      </c>
      <c r="L234" s="21" t="s">
        <v>6793</v>
      </c>
      <c r="M234" s="23" t="s">
        <v>49</v>
      </c>
      <c r="N234" s="32" t="s">
        <v>1878</v>
      </c>
      <c r="O234" s="32">
        <v>225409300</v>
      </c>
      <c r="P234" s="33" t="s">
        <v>7335</v>
      </c>
      <c r="Q234" s="32"/>
      <c r="R234" s="33" t="s">
        <v>1266</v>
      </c>
      <c r="S234" s="33" t="s">
        <v>6831</v>
      </c>
      <c r="T234" s="34">
        <v>37970</v>
      </c>
      <c r="U234" s="32">
        <v>3950</v>
      </c>
      <c r="V234" s="22"/>
      <c r="W234" s="23"/>
      <c r="X234" s="22"/>
      <c r="Y234" s="22"/>
      <c r="Z234" s="22"/>
      <c r="AA234" s="21"/>
      <c r="AB234" s="18"/>
      <c r="AC234" s="18"/>
      <c r="AD234" s="18"/>
      <c r="AE234" s="18"/>
      <c r="AF234" s="18"/>
      <c r="AG234" s="18"/>
    </row>
    <row r="235" spans="1:33" ht="18" hidden="1" customHeight="1" x14ac:dyDescent="0.2">
      <c r="A235" s="32">
        <v>7039</v>
      </c>
      <c r="B235" s="42" t="s">
        <v>1879</v>
      </c>
      <c r="C235" s="139">
        <v>700249204</v>
      </c>
      <c r="D235" s="21" t="s">
        <v>1555</v>
      </c>
      <c r="E235" s="21" t="s">
        <v>1880</v>
      </c>
      <c r="F235" s="31" t="s">
        <v>7574</v>
      </c>
      <c r="G235" s="31" t="s">
        <v>1881</v>
      </c>
      <c r="H235" s="31" t="s">
        <v>7575</v>
      </c>
      <c r="I235" s="21" t="s">
        <v>1882</v>
      </c>
      <c r="J235" s="21" t="s">
        <v>7576</v>
      </c>
      <c r="K235" s="21" t="s">
        <v>1883</v>
      </c>
      <c r="L235" s="21" t="s">
        <v>1885</v>
      </c>
      <c r="M235" s="23" t="s">
        <v>49</v>
      </c>
      <c r="N235" s="32" t="s">
        <v>1887</v>
      </c>
      <c r="O235" s="32" t="s">
        <v>1886</v>
      </c>
      <c r="P235" s="33" t="s">
        <v>1884</v>
      </c>
      <c r="Q235" s="32"/>
      <c r="R235" s="33" t="s">
        <v>1266</v>
      </c>
      <c r="S235" s="33" t="s">
        <v>7621</v>
      </c>
      <c r="T235" s="34">
        <v>37970</v>
      </c>
      <c r="U235" s="32">
        <v>7039</v>
      </c>
      <c r="V235" s="22"/>
      <c r="W235" s="23"/>
      <c r="X235" s="22"/>
      <c r="Y235" s="22"/>
      <c r="Z235" s="22"/>
      <c r="AA235" s="21"/>
      <c r="AB235" s="18"/>
      <c r="AC235" s="18"/>
      <c r="AD235" s="18"/>
      <c r="AE235" s="18"/>
      <c r="AF235" s="18"/>
      <c r="AG235" s="18"/>
    </row>
    <row r="236" spans="1:33" ht="18" hidden="1" customHeight="1" x14ac:dyDescent="0.2">
      <c r="A236" s="32">
        <v>7127</v>
      </c>
      <c r="B236" s="42" t="s">
        <v>1888</v>
      </c>
      <c r="C236" s="139">
        <v>651765404</v>
      </c>
      <c r="D236" s="21" t="s">
        <v>1555</v>
      </c>
      <c r="E236" s="21" t="s">
        <v>1889</v>
      </c>
      <c r="F236" s="31" t="s">
        <v>1890</v>
      </c>
      <c r="G236" s="31" t="s">
        <v>1891</v>
      </c>
      <c r="H236" s="31" t="s">
        <v>1892</v>
      </c>
      <c r="I236" s="21" t="s">
        <v>1893</v>
      </c>
      <c r="J236" s="21" t="s">
        <v>1894</v>
      </c>
      <c r="K236" s="21" t="s">
        <v>1895</v>
      </c>
      <c r="L236" s="21" t="s">
        <v>1897</v>
      </c>
      <c r="M236" s="23" t="s">
        <v>49</v>
      </c>
      <c r="N236" s="32" t="s">
        <v>1899</v>
      </c>
      <c r="O236" s="32" t="s">
        <v>1898</v>
      </c>
      <c r="P236" s="33" t="s">
        <v>1896</v>
      </c>
      <c r="Q236" s="32"/>
      <c r="R236" s="33">
        <v>93401</v>
      </c>
      <c r="S236" s="33" t="s">
        <v>1900</v>
      </c>
      <c r="T236" s="34">
        <v>38019</v>
      </c>
      <c r="U236" s="32">
        <v>7127</v>
      </c>
      <c r="V236" s="22"/>
      <c r="W236" s="23"/>
      <c r="X236" s="22"/>
      <c r="Y236" s="22"/>
      <c r="Z236" s="22"/>
      <c r="AA236" s="21"/>
      <c r="AB236" s="18"/>
      <c r="AC236" s="18"/>
      <c r="AD236" s="18"/>
      <c r="AE236" s="18"/>
      <c r="AF236" s="18"/>
      <c r="AG236" s="18"/>
    </row>
    <row r="237" spans="1:33" ht="18" hidden="1" customHeight="1" x14ac:dyDescent="0.2">
      <c r="A237" s="32">
        <v>6680</v>
      </c>
      <c r="B237" s="42" t="s">
        <v>1901</v>
      </c>
      <c r="C237" s="139">
        <v>717618009</v>
      </c>
      <c r="D237" s="21" t="s">
        <v>1568</v>
      </c>
      <c r="E237" s="21" t="s">
        <v>1902</v>
      </c>
      <c r="F237" s="31" t="s">
        <v>1903</v>
      </c>
      <c r="G237" s="31" t="s">
        <v>1904</v>
      </c>
      <c r="H237" s="31" t="s">
        <v>1905</v>
      </c>
      <c r="I237" s="21" t="s">
        <v>1893</v>
      </c>
      <c r="J237" s="21" t="s">
        <v>1906</v>
      </c>
      <c r="K237" s="21" t="s">
        <v>1907</v>
      </c>
      <c r="L237" s="21" t="s">
        <v>1909</v>
      </c>
      <c r="M237" s="23" t="s">
        <v>6108</v>
      </c>
      <c r="N237" s="32" t="s">
        <v>1577</v>
      </c>
      <c r="O237" s="32"/>
      <c r="P237" s="33" t="s">
        <v>1908</v>
      </c>
      <c r="Q237" s="32"/>
      <c r="R237" s="33" t="s">
        <v>47</v>
      </c>
      <c r="S237" s="33" t="s">
        <v>1910</v>
      </c>
      <c r="T237" s="34">
        <v>37970</v>
      </c>
      <c r="U237" s="32">
        <v>6680</v>
      </c>
      <c r="V237" s="22"/>
      <c r="W237" s="23"/>
      <c r="X237" s="22"/>
      <c r="Y237" s="22"/>
      <c r="Z237" s="22"/>
      <c r="AA237" s="21"/>
      <c r="AB237" s="18"/>
      <c r="AC237" s="18"/>
      <c r="AD237" s="18"/>
      <c r="AE237" s="18"/>
      <c r="AF237" s="18"/>
      <c r="AG237" s="18"/>
    </row>
    <row r="238" spans="1:33" ht="18" hidden="1" customHeight="1" x14ac:dyDescent="0.2">
      <c r="A238" s="32">
        <v>7517</v>
      </c>
      <c r="B238" s="42" t="s">
        <v>1911</v>
      </c>
      <c r="C238" s="139">
        <v>650846699</v>
      </c>
      <c r="D238" s="21" t="s">
        <v>1555</v>
      </c>
      <c r="E238" s="21" t="s">
        <v>1912</v>
      </c>
      <c r="F238" s="31" t="s">
        <v>7582</v>
      </c>
      <c r="G238" s="31" t="s">
        <v>6048</v>
      </c>
      <c r="H238" s="31" t="s">
        <v>6183</v>
      </c>
      <c r="I238" s="21" t="s">
        <v>1913</v>
      </c>
      <c r="J238" s="21" t="s">
        <v>7581</v>
      </c>
      <c r="K238" s="21" t="s">
        <v>1914</v>
      </c>
      <c r="L238" s="21" t="s">
        <v>6182</v>
      </c>
      <c r="M238" s="23" t="s">
        <v>49</v>
      </c>
      <c r="N238" s="32" t="s">
        <v>1878</v>
      </c>
      <c r="O238" s="32" t="s">
        <v>6180</v>
      </c>
      <c r="P238" s="33" t="s">
        <v>6181</v>
      </c>
      <c r="Q238" s="32"/>
      <c r="R238" s="33" t="s">
        <v>1266</v>
      </c>
      <c r="S238" s="33" t="s">
        <v>7499</v>
      </c>
      <c r="T238" s="34">
        <v>41950</v>
      </c>
      <c r="U238" s="32">
        <v>7517</v>
      </c>
      <c r="V238" s="22"/>
      <c r="W238" s="23"/>
      <c r="X238" s="22"/>
      <c r="Y238" s="22"/>
      <c r="Z238" s="22"/>
      <c r="AA238" s="21"/>
      <c r="AB238" s="18"/>
      <c r="AC238" s="18"/>
      <c r="AD238" s="18"/>
      <c r="AE238" s="18"/>
      <c r="AF238" s="18"/>
      <c r="AG238" s="18"/>
    </row>
    <row r="239" spans="1:33" ht="18" hidden="1" customHeight="1" x14ac:dyDescent="0.2">
      <c r="A239" s="32">
        <v>6966</v>
      </c>
      <c r="B239" s="42" t="s">
        <v>1915</v>
      </c>
      <c r="C239" s="139">
        <v>734382000</v>
      </c>
      <c r="D239" s="21" t="s">
        <v>1643</v>
      </c>
      <c r="E239" s="21" t="s">
        <v>1916</v>
      </c>
      <c r="F239" s="31" t="s">
        <v>1685</v>
      </c>
      <c r="G239" s="31" t="s">
        <v>1917</v>
      </c>
      <c r="H239" s="31" t="s">
        <v>1918</v>
      </c>
      <c r="I239" s="21" t="s">
        <v>1919</v>
      </c>
      <c r="J239" s="21" t="s">
        <v>1920</v>
      </c>
      <c r="K239" s="21" t="s">
        <v>1921</v>
      </c>
      <c r="L239" s="21" t="s">
        <v>1922</v>
      </c>
      <c r="M239" s="23" t="s">
        <v>6106</v>
      </c>
      <c r="N239" s="32" t="s">
        <v>1923</v>
      </c>
      <c r="O239" s="32"/>
      <c r="P239" s="32" t="s">
        <v>1924</v>
      </c>
      <c r="Q239" s="32"/>
      <c r="R239" s="33">
        <v>93401</v>
      </c>
      <c r="S239" s="33" t="s">
        <v>1925</v>
      </c>
      <c r="T239" s="34">
        <v>37970</v>
      </c>
      <c r="U239" s="32">
        <v>6966</v>
      </c>
      <c r="V239" s="22"/>
      <c r="W239" s="23"/>
      <c r="X239" s="22"/>
      <c r="Y239" s="22"/>
      <c r="Z239" s="22"/>
      <c r="AA239" s="21"/>
      <c r="AB239" s="18"/>
      <c r="AC239" s="18"/>
      <c r="AD239" s="18"/>
      <c r="AE239" s="18"/>
      <c r="AF239" s="18"/>
      <c r="AG239" s="18"/>
    </row>
    <row r="240" spans="1:33" ht="18" hidden="1" customHeight="1" x14ac:dyDescent="0.2">
      <c r="A240" s="32">
        <v>7045</v>
      </c>
      <c r="B240" s="42" t="s">
        <v>1926</v>
      </c>
      <c r="C240" s="139">
        <v>733377003</v>
      </c>
      <c r="D240" s="21" t="s">
        <v>1555</v>
      </c>
      <c r="E240" s="21" t="s">
        <v>1927</v>
      </c>
      <c r="F240" s="31" t="s">
        <v>1928</v>
      </c>
      <c r="G240" s="31" t="s">
        <v>1929</v>
      </c>
      <c r="H240" s="31" t="s">
        <v>1930</v>
      </c>
      <c r="I240" s="21" t="s">
        <v>1931</v>
      </c>
      <c r="J240" s="21" t="s">
        <v>1932</v>
      </c>
      <c r="K240" s="21" t="s">
        <v>1933</v>
      </c>
      <c r="L240" s="21" t="s">
        <v>1935</v>
      </c>
      <c r="M240" s="23" t="s">
        <v>49</v>
      </c>
      <c r="N240" s="32" t="s">
        <v>723</v>
      </c>
      <c r="O240" s="32" t="s">
        <v>1936</v>
      </c>
      <c r="P240" s="33" t="s">
        <v>1934</v>
      </c>
      <c r="Q240" s="32"/>
      <c r="R240" s="33">
        <v>93401</v>
      </c>
      <c r="S240" s="33" t="s">
        <v>1937</v>
      </c>
      <c r="T240" s="34">
        <v>37970</v>
      </c>
      <c r="U240" s="32">
        <v>7045</v>
      </c>
      <c r="V240" s="22"/>
      <c r="W240" s="23"/>
      <c r="X240" s="22"/>
      <c r="Y240" s="22"/>
      <c r="Z240" s="22"/>
      <c r="AA240" s="21"/>
      <c r="AB240" s="18"/>
      <c r="AC240" s="18"/>
      <c r="AD240" s="18"/>
      <c r="AE240" s="18"/>
      <c r="AF240" s="18"/>
      <c r="AG240" s="18"/>
    </row>
    <row r="241" spans="1:33" ht="18" hidden="1" customHeight="1" x14ac:dyDescent="0.2">
      <c r="A241" s="32">
        <v>7370</v>
      </c>
      <c r="B241" s="42" t="s">
        <v>1938</v>
      </c>
      <c r="C241" s="139" t="s">
        <v>7664</v>
      </c>
      <c r="D241" s="21" t="s">
        <v>1555</v>
      </c>
      <c r="E241" s="21" t="s">
        <v>1939</v>
      </c>
      <c r="F241" s="31" t="s">
        <v>1940</v>
      </c>
      <c r="G241" s="31" t="s">
        <v>1941</v>
      </c>
      <c r="H241" s="31" t="s">
        <v>1942</v>
      </c>
      <c r="I241" s="21" t="s">
        <v>1943</v>
      </c>
      <c r="J241" s="21" t="s">
        <v>1944</v>
      </c>
      <c r="K241" s="21" t="s">
        <v>1945</v>
      </c>
      <c r="L241" s="21" t="s">
        <v>1946</v>
      </c>
      <c r="M241" s="23" t="s">
        <v>49</v>
      </c>
      <c r="N241" s="32" t="s">
        <v>845</v>
      </c>
      <c r="O241" s="32" t="s">
        <v>1947</v>
      </c>
      <c r="P241" s="33"/>
      <c r="Q241" s="32"/>
      <c r="R241" s="33" t="s">
        <v>414</v>
      </c>
      <c r="S241" s="33" t="s">
        <v>1948</v>
      </c>
      <c r="T241" s="34">
        <v>39322</v>
      </c>
      <c r="U241" s="32">
        <v>7370</v>
      </c>
      <c r="V241" s="22"/>
      <c r="W241" s="23"/>
      <c r="X241" s="22"/>
      <c r="Y241" s="22"/>
      <c r="Z241" s="22"/>
      <c r="AA241" s="21"/>
      <c r="AB241" s="18"/>
      <c r="AC241" s="18"/>
      <c r="AD241" s="18"/>
      <c r="AE241" s="18"/>
      <c r="AF241" s="18"/>
      <c r="AG241" s="18"/>
    </row>
    <row r="242" spans="1:33" ht="18" hidden="1" customHeight="1" x14ac:dyDescent="0.2">
      <c r="A242" s="32">
        <v>7660</v>
      </c>
      <c r="B242" s="42" t="s">
        <v>6131</v>
      </c>
      <c r="C242" s="139">
        <v>651619912</v>
      </c>
      <c r="D242" s="21" t="s">
        <v>1949</v>
      </c>
      <c r="E242" s="21" t="s">
        <v>1950</v>
      </c>
      <c r="F242" s="31" t="s">
        <v>1951</v>
      </c>
      <c r="G242" s="31" t="s">
        <v>1952</v>
      </c>
      <c r="H242" s="31" t="s">
        <v>1953</v>
      </c>
      <c r="I242" s="21" t="s">
        <v>1954</v>
      </c>
      <c r="J242" s="21"/>
      <c r="K242" s="21" t="s">
        <v>1955</v>
      </c>
      <c r="L242" s="21" t="s">
        <v>1957</v>
      </c>
      <c r="M242" s="23" t="s">
        <v>623</v>
      </c>
      <c r="N242" s="32" t="s">
        <v>457</v>
      </c>
      <c r="O242" s="32" t="s">
        <v>1958</v>
      </c>
      <c r="P242" s="33" t="s">
        <v>1956</v>
      </c>
      <c r="Q242" s="32"/>
      <c r="R242" s="33">
        <v>93401</v>
      </c>
      <c r="S242" s="33" t="s">
        <v>1959</v>
      </c>
      <c r="T242" s="34">
        <v>43395</v>
      </c>
      <c r="U242" s="32">
        <v>7660</v>
      </c>
      <c r="V242" s="22"/>
      <c r="W242" s="23"/>
      <c r="X242" s="22"/>
      <c r="Y242" s="22"/>
      <c r="Z242" s="22"/>
      <c r="AA242" s="21"/>
      <c r="AB242" s="18"/>
      <c r="AC242" s="18"/>
      <c r="AD242" s="18"/>
      <c r="AE242" s="18"/>
      <c r="AF242" s="18"/>
      <c r="AG242" s="18"/>
    </row>
    <row r="243" spans="1:33" ht="18" hidden="1" customHeight="1" x14ac:dyDescent="0.2">
      <c r="A243" s="32">
        <v>6993</v>
      </c>
      <c r="B243" s="42" t="s">
        <v>1960</v>
      </c>
      <c r="C243" s="139">
        <v>730767005</v>
      </c>
      <c r="D243" s="31" t="s">
        <v>1962</v>
      </c>
      <c r="E243" s="21" t="s">
        <v>1963</v>
      </c>
      <c r="F243" s="31" t="s">
        <v>1964</v>
      </c>
      <c r="G243" s="31" t="s">
        <v>1961</v>
      </c>
      <c r="H243" s="31" t="s">
        <v>1965</v>
      </c>
      <c r="I243" s="21" t="s">
        <v>1966</v>
      </c>
      <c r="J243" s="21" t="s">
        <v>1967</v>
      </c>
      <c r="K243" s="21" t="s">
        <v>1968</v>
      </c>
      <c r="L243" s="21" t="s">
        <v>1970</v>
      </c>
      <c r="M243" s="23" t="s">
        <v>49</v>
      </c>
      <c r="N243" s="32" t="s">
        <v>1479</v>
      </c>
      <c r="O243" s="32" t="s">
        <v>1971</v>
      </c>
      <c r="P243" s="33" t="s">
        <v>1969</v>
      </c>
      <c r="Q243" s="32"/>
      <c r="R243" s="33">
        <v>93401</v>
      </c>
      <c r="S243" s="33" t="s">
        <v>1972</v>
      </c>
      <c r="T243" s="34">
        <v>37970</v>
      </c>
      <c r="U243" s="32">
        <v>6993</v>
      </c>
      <c r="V243" s="22"/>
      <c r="W243" s="23"/>
      <c r="X243" s="22"/>
      <c r="Y243" s="22"/>
      <c r="Z243" s="22"/>
      <c r="AA243" s="21"/>
      <c r="AB243" s="18"/>
      <c r="AC243" s="18"/>
      <c r="AD243" s="18"/>
      <c r="AE243" s="18"/>
      <c r="AF243" s="18"/>
      <c r="AG243" s="18"/>
    </row>
    <row r="244" spans="1:33" ht="18" hidden="1" customHeight="1" x14ac:dyDescent="0.2">
      <c r="A244" s="32">
        <v>7714</v>
      </c>
      <c r="B244" s="42" t="s">
        <v>7313</v>
      </c>
      <c r="C244" s="139">
        <v>651935253</v>
      </c>
      <c r="D244" s="31"/>
      <c r="E244" s="21" t="s">
        <v>8586</v>
      </c>
      <c r="F244" s="31" t="s">
        <v>7315</v>
      </c>
      <c r="G244" s="31" t="s">
        <v>7314</v>
      </c>
      <c r="H244" s="31" t="s">
        <v>7316</v>
      </c>
      <c r="I244" s="21" t="s">
        <v>7317</v>
      </c>
      <c r="J244" s="21" t="s">
        <v>7318</v>
      </c>
      <c r="K244" s="21" t="s">
        <v>7319</v>
      </c>
      <c r="L244" s="21" t="s">
        <v>8587</v>
      </c>
      <c r="M244" s="23" t="s">
        <v>49</v>
      </c>
      <c r="N244" s="32" t="s">
        <v>1825</v>
      </c>
      <c r="O244" s="32" t="s">
        <v>7320</v>
      </c>
      <c r="P244" s="51" t="s">
        <v>8588</v>
      </c>
      <c r="Q244" s="32"/>
      <c r="R244" s="33">
        <v>93401</v>
      </c>
      <c r="S244" s="33" t="s">
        <v>7321</v>
      </c>
      <c r="T244" s="34">
        <v>44104</v>
      </c>
      <c r="U244" s="32">
        <v>7714</v>
      </c>
      <c r="V244" s="22"/>
      <c r="W244" s="23"/>
      <c r="X244" s="22"/>
      <c r="Y244" s="22"/>
      <c r="Z244" s="22"/>
      <c r="AA244" s="21"/>
      <c r="AB244" s="18"/>
      <c r="AC244" s="18"/>
      <c r="AD244" s="18"/>
      <c r="AE244" s="18"/>
      <c r="AF244" s="18"/>
      <c r="AG244" s="18"/>
    </row>
    <row r="245" spans="1:33" ht="18" hidden="1" customHeight="1" x14ac:dyDescent="0.2">
      <c r="A245" s="32">
        <v>7405</v>
      </c>
      <c r="B245" s="42" t="s">
        <v>1973</v>
      </c>
      <c r="C245" s="139">
        <v>730752008</v>
      </c>
      <c r="D245" s="21" t="s">
        <v>1555</v>
      </c>
      <c r="E245" s="21" t="s">
        <v>1974</v>
      </c>
      <c r="F245" s="31" t="s">
        <v>1975</v>
      </c>
      <c r="G245" s="31" t="s">
        <v>1976</v>
      </c>
      <c r="H245" s="31" t="s">
        <v>1977</v>
      </c>
      <c r="I245" s="21" t="s">
        <v>1978</v>
      </c>
      <c r="J245" s="21" t="s">
        <v>1979</v>
      </c>
      <c r="K245" s="21" t="s">
        <v>1980</v>
      </c>
      <c r="L245" s="21" t="s">
        <v>1981</v>
      </c>
      <c r="M245" s="23" t="s">
        <v>49</v>
      </c>
      <c r="N245" s="32" t="s">
        <v>1601</v>
      </c>
      <c r="O245" s="32" t="s">
        <v>1982</v>
      </c>
      <c r="P245" s="33"/>
      <c r="Q245" s="32"/>
      <c r="R245" s="33" t="s">
        <v>414</v>
      </c>
      <c r="S245" s="33" t="s">
        <v>1983</v>
      </c>
      <c r="T245" s="34">
        <v>39720</v>
      </c>
      <c r="U245" s="32">
        <v>7405</v>
      </c>
      <c r="V245" s="22"/>
      <c r="W245" s="23"/>
      <c r="X245" s="22"/>
      <c r="Y245" s="22"/>
      <c r="Z245" s="22"/>
      <c r="AA245" s="21"/>
      <c r="AB245" s="18"/>
      <c r="AC245" s="18"/>
      <c r="AD245" s="18"/>
      <c r="AE245" s="18"/>
      <c r="AF245" s="18"/>
      <c r="AG245" s="18"/>
    </row>
    <row r="246" spans="1:33" ht="18" hidden="1" customHeight="1" x14ac:dyDescent="0.2">
      <c r="A246" s="32">
        <v>6885</v>
      </c>
      <c r="B246" s="42" t="s">
        <v>1984</v>
      </c>
      <c r="C246" s="139">
        <v>715814005</v>
      </c>
      <c r="D246" s="21" t="s">
        <v>1555</v>
      </c>
      <c r="E246" s="21" t="s">
        <v>1985</v>
      </c>
      <c r="F246" s="31" t="s">
        <v>1986</v>
      </c>
      <c r="G246" s="31" t="s">
        <v>1987</v>
      </c>
      <c r="H246" s="31" t="s">
        <v>1988</v>
      </c>
      <c r="I246" s="21" t="s">
        <v>719</v>
      </c>
      <c r="J246" s="21" t="s">
        <v>1989</v>
      </c>
      <c r="K246" s="21" t="s">
        <v>1990</v>
      </c>
      <c r="L246" s="21" t="s">
        <v>1992</v>
      </c>
      <c r="M246" s="32" t="s">
        <v>49</v>
      </c>
      <c r="N246" s="32" t="s">
        <v>723</v>
      </c>
      <c r="O246" s="32" t="s">
        <v>1993</v>
      </c>
      <c r="P246" s="33" t="s">
        <v>1991</v>
      </c>
      <c r="Q246" s="32"/>
      <c r="R246" s="33">
        <v>93401</v>
      </c>
      <c r="S246" s="33" t="s">
        <v>1994</v>
      </c>
      <c r="T246" s="34">
        <v>37970</v>
      </c>
      <c r="U246" s="32">
        <v>6885</v>
      </c>
      <c r="V246" s="22"/>
      <c r="W246" s="23"/>
      <c r="X246" s="22"/>
      <c r="Y246" s="22"/>
      <c r="Z246" s="22"/>
      <c r="AA246" s="21"/>
      <c r="AB246" s="18"/>
      <c r="AC246" s="18"/>
      <c r="AD246" s="18"/>
      <c r="AE246" s="18"/>
      <c r="AF246" s="18"/>
      <c r="AG246" s="18"/>
    </row>
    <row r="247" spans="1:33" ht="18" hidden="1" customHeight="1" x14ac:dyDescent="0.2">
      <c r="A247" s="32">
        <v>7632</v>
      </c>
      <c r="B247" s="42" t="s">
        <v>1995</v>
      </c>
      <c r="C247" s="139" t="s">
        <v>7665</v>
      </c>
      <c r="D247" s="21" t="s">
        <v>1568</v>
      </c>
      <c r="E247" s="21" t="s">
        <v>1996</v>
      </c>
      <c r="F247" s="31" t="s">
        <v>8044</v>
      </c>
      <c r="G247" s="31" t="s">
        <v>1997</v>
      </c>
      <c r="H247" s="31" t="s">
        <v>1998</v>
      </c>
      <c r="I247" s="21" t="s">
        <v>1560</v>
      </c>
      <c r="J247" s="21" t="s">
        <v>8045</v>
      </c>
      <c r="K247" s="21" t="s">
        <v>8046</v>
      </c>
      <c r="L247" s="21" t="s">
        <v>8047</v>
      </c>
      <c r="M247" s="23" t="s">
        <v>623</v>
      </c>
      <c r="N247" s="32" t="s">
        <v>202</v>
      </c>
      <c r="O247" s="32" t="s">
        <v>8048</v>
      </c>
      <c r="P247" s="33" t="s">
        <v>1999</v>
      </c>
      <c r="Q247" s="32"/>
      <c r="R247" s="33" t="s">
        <v>1580</v>
      </c>
      <c r="S247" s="33" t="s">
        <v>8049</v>
      </c>
      <c r="T247" s="34">
        <v>42902</v>
      </c>
      <c r="U247" s="32">
        <v>7632</v>
      </c>
      <c r="V247" s="22"/>
      <c r="W247" s="23"/>
      <c r="X247" s="22"/>
      <c r="Y247" s="22"/>
      <c r="Z247" s="22"/>
      <c r="AA247" s="21"/>
      <c r="AB247" s="18"/>
      <c r="AC247" s="18"/>
      <c r="AD247" s="18"/>
      <c r="AE247" s="18"/>
      <c r="AF247" s="18"/>
      <c r="AG247" s="18"/>
    </row>
    <row r="248" spans="1:33" ht="18" hidden="1" customHeight="1" x14ac:dyDescent="0.2">
      <c r="A248" s="33">
        <v>7676</v>
      </c>
      <c r="B248" s="100" t="s">
        <v>6173</v>
      </c>
      <c r="C248" s="139">
        <v>651705223</v>
      </c>
      <c r="D248" s="21"/>
      <c r="E248" s="21" t="s">
        <v>8589</v>
      </c>
      <c r="F248" s="31" t="s">
        <v>7005</v>
      </c>
      <c r="G248" s="31" t="s">
        <v>6174</v>
      </c>
      <c r="H248" s="31" t="s">
        <v>6184</v>
      </c>
      <c r="I248" s="21" t="s">
        <v>6175</v>
      </c>
      <c r="J248" s="21" t="s">
        <v>6176</v>
      </c>
      <c r="K248" s="21" t="s">
        <v>6177</v>
      </c>
      <c r="L248" s="21" t="s">
        <v>7006</v>
      </c>
      <c r="M248" s="21" t="s">
        <v>6110</v>
      </c>
      <c r="N248" s="33" t="s">
        <v>1005</v>
      </c>
      <c r="O248" s="33" t="s">
        <v>6178</v>
      </c>
      <c r="P248" s="62" t="s">
        <v>6179</v>
      </c>
      <c r="Q248" s="33"/>
      <c r="R248" s="33" t="s">
        <v>47</v>
      </c>
      <c r="S248" s="33" t="s">
        <v>7195</v>
      </c>
      <c r="T248" s="38">
        <v>43595</v>
      </c>
      <c r="U248" s="33">
        <v>7676</v>
      </c>
      <c r="V248" s="63"/>
      <c r="W248" s="21"/>
      <c r="X248" s="63"/>
      <c r="Y248" s="63"/>
      <c r="Z248" s="63"/>
      <c r="AA248" s="21"/>
      <c r="AB248" s="18"/>
      <c r="AC248" s="18"/>
      <c r="AD248" s="18"/>
      <c r="AE248" s="18"/>
      <c r="AF248" s="18"/>
      <c r="AG248" s="18"/>
    </row>
    <row r="249" spans="1:33" ht="18" hidden="1" customHeight="1" x14ac:dyDescent="0.2">
      <c r="A249" s="32">
        <v>7323</v>
      </c>
      <c r="B249" s="42" t="s">
        <v>2000</v>
      </c>
      <c r="C249" s="139">
        <v>655044205</v>
      </c>
      <c r="D249" s="21" t="s">
        <v>1568</v>
      </c>
      <c r="E249" s="21" t="s">
        <v>2001</v>
      </c>
      <c r="F249" s="31" t="s">
        <v>2002</v>
      </c>
      <c r="G249" s="31" t="s">
        <v>2003</v>
      </c>
      <c r="H249" s="31" t="s">
        <v>2004</v>
      </c>
      <c r="I249" s="21" t="s">
        <v>2005</v>
      </c>
      <c r="J249" s="21" t="s">
        <v>2006</v>
      </c>
      <c r="K249" s="21" t="s">
        <v>2007</v>
      </c>
      <c r="L249" s="21" t="s">
        <v>2009</v>
      </c>
      <c r="M249" s="23" t="s">
        <v>49</v>
      </c>
      <c r="N249" s="32" t="s">
        <v>2011</v>
      </c>
      <c r="O249" s="32" t="s">
        <v>2010</v>
      </c>
      <c r="P249" s="33" t="s">
        <v>2008</v>
      </c>
      <c r="Q249" s="32"/>
      <c r="R249" s="33" t="s">
        <v>47</v>
      </c>
      <c r="S249" s="33" t="s">
        <v>2012</v>
      </c>
      <c r="T249" s="34">
        <v>38898</v>
      </c>
      <c r="U249" s="32">
        <v>7323</v>
      </c>
      <c r="V249" s="22"/>
      <c r="W249" s="23"/>
      <c r="X249" s="22"/>
      <c r="Y249" s="22"/>
      <c r="Z249" s="22"/>
      <c r="AA249" s="21"/>
      <c r="AB249" s="18"/>
      <c r="AC249" s="18"/>
      <c r="AD249" s="18"/>
      <c r="AE249" s="18"/>
      <c r="AF249" s="18"/>
      <c r="AG249" s="18"/>
    </row>
    <row r="250" spans="1:33" ht="18" hidden="1" customHeight="1" x14ac:dyDescent="0.2">
      <c r="A250" s="32">
        <v>6864</v>
      </c>
      <c r="B250" s="42" t="s">
        <v>2013</v>
      </c>
      <c r="C250" s="139">
        <v>721476006</v>
      </c>
      <c r="D250" s="21" t="s">
        <v>1643</v>
      </c>
      <c r="E250" s="21" t="s">
        <v>2014</v>
      </c>
      <c r="F250" s="31" t="s">
        <v>2015</v>
      </c>
      <c r="G250" s="31" t="s">
        <v>2015</v>
      </c>
      <c r="H250" s="31" t="s">
        <v>2016</v>
      </c>
      <c r="I250" s="21" t="s">
        <v>1104</v>
      </c>
      <c r="J250" s="21" t="s">
        <v>8752</v>
      </c>
      <c r="K250" s="21" t="s">
        <v>2017</v>
      </c>
      <c r="L250" s="21" t="s">
        <v>2019</v>
      </c>
      <c r="M250" s="23" t="s">
        <v>6161</v>
      </c>
      <c r="N250" s="32" t="s">
        <v>874</v>
      </c>
      <c r="O250" s="32" t="s">
        <v>2020</v>
      </c>
      <c r="P250" s="33" t="s">
        <v>2018</v>
      </c>
      <c r="Q250" s="32"/>
      <c r="R250" s="33">
        <v>93910</v>
      </c>
      <c r="S250" s="33" t="s">
        <v>7023</v>
      </c>
      <c r="T250" s="34">
        <v>37970</v>
      </c>
      <c r="U250" s="32">
        <v>6864</v>
      </c>
      <c r="V250" s="22"/>
      <c r="W250" s="23"/>
      <c r="X250" s="22"/>
      <c r="Y250" s="22"/>
      <c r="Z250" s="22"/>
      <c r="AA250" s="21"/>
      <c r="AB250" s="18"/>
      <c r="AC250" s="18"/>
      <c r="AD250" s="18"/>
      <c r="AE250" s="18"/>
      <c r="AF250" s="18"/>
      <c r="AG250" s="18"/>
    </row>
    <row r="251" spans="1:33" ht="18" hidden="1" customHeight="1" x14ac:dyDescent="0.2">
      <c r="A251" s="32">
        <v>7373</v>
      </c>
      <c r="B251" s="42" t="s">
        <v>2021</v>
      </c>
      <c r="C251" s="139">
        <v>740165003</v>
      </c>
      <c r="D251" s="21" t="s">
        <v>1555</v>
      </c>
      <c r="E251" s="21" t="s">
        <v>2022</v>
      </c>
      <c r="F251" s="31" t="s">
        <v>2023</v>
      </c>
      <c r="G251" s="31" t="s">
        <v>2024</v>
      </c>
      <c r="H251" s="31" t="s">
        <v>2025</v>
      </c>
      <c r="I251" s="21" t="s">
        <v>2026</v>
      </c>
      <c r="J251" s="21" t="s">
        <v>2027</v>
      </c>
      <c r="K251" s="21" t="s">
        <v>2028</v>
      </c>
      <c r="L251" s="21" t="s">
        <v>2029</v>
      </c>
      <c r="M251" s="23" t="s">
        <v>49</v>
      </c>
      <c r="N251" s="32" t="s">
        <v>1090</v>
      </c>
      <c r="O251" s="32"/>
      <c r="P251" s="33" t="s">
        <v>2030</v>
      </c>
      <c r="Q251" s="32"/>
      <c r="R251" s="33" t="s">
        <v>89</v>
      </c>
      <c r="S251" s="33" t="s">
        <v>2031</v>
      </c>
      <c r="T251" s="34">
        <v>39332</v>
      </c>
      <c r="U251" s="32">
        <v>7373</v>
      </c>
      <c r="V251" s="22"/>
      <c r="W251" s="23"/>
      <c r="X251" s="22"/>
      <c r="Y251" s="22"/>
      <c r="Z251" s="22"/>
      <c r="AA251" s="21"/>
      <c r="AB251" s="18"/>
      <c r="AC251" s="18"/>
      <c r="AD251" s="18"/>
      <c r="AE251" s="18"/>
      <c r="AF251" s="18"/>
      <c r="AG251" s="18"/>
    </row>
    <row r="252" spans="1:33" ht="18" hidden="1" customHeight="1" x14ac:dyDescent="0.2">
      <c r="A252" s="32">
        <v>6914</v>
      </c>
      <c r="B252" s="42" t="s">
        <v>2032</v>
      </c>
      <c r="C252" s="139">
        <v>722884000</v>
      </c>
      <c r="D252" s="21" t="s">
        <v>1555</v>
      </c>
      <c r="E252" s="21" t="s">
        <v>2033</v>
      </c>
      <c r="F252" s="31" t="s">
        <v>7032</v>
      </c>
      <c r="G252" s="31" t="s">
        <v>2034</v>
      </c>
      <c r="H252" s="31" t="s">
        <v>7036</v>
      </c>
      <c r="I252" s="21" t="s">
        <v>2035</v>
      </c>
      <c r="J252" s="21" t="s">
        <v>7037</v>
      </c>
      <c r="K252" s="21" t="s">
        <v>7038</v>
      </c>
      <c r="L252" s="21" t="s">
        <v>7033</v>
      </c>
      <c r="M252" s="23" t="s">
        <v>6110</v>
      </c>
      <c r="N252" s="32" t="s">
        <v>1317</v>
      </c>
      <c r="O252" s="32" t="s">
        <v>7034</v>
      </c>
      <c r="P252" s="51" t="s">
        <v>7035</v>
      </c>
      <c r="Q252" s="32"/>
      <c r="R252" s="33" t="s">
        <v>1266</v>
      </c>
      <c r="S252" s="33" t="s">
        <v>7198</v>
      </c>
      <c r="T252" s="34">
        <v>37970</v>
      </c>
      <c r="U252" s="32">
        <v>6914</v>
      </c>
      <c r="V252" s="22"/>
      <c r="W252" s="23"/>
      <c r="X252" s="22"/>
      <c r="Y252" s="22"/>
      <c r="Z252" s="22"/>
      <c r="AA252" s="21"/>
      <c r="AB252" s="18"/>
      <c r="AC252" s="18"/>
      <c r="AD252" s="18"/>
      <c r="AE252" s="18"/>
      <c r="AF252" s="18"/>
      <c r="AG252" s="18"/>
    </row>
    <row r="253" spans="1:33" ht="18" hidden="1" customHeight="1" x14ac:dyDescent="0.2">
      <c r="A253" s="32">
        <v>7374</v>
      </c>
      <c r="B253" s="42" t="s">
        <v>2036</v>
      </c>
      <c r="C253" s="139">
        <v>722517008</v>
      </c>
      <c r="D253" s="21" t="s">
        <v>1555</v>
      </c>
      <c r="E253" s="21" t="s">
        <v>2037</v>
      </c>
      <c r="F253" s="31" t="s">
        <v>2038</v>
      </c>
      <c r="G253" s="31" t="s">
        <v>2039</v>
      </c>
      <c r="H253" s="31" t="s">
        <v>2040</v>
      </c>
      <c r="I253" s="21" t="s">
        <v>2041</v>
      </c>
      <c r="J253" s="21" t="s">
        <v>2042</v>
      </c>
      <c r="K253" s="21" t="s">
        <v>2043</v>
      </c>
      <c r="L253" s="21" t="s">
        <v>2045</v>
      </c>
      <c r="M253" s="23" t="s">
        <v>49</v>
      </c>
      <c r="N253" s="32" t="s">
        <v>1479</v>
      </c>
      <c r="O253" s="32" t="s">
        <v>2046</v>
      </c>
      <c r="P253" s="33" t="s">
        <v>2044</v>
      </c>
      <c r="Q253" s="32"/>
      <c r="R253" s="33" t="s">
        <v>89</v>
      </c>
      <c r="S253" s="33" t="s">
        <v>2047</v>
      </c>
      <c r="T253" s="34">
        <v>39349</v>
      </c>
      <c r="U253" s="32">
        <v>7374</v>
      </c>
      <c r="V253" s="22"/>
      <c r="W253" s="23"/>
      <c r="X253" s="22"/>
      <c r="Y253" s="22"/>
      <c r="Z253" s="22"/>
      <c r="AA253" s="21"/>
      <c r="AB253" s="18"/>
      <c r="AC253" s="18"/>
      <c r="AD253" s="18"/>
      <c r="AE253" s="18"/>
      <c r="AF253" s="18"/>
      <c r="AG253" s="18"/>
    </row>
    <row r="254" spans="1:33" ht="18" hidden="1" customHeight="1" x14ac:dyDescent="0.2">
      <c r="A254" s="32">
        <v>7668</v>
      </c>
      <c r="B254" s="42" t="s">
        <v>2048</v>
      </c>
      <c r="C254" s="139">
        <v>651515092</v>
      </c>
      <c r="D254" s="21" t="s">
        <v>1555</v>
      </c>
      <c r="E254" s="21" t="s">
        <v>2049</v>
      </c>
      <c r="F254" s="31" t="s">
        <v>7173</v>
      </c>
      <c r="G254" s="31" t="s">
        <v>2050</v>
      </c>
      <c r="H254" s="31" t="s">
        <v>2051</v>
      </c>
      <c r="I254" s="21" t="s">
        <v>2052</v>
      </c>
      <c r="J254" s="21" t="s">
        <v>7246</v>
      </c>
      <c r="K254" s="21" t="s">
        <v>2053</v>
      </c>
      <c r="L254" s="21" t="s">
        <v>7061</v>
      </c>
      <c r="M254" s="23" t="s">
        <v>623</v>
      </c>
      <c r="N254" s="32" t="s">
        <v>2054</v>
      </c>
      <c r="O254" s="32" t="s">
        <v>7062</v>
      </c>
      <c r="P254" s="33" t="s">
        <v>7063</v>
      </c>
      <c r="Q254" s="32"/>
      <c r="R254" s="33" t="s">
        <v>697</v>
      </c>
      <c r="S254" s="33" t="s">
        <v>7174</v>
      </c>
      <c r="T254" s="34">
        <v>43482</v>
      </c>
      <c r="U254" s="32">
        <v>7668</v>
      </c>
      <c r="V254" s="22"/>
      <c r="W254" s="23"/>
      <c r="X254" s="22"/>
      <c r="Y254" s="22"/>
      <c r="Z254" s="22"/>
      <c r="AA254" s="21"/>
      <c r="AB254" s="18"/>
      <c r="AC254" s="18"/>
      <c r="AD254" s="18"/>
      <c r="AE254" s="18"/>
      <c r="AF254" s="18"/>
      <c r="AG254" s="18"/>
    </row>
    <row r="255" spans="1:33" ht="18" hidden="1" customHeight="1" x14ac:dyDescent="0.2">
      <c r="A255" s="32">
        <v>7429</v>
      </c>
      <c r="B255" s="42" t="s">
        <v>7258</v>
      </c>
      <c r="C255" s="139">
        <v>740097008</v>
      </c>
      <c r="D255" s="21" t="s">
        <v>1568</v>
      </c>
      <c r="E255" s="21" t="s">
        <v>2055</v>
      </c>
      <c r="F255" s="31" t="s">
        <v>2056</v>
      </c>
      <c r="G255" s="31" t="s">
        <v>2057</v>
      </c>
      <c r="H255" s="31" t="s">
        <v>2058</v>
      </c>
      <c r="I255" s="21" t="s">
        <v>2059</v>
      </c>
      <c r="J255" s="21" t="s">
        <v>2060</v>
      </c>
      <c r="K255" s="21" t="s">
        <v>2061</v>
      </c>
      <c r="L255" s="21" t="s">
        <v>2063</v>
      </c>
      <c r="M255" s="23" t="s">
        <v>49</v>
      </c>
      <c r="N255" s="32" t="s">
        <v>723</v>
      </c>
      <c r="O255" s="32"/>
      <c r="P255" s="33" t="s">
        <v>2062</v>
      </c>
      <c r="Q255" s="32"/>
      <c r="R255" s="33" t="s">
        <v>414</v>
      </c>
      <c r="S255" s="33" t="s">
        <v>2064</v>
      </c>
      <c r="T255" s="34">
        <v>40366</v>
      </c>
      <c r="U255" s="32">
        <v>7429</v>
      </c>
      <c r="V255" s="22"/>
      <c r="W255" s="23"/>
      <c r="X255" s="22"/>
      <c r="Y255" s="22"/>
      <c r="Z255" s="22"/>
      <c r="AA255" s="21"/>
      <c r="AB255" s="18"/>
      <c r="AC255" s="18"/>
      <c r="AD255" s="18"/>
      <c r="AE255" s="18"/>
      <c r="AF255" s="18"/>
      <c r="AG255" s="18"/>
    </row>
    <row r="256" spans="1:33" ht="18" hidden="1" customHeight="1" x14ac:dyDescent="0.2">
      <c r="A256" s="32">
        <v>7346</v>
      </c>
      <c r="B256" s="42" t="s">
        <v>2065</v>
      </c>
      <c r="C256" s="139">
        <v>656852305</v>
      </c>
      <c r="D256" s="21" t="s">
        <v>1555</v>
      </c>
      <c r="E256" s="21" t="s">
        <v>2066</v>
      </c>
      <c r="F256" s="31" t="s">
        <v>2067</v>
      </c>
      <c r="G256" s="31" t="s">
        <v>2068</v>
      </c>
      <c r="H256" s="31" t="s">
        <v>2069</v>
      </c>
      <c r="I256" s="21" t="s">
        <v>2070</v>
      </c>
      <c r="J256" s="21" t="s">
        <v>2071</v>
      </c>
      <c r="K256" s="21" t="s">
        <v>2072</v>
      </c>
      <c r="L256" s="21" t="s">
        <v>2073</v>
      </c>
      <c r="M256" s="23" t="s">
        <v>49</v>
      </c>
      <c r="N256" s="32" t="s">
        <v>2074</v>
      </c>
      <c r="O256" s="32"/>
      <c r="P256" s="33"/>
      <c r="Q256" s="32"/>
      <c r="R256" s="33" t="s">
        <v>1266</v>
      </c>
      <c r="S256" s="33" t="s">
        <v>2075</v>
      </c>
      <c r="T256" s="34">
        <v>39128</v>
      </c>
      <c r="U256" s="32">
        <v>7346</v>
      </c>
      <c r="V256" s="22"/>
      <c r="W256" s="23"/>
      <c r="X256" s="22"/>
      <c r="Y256" s="22"/>
      <c r="Z256" s="22"/>
      <c r="AA256" s="21"/>
      <c r="AB256" s="18"/>
      <c r="AC256" s="18"/>
      <c r="AD256" s="18"/>
      <c r="AE256" s="18"/>
      <c r="AF256" s="18"/>
      <c r="AG256" s="18"/>
    </row>
    <row r="257" spans="1:33" ht="18" hidden="1" customHeight="1" x14ac:dyDescent="0.2">
      <c r="A257" s="32">
        <v>7447</v>
      </c>
      <c r="B257" s="42" t="s">
        <v>2076</v>
      </c>
      <c r="C257" s="139">
        <v>650359615</v>
      </c>
      <c r="D257" s="21" t="s">
        <v>1555</v>
      </c>
      <c r="E257" s="21" t="s">
        <v>2077</v>
      </c>
      <c r="F257" s="31" t="s">
        <v>2078</v>
      </c>
      <c r="G257" s="31" t="s">
        <v>2079</v>
      </c>
      <c r="H257" s="31" t="s">
        <v>2080</v>
      </c>
      <c r="I257" s="21" t="s">
        <v>2081</v>
      </c>
      <c r="J257" s="21" t="s">
        <v>2082</v>
      </c>
      <c r="K257" s="21" t="s">
        <v>2083</v>
      </c>
      <c r="L257" s="21" t="s">
        <v>2084</v>
      </c>
      <c r="M257" s="23" t="s">
        <v>49</v>
      </c>
      <c r="N257" s="32" t="s">
        <v>845</v>
      </c>
      <c r="O257" s="32"/>
      <c r="P257" s="33"/>
      <c r="Q257" s="32"/>
      <c r="R257" s="33">
        <v>93401</v>
      </c>
      <c r="S257" s="33" t="s">
        <v>2085</v>
      </c>
      <c r="T257" s="34">
        <v>40753</v>
      </c>
      <c r="U257" s="32">
        <v>7447</v>
      </c>
      <c r="V257" s="22"/>
      <c r="W257" s="23"/>
      <c r="X257" s="22"/>
      <c r="Y257" s="22"/>
      <c r="Z257" s="22"/>
      <c r="AA257" s="21"/>
      <c r="AB257" s="18"/>
      <c r="AC257" s="18"/>
      <c r="AD257" s="18"/>
      <c r="AE257" s="18"/>
      <c r="AF257" s="18"/>
      <c r="AG257" s="18"/>
    </row>
    <row r="258" spans="1:33" ht="18" hidden="1" customHeight="1" x14ac:dyDescent="0.2">
      <c r="A258" s="32">
        <v>7670</v>
      </c>
      <c r="B258" s="42" t="s">
        <v>6734</v>
      </c>
      <c r="C258" s="139">
        <v>651747023</v>
      </c>
      <c r="D258" s="21" t="s">
        <v>78</v>
      </c>
      <c r="E258" s="21" t="s">
        <v>6667</v>
      </c>
      <c r="F258" s="31" t="s">
        <v>7210</v>
      </c>
      <c r="G258" s="31" t="s">
        <v>2087</v>
      </c>
      <c r="H258" s="31" t="s">
        <v>2086</v>
      </c>
      <c r="I258" s="21" t="s">
        <v>2052</v>
      </c>
      <c r="J258" s="21" t="s">
        <v>2088</v>
      </c>
      <c r="K258" s="21" t="s">
        <v>2089</v>
      </c>
      <c r="L258" s="21" t="s">
        <v>7211</v>
      </c>
      <c r="M258" s="23" t="s">
        <v>49</v>
      </c>
      <c r="N258" s="32" t="s">
        <v>1479</v>
      </c>
      <c r="O258" s="32">
        <v>226698697</v>
      </c>
      <c r="P258" s="33" t="s">
        <v>2090</v>
      </c>
      <c r="Q258" s="32"/>
      <c r="R258" s="33" t="s">
        <v>697</v>
      </c>
      <c r="S258" s="33" t="s">
        <v>7633</v>
      </c>
      <c r="T258" s="34">
        <v>43503</v>
      </c>
      <c r="U258" s="32">
        <v>7670</v>
      </c>
      <c r="V258" s="22"/>
      <c r="W258" s="23"/>
      <c r="X258" s="22"/>
      <c r="Y258" s="22"/>
      <c r="Z258" s="22"/>
      <c r="AA258" s="21"/>
      <c r="AB258" s="18"/>
      <c r="AC258" s="18"/>
      <c r="AD258" s="18"/>
      <c r="AE258" s="18"/>
      <c r="AF258" s="18"/>
      <c r="AG258" s="18"/>
    </row>
    <row r="259" spans="1:33" ht="18" hidden="1" customHeight="1" x14ac:dyDescent="0.2">
      <c r="A259" s="32">
        <v>7679</v>
      </c>
      <c r="B259" s="42" t="s">
        <v>6364</v>
      </c>
      <c r="C259" s="139" t="s">
        <v>7666</v>
      </c>
      <c r="D259" s="21"/>
      <c r="E259" s="21" t="s">
        <v>8590</v>
      </c>
      <c r="F259" s="31" t="s">
        <v>8050</v>
      </c>
      <c r="G259" s="31" t="s">
        <v>6365</v>
      </c>
      <c r="H259" s="31" t="s">
        <v>6366</v>
      </c>
      <c r="I259" s="21" t="s">
        <v>1473</v>
      </c>
      <c r="J259" s="21" t="s">
        <v>8051</v>
      </c>
      <c r="K259" s="21" t="s">
        <v>6367</v>
      </c>
      <c r="L259" s="21" t="s">
        <v>6368</v>
      </c>
      <c r="M259" s="23" t="s">
        <v>49</v>
      </c>
      <c r="N259" s="32" t="s">
        <v>6369</v>
      </c>
      <c r="O259" s="32">
        <v>56226261423</v>
      </c>
      <c r="P259" s="64" t="s">
        <v>6370</v>
      </c>
      <c r="Q259" s="32"/>
      <c r="R259" s="33">
        <v>93401</v>
      </c>
      <c r="S259" s="33" t="s">
        <v>8052</v>
      </c>
      <c r="T259" s="34">
        <v>43635</v>
      </c>
      <c r="U259" s="32">
        <v>7679</v>
      </c>
      <c r="V259" s="22"/>
      <c r="W259" s="23"/>
      <c r="X259" s="22"/>
      <c r="Y259" s="22"/>
      <c r="Z259" s="22"/>
      <c r="AA259" s="21"/>
      <c r="AB259" s="18"/>
      <c r="AC259" s="18"/>
      <c r="AD259" s="18"/>
      <c r="AE259" s="18"/>
      <c r="AF259" s="18"/>
      <c r="AG259" s="18"/>
    </row>
    <row r="260" spans="1:33" ht="18" hidden="1" customHeight="1" x14ac:dyDescent="0.2">
      <c r="A260" s="32">
        <v>6850</v>
      </c>
      <c r="B260" s="42" t="s">
        <v>2091</v>
      </c>
      <c r="C260" s="139">
        <v>718429005</v>
      </c>
      <c r="D260" s="21" t="s">
        <v>1555</v>
      </c>
      <c r="E260" s="21" t="s">
        <v>2092</v>
      </c>
      <c r="F260" s="31" t="s">
        <v>2093</v>
      </c>
      <c r="G260" s="31" t="s">
        <v>2094</v>
      </c>
      <c r="H260" s="31" t="s">
        <v>2095</v>
      </c>
      <c r="I260" s="21" t="s">
        <v>27</v>
      </c>
      <c r="J260" s="21" t="s">
        <v>2096</v>
      </c>
      <c r="K260" s="21" t="s">
        <v>2097</v>
      </c>
      <c r="L260" s="21" t="s">
        <v>2098</v>
      </c>
      <c r="M260" s="23" t="s">
        <v>49</v>
      </c>
      <c r="N260" s="32" t="s">
        <v>2100</v>
      </c>
      <c r="O260" s="32"/>
      <c r="P260" s="33" t="s">
        <v>2099</v>
      </c>
      <c r="Q260" s="32"/>
      <c r="R260" s="33">
        <v>93401</v>
      </c>
      <c r="S260" s="33" t="s">
        <v>2101</v>
      </c>
      <c r="T260" s="34">
        <v>37970</v>
      </c>
      <c r="U260" s="32">
        <v>6850</v>
      </c>
      <c r="V260" s="22"/>
      <c r="W260" s="23"/>
      <c r="X260" s="22"/>
      <c r="Y260" s="22"/>
      <c r="Z260" s="22"/>
      <c r="AA260" s="21"/>
      <c r="AB260" s="18"/>
      <c r="AC260" s="18"/>
      <c r="AD260" s="18"/>
      <c r="AE260" s="18"/>
      <c r="AF260" s="18"/>
      <c r="AG260" s="18"/>
    </row>
    <row r="261" spans="1:33" ht="18" hidden="1" customHeight="1" x14ac:dyDescent="0.2">
      <c r="A261" s="32">
        <v>7339</v>
      </c>
      <c r="B261" s="42" t="s">
        <v>2102</v>
      </c>
      <c r="C261" s="139">
        <v>714364007</v>
      </c>
      <c r="D261" s="21" t="s">
        <v>1555</v>
      </c>
      <c r="E261" s="21" t="s">
        <v>2103</v>
      </c>
      <c r="F261" s="31" t="s">
        <v>2104</v>
      </c>
      <c r="G261" s="21" t="s">
        <v>2105</v>
      </c>
      <c r="H261" s="31" t="s">
        <v>2106</v>
      </c>
      <c r="I261" s="21" t="s">
        <v>2107</v>
      </c>
      <c r="J261" s="21" t="s">
        <v>2108</v>
      </c>
      <c r="K261" s="21" t="s">
        <v>2109</v>
      </c>
      <c r="L261" s="21" t="s">
        <v>2112</v>
      </c>
      <c r="M261" s="23" t="s">
        <v>49</v>
      </c>
      <c r="N261" s="32" t="s">
        <v>2113</v>
      </c>
      <c r="O261" s="32" t="s">
        <v>2111</v>
      </c>
      <c r="P261" s="33" t="s">
        <v>2110</v>
      </c>
      <c r="Q261" s="32"/>
      <c r="R261" s="33">
        <v>93401</v>
      </c>
      <c r="S261" s="33" t="s">
        <v>2114</v>
      </c>
      <c r="T261" s="34">
        <v>39030</v>
      </c>
      <c r="U261" s="32">
        <v>7339</v>
      </c>
      <c r="V261" s="22"/>
      <c r="W261" s="23"/>
      <c r="X261" s="22"/>
      <c r="Y261" s="22"/>
      <c r="Z261" s="22"/>
      <c r="AA261" s="21"/>
      <c r="AB261" s="18"/>
      <c r="AC261" s="18"/>
      <c r="AD261" s="18"/>
      <c r="AE261" s="18"/>
      <c r="AF261" s="18"/>
      <c r="AG261" s="18"/>
    </row>
    <row r="262" spans="1:33" ht="18" hidden="1" customHeight="1" x14ac:dyDescent="0.2">
      <c r="A262" s="32">
        <v>7441</v>
      </c>
      <c r="B262" s="42" t="s">
        <v>2115</v>
      </c>
      <c r="C262" s="139" t="s">
        <v>7667</v>
      </c>
      <c r="D262" s="21" t="s">
        <v>1568</v>
      </c>
      <c r="E262" s="21" t="s">
        <v>2116</v>
      </c>
      <c r="F262" s="31" t="s">
        <v>2117</v>
      </c>
      <c r="G262" s="31" t="s">
        <v>2118</v>
      </c>
      <c r="H262" s="31" t="s">
        <v>2119</v>
      </c>
      <c r="I262" s="21" t="s">
        <v>1685</v>
      </c>
      <c r="J262" s="21" t="s">
        <v>2120</v>
      </c>
      <c r="K262" s="21" t="s">
        <v>2121</v>
      </c>
      <c r="L262" s="21" t="s">
        <v>2122</v>
      </c>
      <c r="M262" s="23" t="s">
        <v>6111</v>
      </c>
      <c r="N262" s="32" t="s">
        <v>1105</v>
      </c>
      <c r="O262" s="32" t="s">
        <v>2123</v>
      </c>
      <c r="P262" s="33"/>
      <c r="Q262" s="32"/>
      <c r="R262" s="33" t="s">
        <v>47</v>
      </c>
      <c r="S262" s="33" t="s">
        <v>2124</v>
      </c>
      <c r="T262" s="34">
        <v>40674</v>
      </c>
      <c r="U262" s="32">
        <v>7441</v>
      </c>
      <c r="V262" s="22"/>
      <c r="W262" s="23"/>
      <c r="X262" s="22"/>
      <c r="Y262" s="22"/>
      <c r="Z262" s="22"/>
      <c r="AA262" s="21"/>
      <c r="AB262" s="18"/>
      <c r="AC262" s="18"/>
      <c r="AD262" s="18"/>
      <c r="AE262" s="18"/>
      <c r="AF262" s="18"/>
      <c r="AG262" s="18"/>
    </row>
    <row r="263" spans="1:33" ht="18" hidden="1" customHeight="1" x14ac:dyDescent="0.2">
      <c r="A263" s="32">
        <v>7193</v>
      </c>
      <c r="B263" s="42" t="s">
        <v>2125</v>
      </c>
      <c r="C263" s="139">
        <v>700217507</v>
      </c>
      <c r="D263" s="21" t="s">
        <v>2126</v>
      </c>
      <c r="E263" s="21" t="s">
        <v>2127</v>
      </c>
      <c r="F263" s="31" t="s">
        <v>7252</v>
      </c>
      <c r="G263" s="31" t="s">
        <v>2128</v>
      </c>
      <c r="H263" s="31" t="s">
        <v>7253</v>
      </c>
      <c r="I263" s="21" t="s">
        <v>2129</v>
      </c>
      <c r="J263" s="21" t="s">
        <v>7254</v>
      </c>
      <c r="K263" s="21" t="s">
        <v>7255</v>
      </c>
      <c r="L263" s="21" t="s">
        <v>7256</v>
      </c>
      <c r="M263" s="23" t="s">
        <v>49</v>
      </c>
      <c r="N263" s="32" t="s">
        <v>2130</v>
      </c>
      <c r="O263" s="32" t="s">
        <v>7257</v>
      </c>
      <c r="P263" s="33" t="s">
        <v>6610</v>
      </c>
      <c r="Q263" s="32"/>
      <c r="R263" s="33" t="s">
        <v>89</v>
      </c>
      <c r="S263" s="33" t="s">
        <v>7302</v>
      </c>
      <c r="T263" s="34">
        <v>38618</v>
      </c>
      <c r="U263" s="32">
        <v>7193</v>
      </c>
      <c r="V263" s="22"/>
      <c r="W263" s="23"/>
      <c r="X263" s="22"/>
      <c r="Y263" s="22"/>
      <c r="Z263" s="22"/>
      <c r="AA263" s="21"/>
      <c r="AB263" s="18"/>
      <c r="AC263" s="18"/>
      <c r="AD263" s="18"/>
      <c r="AE263" s="18"/>
      <c r="AF263" s="18"/>
      <c r="AG263" s="18"/>
    </row>
    <row r="264" spans="1:33" ht="18" hidden="1" customHeight="1" x14ac:dyDescent="0.2">
      <c r="A264" s="32">
        <v>4050</v>
      </c>
      <c r="B264" s="42" t="s">
        <v>2131</v>
      </c>
      <c r="C264" s="139">
        <v>821849012</v>
      </c>
      <c r="D264" s="21" t="s">
        <v>1568</v>
      </c>
      <c r="E264" s="21" t="s">
        <v>2132</v>
      </c>
      <c r="F264" s="31" t="s">
        <v>2133</v>
      </c>
      <c r="G264" s="31" t="s">
        <v>2134</v>
      </c>
      <c r="H264" s="31" t="s">
        <v>2135</v>
      </c>
      <c r="I264" s="21" t="s">
        <v>2136</v>
      </c>
      <c r="J264" s="21" t="s">
        <v>2137</v>
      </c>
      <c r="K264" s="21" t="s">
        <v>2138</v>
      </c>
      <c r="L264" s="21" t="s">
        <v>2139</v>
      </c>
      <c r="M264" s="23" t="s">
        <v>623</v>
      </c>
      <c r="N264" s="32" t="s">
        <v>202</v>
      </c>
      <c r="O264" s="32"/>
      <c r="P264" s="33"/>
      <c r="Q264" s="32"/>
      <c r="R264" s="33">
        <v>93401</v>
      </c>
      <c r="S264" s="33" t="s">
        <v>2140</v>
      </c>
      <c r="T264" s="34">
        <v>37970</v>
      </c>
      <c r="U264" s="32">
        <v>4050</v>
      </c>
      <c r="V264" s="22"/>
      <c r="W264" s="23"/>
      <c r="X264" s="22"/>
      <c r="Y264" s="22"/>
      <c r="Z264" s="22"/>
      <c r="AA264" s="21"/>
      <c r="AB264" s="18"/>
      <c r="AC264" s="18"/>
      <c r="AD264" s="18"/>
      <c r="AE264" s="18"/>
      <c r="AF264" s="18"/>
      <c r="AG264" s="18"/>
    </row>
    <row r="265" spans="1:33" ht="18" hidden="1" customHeight="1" x14ac:dyDescent="0.2">
      <c r="A265" s="32">
        <v>4100</v>
      </c>
      <c r="B265" s="42" t="s">
        <v>2141</v>
      </c>
      <c r="C265" s="139">
        <v>707182008</v>
      </c>
      <c r="D265" s="21" t="s">
        <v>1568</v>
      </c>
      <c r="E265" s="21" t="s">
        <v>2142</v>
      </c>
      <c r="F265" s="31" t="s">
        <v>2143</v>
      </c>
      <c r="G265" s="31" t="s">
        <v>2144</v>
      </c>
      <c r="H265" s="31" t="s">
        <v>6888</v>
      </c>
      <c r="I265" s="21" t="s">
        <v>2145</v>
      </c>
      <c r="J265" s="21" t="s">
        <v>6889</v>
      </c>
      <c r="K265" s="21" t="s">
        <v>2146</v>
      </c>
      <c r="L265" s="21" t="s">
        <v>2148</v>
      </c>
      <c r="M265" s="23" t="s">
        <v>6110</v>
      </c>
      <c r="N265" s="32" t="s">
        <v>1005</v>
      </c>
      <c r="O265" s="32" t="s">
        <v>2149</v>
      </c>
      <c r="P265" s="33" t="s">
        <v>2147</v>
      </c>
      <c r="Q265" s="32"/>
      <c r="R265" s="33">
        <v>91401</v>
      </c>
      <c r="S265" s="33" t="s">
        <v>6890</v>
      </c>
      <c r="T265" s="34">
        <v>37970</v>
      </c>
      <c r="U265" s="32">
        <v>4100</v>
      </c>
      <c r="V265" s="22"/>
      <c r="W265" s="23"/>
      <c r="X265" s="22"/>
      <c r="Y265" s="22"/>
      <c r="Z265" s="22"/>
      <c r="AA265" s="21"/>
      <c r="AB265" s="18"/>
      <c r="AC265" s="18"/>
      <c r="AD265" s="18"/>
      <c r="AE265" s="18"/>
      <c r="AF265" s="18"/>
      <c r="AG265" s="18"/>
    </row>
    <row r="266" spans="1:33" ht="18" hidden="1" customHeight="1" x14ac:dyDescent="0.2">
      <c r="A266" s="32">
        <v>7378</v>
      </c>
      <c r="B266" s="42" t="s">
        <v>2150</v>
      </c>
      <c r="C266" s="139" t="s">
        <v>7668</v>
      </c>
      <c r="D266" s="21" t="s">
        <v>1962</v>
      </c>
      <c r="E266" s="21" t="s">
        <v>2151</v>
      </c>
      <c r="F266" s="31" t="s">
        <v>2152</v>
      </c>
      <c r="G266" s="31" t="s">
        <v>2153</v>
      </c>
      <c r="H266" s="31" t="s">
        <v>2154</v>
      </c>
      <c r="I266" s="21" t="s">
        <v>2155</v>
      </c>
      <c r="J266" s="21" t="s">
        <v>2156</v>
      </c>
      <c r="K266" s="21" t="s">
        <v>2157</v>
      </c>
      <c r="L266" s="21" t="s">
        <v>2159</v>
      </c>
      <c r="M266" s="23" t="s">
        <v>6111</v>
      </c>
      <c r="N266" s="32" t="s">
        <v>1105</v>
      </c>
      <c r="O266" s="32"/>
      <c r="P266" s="33" t="s">
        <v>2158</v>
      </c>
      <c r="Q266" s="32"/>
      <c r="R266" s="33" t="s">
        <v>414</v>
      </c>
      <c r="S266" s="33" t="s">
        <v>6097</v>
      </c>
      <c r="T266" s="34">
        <v>39371</v>
      </c>
      <c r="U266" s="32">
        <v>7378</v>
      </c>
      <c r="V266" s="22"/>
      <c r="W266" s="23"/>
      <c r="X266" s="22"/>
      <c r="Y266" s="22"/>
      <c r="Z266" s="22"/>
      <c r="AA266" s="21"/>
      <c r="AB266" s="18"/>
      <c r="AC266" s="18"/>
      <c r="AD266" s="18"/>
      <c r="AE266" s="18"/>
      <c r="AF266" s="18"/>
      <c r="AG266" s="18"/>
    </row>
    <row r="267" spans="1:33" ht="18" hidden="1" customHeight="1" x14ac:dyDescent="0.2">
      <c r="A267" s="32">
        <v>6740</v>
      </c>
      <c r="B267" s="42" t="s">
        <v>2160</v>
      </c>
      <c r="C267" s="139">
        <v>714792008</v>
      </c>
      <c r="D267" s="21" t="s">
        <v>1555</v>
      </c>
      <c r="E267" s="21" t="s">
        <v>2161</v>
      </c>
      <c r="F267" s="31" t="s">
        <v>6219</v>
      </c>
      <c r="G267" s="31" t="s">
        <v>2162</v>
      </c>
      <c r="H267" s="111" t="s">
        <v>8753</v>
      </c>
      <c r="I267" s="21" t="s">
        <v>2163</v>
      </c>
      <c r="J267" s="50" t="s">
        <v>8754</v>
      </c>
      <c r="K267" s="50" t="s">
        <v>8755</v>
      </c>
      <c r="L267" s="21" t="s">
        <v>6345</v>
      </c>
      <c r="M267" s="23" t="s">
        <v>6105</v>
      </c>
      <c r="N267" s="32" t="s">
        <v>2165</v>
      </c>
      <c r="O267" s="32" t="s">
        <v>2164</v>
      </c>
      <c r="P267" s="33" t="s">
        <v>6245</v>
      </c>
      <c r="Q267" s="32" t="s">
        <v>6344</v>
      </c>
      <c r="R267" s="33" t="s">
        <v>1266</v>
      </c>
      <c r="S267" s="33" t="s">
        <v>6948</v>
      </c>
      <c r="T267" s="34">
        <v>37970</v>
      </c>
      <c r="U267" s="32">
        <v>6740</v>
      </c>
      <c r="V267" s="22"/>
      <c r="W267" s="23"/>
      <c r="X267" s="22"/>
      <c r="Y267" s="22"/>
      <c r="Z267" s="22"/>
      <c r="AA267" s="21"/>
      <c r="AB267" s="18"/>
      <c r="AC267" s="18"/>
      <c r="AD267" s="18"/>
      <c r="AE267" s="18"/>
      <c r="AF267" s="18"/>
      <c r="AG267" s="18" t="s">
        <v>8549</v>
      </c>
    </row>
    <row r="268" spans="1:33" ht="18" hidden="1" customHeight="1" x14ac:dyDescent="0.2">
      <c r="A268" s="32">
        <v>7454</v>
      </c>
      <c r="B268" s="42" t="s">
        <v>2166</v>
      </c>
      <c r="C268" s="139">
        <v>650017552</v>
      </c>
      <c r="D268" s="21" t="s">
        <v>1555</v>
      </c>
      <c r="E268" s="21" t="s">
        <v>2167</v>
      </c>
      <c r="F268" s="21" t="s">
        <v>2168</v>
      </c>
      <c r="G268" s="31" t="s">
        <v>2169</v>
      </c>
      <c r="H268" s="31" t="s">
        <v>2170</v>
      </c>
      <c r="I268" s="21" t="s">
        <v>2171</v>
      </c>
      <c r="J268" s="21" t="s">
        <v>2172</v>
      </c>
      <c r="K268" s="21" t="s">
        <v>2173</v>
      </c>
      <c r="L268" s="21" t="s">
        <v>2174</v>
      </c>
      <c r="M268" s="23" t="s">
        <v>50</v>
      </c>
      <c r="N268" s="32" t="s">
        <v>2175</v>
      </c>
      <c r="O268" s="32"/>
      <c r="P268" s="33"/>
      <c r="Q268" s="32"/>
      <c r="R268" s="33">
        <v>93401</v>
      </c>
      <c r="S268" s="33" t="s">
        <v>2176</v>
      </c>
      <c r="T268" s="34">
        <v>40813</v>
      </c>
      <c r="U268" s="32">
        <v>7454</v>
      </c>
      <c r="V268" s="22"/>
      <c r="W268" s="23"/>
      <c r="X268" s="22"/>
      <c r="Y268" s="22"/>
      <c r="Z268" s="22"/>
      <c r="AA268" s="21"/>
      <c r="AB268" s="18"/>
      <c r="AC268" s="18"/>
      <c r="AD268" s="18"/>
      <c r="AE268" s="18"/>
      <c r="AF268" s="18"/>
      <c r="AG268" s="18"/>
    </row>
    <row r="269" spans="1:33" ht="18" hidden="1" customHeight="1" x14ac:dyDescent="0.2">
      <c r="A269" s="32">
        <v>7702</v>
      </c>
      <c r="B269" s="42" t="s">
        <v>6809</v>
      </c>
      <c r="C269" s="139">
        <v>651660149</v>
      </c>
      <c r="D269" s="21"/>
      <c r="E269" s="21" t="s">
        <v>8591</v>
      </c>
      <c r="F269" s="21" t="s">
        <v>6810</v>
      </c>
      <c r="G269" s="31" t="s">
        <v>6811</v>
      </c>
      <c r="H269" s="31" t="s">
        <v>6812</v>
      </c>
      <c r="I269" s="21" t="s">
        <v>6454</v>
      </c>
      <c r="J269" s="21" t="s">
        <v>6813</v>
      </c>
      <c r="K269" s="21" t="s">
        <v>6814</v>
      </c>
      <c r="L269" s="21" t="s">
        <v>6815</v>
      </c>
      <c r="M269" s="23" t="s">
        <v>6108</v>
      </c>
      <c r="N269" s="32" t="s">
        <v>984</v>
      </c>
      <c r="O269" s="32">
        <v>949317655</v>
      </c>
      <c r="P269" s="51" t="s">
        <v>6816</v>
      </c>
      <c r="Q269" s="32"/>
      <c r="R269" s="33">
        <v>93401</v>
      </c>
      <c r="S269" s="33" t="s">
        <v>6773</v>
      </c>
      <c r="T269" s="34">
        <v>43917</v>
      </c>
      <c r="U269" s="32">
        <v>7702</v>
      </c>
      <c r="V269" s="22"/>
      <c r="W269" s="23"/>
      <c r="X269" s="22"/>
      <c r="Y269" s="22"/>
      <c r="Z269" s="22"/>
      <c r="AA269" s="21"/>
      <c r="AB269" s="18"/>
      <c r="AC269" s="18"/>
      <c r="AD269" s="18"/>
      <c r="AE269" s="18"/>
      <c r="AF269" s="18"/>
      <c r="AG269" s="18"/>
    </row>
    <row r="270" spans="1:33" ht="18" hidden="1" customHeight="1" x14ac:dyDescent="0.2">
      <c r="A270" s="32">
        <v>7585</v>
      </c>
      <c r="B270" s="42" t="s">
        <v>2177</v>
      </c>
      <c r="C270" s="139">
        <v>651096642</v>
      </c>
      <c r="D270" s="21" t="s">
        <v>2178</v>
      </c>
      <c r="E270" s="21" t="s">
        <v>2179</v>
      </c>
      <c r="F270" s="31" t="s">
        <v>2180</v>
      </c>
      <c r="G270" s="31" t="s">
        <v>2181</v>
      </c>
      <c r="H270" s="21" t="s">
        <v>2184</v>
      </c>
      <c r="I270" s="31" t="s">
        <v>2182</v>
      </c>
      <c r="J270" s="21" t="s">
        <v>2183</v>
      </c>
      <c r="K270" s="21" t="s">
        <v>2185</v>
      </c>
      <c r="L270" s="21" t="s">
        <v>2187</v>
      </c>
      <c r="M270" s="23" t="s">
        <v>49</v>
      </c>
      <c r="N270" s="32" t="s">
        <v>723</v>
      </c>
      <c r="O270" s="32" t="s">
        <v>2188</v>
      </c>
      <c r="P270" s="33" t="s">
        <v>2186</v>
      </c>
      <c r="Q270" s="32"/>
      <c r="R270" s="33">
        <v>93401</v>
      </c>
      <c r="S270" s="33" t="s">
        <v>2189</v>
      </c>
      <c r="T270" s="34">
        <v>42306</v>
      </c>
      <c r="U270" s="32">
        <v>7585</v>
      </c>
      <c r="V270" s="22"/>
      <c r="W270" s="23"/>
      <c r="X270" s="22"/>
      <c r="Y270" s="22"/>
      <c r="Z270" s="22"/>
      <c r="AA270" s="21"/>
      <c r="AB270" s="18"/>
      <c r="AC270" s="18"/>
      <c r="AD270" s="18"/>
      <c r="AE270" s="18"/>
      <c r="AF270" s="18"/>
      <c r="AG270" s="18"/>
    </row>
    <row r="271" spans="1:33" ht="18" hidden="1" customHeight="1" x14ac:dyDescent="0.2">
      <c r="A271" s="32">
        <v>7703</v>
      </c>
      <c r="B271" s="42" t="s">
        <v>6824</v>
      </c>
      <c r="C271" s="139">
        <v>651811481</v>
      </c>
      <c r="D271" s="21"/>
      <c r="E271" s="21" t="s">
        <v>8592</v>
      </c>
      <c r="F271" s="31" t="s">
        <v>7154</v>
      </c>
      <c r="G271" s="31" t="s">
        <v>6833</v>
      </c>
      <c r="H271" s="21" t="s">
        <v>6825</v>
      </c>
      <c r="I271" s="31" t="s">
        <v>1473</v>
      </c>
      <c r="J271" s="21" t="s">
        <v>6826</v>
      </c>
      <c r="K271" s="21" t="s">
        <v>6827</v>
      </c>
      <c r="L271" s="21" t="s">
        <v>6828</v>
      </c>
      <c r="M271" s="23" t="s">
        <v>6109</v>
      </c>
      <c r="N271" s="32" t="s">
        <v>6829</v>
      </c>
      <c r="O271" s="32">
        <v>964560714</v>
      </c>
      <c r="P271" s="51" t="s">
        <v>6830</v>
      </c>
      <c r="Q271" s="32"/>
      <c r="R271" s="33">
        <v>93401</v>
      </c>
      <c r="S271" s="33" t="s">
        <v>7155</v>
      </c>
      <c r="T271" s="34">
        <v>43927</v>
      </c>
      <c r="U271" s="32">
        <v>7703</v>
      </c>
      <c r="V271" s="22"/>
      <c r="W271" s="23"/>
      <c r="X271" s="22"/>
      <c r="Y271" s="22"/>
      <c r="Z271" s="22"/>
      <c r="AA271" s="21"/>
      <c r="AB271" s="18"/>
      <c r="AC271" s="18"/>
      <c r="AD271" s="18"/>
      <c r="AE271" s="18"/>
      <c r="AF271" s="18"/>
      <c r="AG271" s="18"/>
    </row>
    <row r="272" spans="1:33" ht="18" hidden="1" customHeight="1" x14ac:dyDescent="0.2">
      <c r="A272" s="32">
        <v>5350</v>
      </c>
      <c r="B272" s="42" t="s">
        <v>2190</v>
      </c>
      <c r="C272" s="139">
        <v>817743005</v>
      </c>
      <c r="D272" s="21" t="s">
        <v>1568</v>
      </c>
      <c r="E272" s="21" t="s">
        <v>2191</v>
      </c>
      <c r="F272" s="31" t="s">
        <v>2192</v>
      </c>
      <c r="G272" s="31" t="s">
        <v>2193</v>
      </c>
      <c r="H272" s="31" t="s">
        <v>2194</v>
      </c>
      <c r="I272" s="21" t="s">
        <v>2195</v>
      </c>
      <c r="J272" s="21" t="s">
        <v>2196</v>
      </c>
      <c r="K272" s="21" t="s">
        <v>2197</v>
      </c>
      <c r="L272" s="21" t="s">
        <v>2198</v>
      </c>
      <c r="M272" s="23" t="s">
        <v>6109</v>
      </c>
      <c r="N272" s="32" t="s">
        <v>2199</v>
      </c>
      <c r="O272" s="32" t="s">
        <v>2200</v>
      </c>
      <c r="P272" s="33" t="s">
        <v>2201</v>
      </c>
      <c r="Q272" s="32"/>
      <c r="R272" s="33">
        <v>93401</v>
      </c>
      <c r="S272" s="33" t="s">
        <v>2202</v>
      </c>
      <c r="T272" s="34">
        <v>37970</v>
      </c>
      <c r="U272" s="32">
        <v>5350</v>
      </c>
      <c r="V272" s="22"/>
      <c r="W272" s="23"/>
      <c r="X272" s="22"/>
      <c r="Y272" s="22"/>
      <c r="Z272" s="22"/>
      <c r="AA272" s="21"/>
      <c r="AB272" s="18"/>
      <c r="AC272" s="18"/>
      <c r="AD272" s="18"/>
      <c r="AE272" s="18"/>
      <c r="AF272" s="18"/>
      <c r="AG272" s="18"/>
    </row>
    <row r="273" spans="1:33" ht="18" hidden="1" customHeight="1" x14ac:dyDescent="0.2">
      <c r="A273" s="32">
        <v>6983</v>
      </c>
      <c r="B273" s="42" t="s">
        <v>6346</v>
      </c>
      <c r="C273" s="139">
        <v>759917405</v>
      </c>
      <c r="D273" s="21" t="s">
        <v>2203</v>
      </c>
      <c r="E273" s="21" t="s">
        <v>2204</v>
      </c>
      <c r="F273" s="31" t="s">
        <v>7104</v>
      </c>
      <c r="G273" s="31" t="s">
        <v>2205</v>
      </c>
      <c r="H273" s="31" t="s">
        <v>6213</v>
      </c>
      <c r="I273" s="21" t="s">
        <v>8593</v>
      </c>
      <c r="J273" s="21" t="s">
        <v>6552</v>
      </c>
      <c r="K273" s="21" t="s">
        <v>6214</v>
      </c>
      <c r="L273" s="21" t="s">
        <v>6211</v>
      </c>
      <c r="M273" s="23" t="s">
        <v>6106</v>
      </c>
      <c r="N273" s="32" t="s">
        <v>179</v>
      </c>
      <c r="O273" s="32" t="s">
        <v>8733</v>
      </c>
      <c r="P273" s="51" t="s">
        <v>6212</v>
      </c>
      <c r="Q273" s="32"/>
      <c r="R273" s="33">
        <v>93401</v>
      </c>
      <c r="S273" s="33" t="s">
        <v>7022</v>
      </c>
      <c r="T273" s="34">
        <v>37970</v>
      </c>
      <c r="U273" s="32">
        <v>6983</v>
      </c>
      <c r="V273" s="22"/>
      <c r="W273" s="23"/>
      <c r="X273" s="22"/>
      <c r="Y273" s="22"/>
      <c r="Z273" s="22"/>
      <c r="AA273" s="21"/>
      <c r="AB273" s="18"/>
      <c r="AC273" s="18"/>
      <c r="AD273" s="18"/>
      <c r="AE273" s="18"/>
      <c r="AF273" s="18"/>
      <c r="AG273" s="18" t="s">
        <v>8594</v>
      </c>
    </row>
    <row r="274" spans="1:33" ht="18" hidden="1" customHeight="1" x14ac:dyDescent="0.2">
      <c r="A274" s="32">
        <v>7344</v>
      </c>
      <c r="B274" s="42" t="s">
        <v>2206</v>
      </c>
      <c r="C274" s="139">
        <v>654426600</v>
      </c>
      <c r="D274" s="21" t="s">
        <v>1555</v>
      </c>
      <c r="E274" s="21" t="s">
        <v>2207</v>
      </c>
      <c r="F274" s="31" t="s">
        <v>2208</v>
      </c>
      <c r="G274" s="31" t="s">
        <v>2209</v>
      </c>
      <c r="H274" s="31" t="s">
        <v>2210</v>
      </c>
      <c r="I274" s="21" t="s">
        <v>1685</v>
      </c>
      <c r="J274" s="21" t="s">
        <v>2211</v>
      </c>
      <c r="K274" s="21" t="s">
        <v>2212</v>
      </c>
      <c r="L274" s="21" t="s">
        <v>2214</v>
      </c>
      <c r="M274" s="23" t="s">
        <v>49</v>
      </c>
      <c r="N274" s="32"/>
      <c r="O274" s="32" t="s">
        <v>2215</v>
      </c>
      <c r="P274" s="33" t="s">
        <v>2213</v>
      </c>
      <c r="Q274" s="32"/>
      <c r="R274" s="33" t="s">
        <v>89</v>
      </c>
      <c r="S274" s="33" t="s">
        <v>2216</v>
      </c>
      <c r="T274" s="34">
        <v>39113</v>
      </c>
      <c r="U274" s="32">
        <v>7344</v>
      </c>
      <c r="V274" s="22"/>
      <c r="W274" s="23"/>
      <c r="X274" s="22"/>
      <c r="Y274" s="22"/>
      <c r="Z274" s="22"/>
      <c r="AA274" s="21"/>
      <c r="AB274" s="18"/>
      <c r="AC274" s="18"/>
      <c r="AD274" s="18"/>
      <c r="AE274" s="18"/>
      <c r="AF274" s="18"/>
      <c r="AG274" s="18"/>
    </row>
    <row r="275" spans="1:33" ht="18" hidden="1" customHeight="1" x14ac:dyDescent="0.2">
      <c r="A275" s="32">
        <v>7384</v>
      </c>
      <c r="B275" s="42" t="s">
        <v>2217</v>
      </c>
      <c r="C275" s="139">
        <v>715127008</v>
      </c>
      <c r="D275" s="21" t="s">
        <v>1624</v>
      </c>
      <c r="E275" s="21" t="s">
        <v>2218</v>
      </c>
      <c r="F275" s="31" t="s">
        <v>2219</v>
      </c>
      <c r="G275" s="31" t="s">
        <v>2220</v>
      </c>
      <c r="H275" s="31" t="s">
        <v>2221</v>
      </c>
      <c r="I275" s="21" t="s">
        <v>1685</v>
      </c>
      <c r="J275" s="21" t="s">
        <v>136</v>
      </c>
      <c r="K275" s="21" t="s">
        <v>2222</v>
      </c>
      <c r="L275" s="21" t="s">
        <v>2223</v>
      </c>
      <c r="M275" s="23" t="s">
        <v>49</v>
      </c>
      <c r="N275" s="32" t="s">
        <v>723</v>
      </c>
      <c r="O275" s="32"/>
      <c r="P275" s="33"/>
      <c r="Q275" s="32"/>
      <c r="R275" s="33">
        <v>93401</v>
      </c>
      <c r="S275" s="33" t="s">
        <v>2114</v>
      </c>
      <c r="T275" s="34">
        <v>39414</v>
      </c>
      <c r="U275" s="32">
        <v>7384</v>
      </c>
      <c r="V275" s="22"/>
      <c r="W275" s="23"/>
      <c r="X275" s="22"/>
      <c r="Y275" s="22"/>
      <c r="Z275" s="22"/>
      <c r="AA275" s="21"/>
      <c r="AB275" s="18"/>
      <c r="AC275" s="18"/>
      <c r="AD275" s="18"/>
      <c r="AE275" s="18"/>
      <c r="AF275" s="18"/>
      <c r="AG275" s="18"/>
    </row>
    <row r="276" spans="1:33" ht="18" hidden="1" customHeight="1" x14ac:dyDescent="0.2">
      <c r="A276" s="32">
        <v>6780</v>
      </c>
      <c r="B276" s="42" t="s">
        <v>2224</v>
      </c>
      <c r="C276" s="139">
        <v>716223000</v>
      </c>
      <c r="D276" s="21" t="s">
        <v>1568</v>
      </c>
      <c r="E276" s="21" t="s">
        <v>2225</v>
      </c>
      <c r="F276" s="21" t="s">
        <v>2227</v>
      </c>
      <c r="G276" s="31" t="s">
        <v>2226</v>
      </c>
      <c r="H276" s="31" t="s">
        <v>2228</v>
      </c>
      <c r="I276" s="21" t="s">
        <v>2229</v>
      </c>
      <c r="J276" s="21" t="s">
        <v>2230</v>
      </c>
      <c r="K276" s="21" t="s">
        <v>2231</v>
      </c>
      <c r="L276" s="21" t="s">
        <v>2232</v>
      </c>
      <c r="M276" s="23" t="s">
        <v>6105</v>
      </c>
      <c r="N276" s="32" t="s">
        <v>1710</v>
      </c>
      <c r="O276" s="32"/>
      <c r="P276" s="33"/>
      <c r="Q276" s="32"/>
      <c r="R276" s="33" t="s">
        <v>1266</v>
      </c>
      <c r="S276" s="33" t="s">
        <v>2233</v>
      </c>
      <c r="T276" s="34">
        <v>37970</v>
      </c>
      <c r="U276" s="32">
        <v>6780</v>
      </c>
      <c r="V276" s="22"/>
      <c r="W276" s="23"/>
      <c r="X276" s="22"/>
      <c r="Y276" s="22"/>
      <c r="Z276" s="22"/>
      <c r="AA276" s="21"/>
      <c r="AB276" s="18"/>
      <c r="AC276" s="18"/>
      <c r="AD276" s="18"/>
      <c r="AE276" s="18"/>
      <c r="AF276" s="18"/>
      <c r="AG276" s="18"/>
    </row>
    <row r="277" spans="1:33" ht="18" hidden="1" customHeight="1" x14ac:dyDescent="0.2">
      <c r="A277" s="32">
        <v>7620</v>
      </c>
      <c r="B277" s="42" t="s">
        <v>2234</v>
      </c>
      <c r="C277" s="139">
        <v>732384006</v>
      </c>
      <c r="D277" s="21" t="s">
        <v>1555</v>
      </c>
      <c r="E277" s="21" t="s">
        <v>2235</v>
      </c>
      <c r="F277" s="31" t="s">
        <v>7441</v>
      </c>
      <c r="G277" s="31" t="s">
        <v>2236</v>
      </c>
      <c r="H277" s="31" t="s">
        <v>7442</v>
      </c>
      <c r="I277" s="21" t="s">
        <v>7443</v>
      </c>
      <c r="J277" s="21" t="s">
        <v>7444</v>
      </c>
      <c r="K277" s="21" t="s">
        <v>2238</v>
      </c>
      <c r="L277" s="21" t="s">
        <v>2239</v>
      </c>
      <c r="M277" s="23" t="s">
        <v>49</v>
      </c>
      <c r="N277" s="32" t="s">
        <v>2240</v>
      </c>
      <c r="O277" s="32" t="s">
        <v>7413</v>
      </c>
      <c r="P277" s="33" t="s">
        <v>7414</v>
      </c>
      <c r="Q277" s="32"/>
      <c r="R277" s="33" t="s">
        <v>640</v>
      </c>
      <c r="S277" s="33" t="s">
        <v>7449</v>
      </c>
      <c r="T277" s="34">
        <v>42688</v>
      </c>
      <c r="U277" s="32">
        <v>7620</v>
      </c>
      <c r="V277" s="22"/>
      <c r="W277" s="23"/>
      <c r="X277" s="22"/>
      <c r="Y277" s="22"/>
      <c r="Z277" s="22"/>
      <c r="AA277" s="21"/>
      <c r="AB277" s="18"/>
      <c r="AC277" s="18"/>
      <c r="AD277" s="18"/>
      <c r="AE277" s="18"/>
      <c r="AF277" s="18"/>
      <c r="AG277" s="18"/>
    </row>
    <row r="278" spans="1:33" ht="18" hidden="1" customHeight="1" x14ac:dyDescent="0.2">
      <c r="A278" s="32">
        <v>7667</v>
      </c>
      <c r="B278" s="42" t="s">
        <v>6735</v>
      </c>
      <c r="C278" s="139">
        <v>650992660</v>
      </c>
      <c r="D278" s="21" t="s">
        <v>78</v>
      </c>
      <c r="E278" s="21" t="s">
        <v>2242</v>
      </c>
      <c r="F278" s="31" t="s">
        <v>2243</v>
      </c>
      <c r="G278" s="31" t="s">
        <v>2244</v>
      </c>
      <c r="H278" s="31" t="s">
        <v>2245</v>
      </c>
      <c r="I278" s="21" t="s">
        <v>848</v>
      </c>
      <c r="J278" s="21" t="s">
        <v>2246</v>
      </c>
      <c r="K278" s="21" t="s">
        <v>2247</v>
      </c>
      <c r="L278" s="21" t="s">
        <v>2248</v>
      </c>
      <c r="M278" s="23" t="s">
        <v>49</v>
      </c>
      <c r="N278" s="32" t="s">
        <v>2249</v>
      </c>
      <c r="O278" s="32" t="s">
        <v>2250</v>
      </c>
      <c r="P278" s="33" t="s">
        <v>2251</v>
      </c>
      <c r="Q278" s="32"/>
      <c r="R278" s="33" t="s">
        <v>697</v>
      </c>
      <c r="S278" s="33" t="s">
        <v>853</v>
      </c>
      <c r="T278" s="34">
        <v>43472</v>
      </c>
      <c r="U278" s="32">
        <v>7667</v>
      </c>
      <c r="V278" s="22"/>
      <c r="W278" s="23"/>
      <c r="X278" s="22"/>
      <c r="Y278" s="22"/>
      <c r="Z278" s="22"/>
      <c r="AA278" s="21"/>
      <c r="AB278" s="18"/>
      <c r="AC278" s="18"/>
      <c r="AD278" s="18"/>
      <c r="AE278" s="18"/>
      <c r="AF278" s="18"/>
      <c r="AG278" s="18"/>
    </row>
    <row r="279" spans="1:33" ht="18" hidden="1" customHeight="1" x14ac:dyDescent="0.2">
      <c r="A279" s="32">
        <v>6905</v>
      </c>
      <c r="B279" s="42" t="s">
        <v>2252</v>
      </c>
      <c r="C279" s="139">
        <v>702081009</v>
      </c>
      <c r="D279" s="21" t="s">
        <v>1568</v>
      </c>
      <c r="E279" s="21" t="s">
        <v>2253</v>
      </c>
      <c r="F279" s="31" t="s">
        <v>7476</v>
      </c>
      <c r="G279" s="31" t="s">
        <v>2254</v>
      </c>
      <c r="H279" s="21" t="s">
        <v>7529</v>
      </c>
      <c r="I279" s="21" t="s">
        <v>2255</v>
      </c>
      <c r="J279" s="21" t="s">
        <v>2256</v>
      </c>
      <c r="K279" s="21" t="s">
        <v>6218</v>
      </c>
      <c r="L279" s="21" t="s">
        <v>2257</v>
      </c>
      <c r="M279" s="23" t="s">
        <v>50</v>
      </c>
      <c r="N279" s="32" t="s">
        <v>1420</v>
      </c>
      <c r="O279" s="32" t="s">
        <v>7477</v>
      </c>
      <c r="P279" s="33"/>
      <c r="Q279" s="32"/>
      <c r="R279" s="33">
        <v>93105</v>
      </c>
      <c r="S279" s="33" t="s">
        <v>6949</v>
      </c>
      <c r="T279" s="34">
        <v>37970</v>
      </c>
      <c r="U279" s="32">
        <v>6905</v>
      </c>
      <c r="V279" s="22"/>
      <c r="W279" s="23"/>
      <c r="X279" s="22"/>
      <c r="Y279" s="22"/>
      <c r="Z279" s="22"/>
      <c r="AA279" s="52" t="s">
        <v>8529</v>
      </c>
      <c r="AB279" s="18"/>
      <c r="AC279" s="18"/>
      <c r="AD279" s="18"/>
      <c r="AE279" s="18"/>
      <c r="AF279" s="18"/>
      <c r="AG279" s="18" t="s">
        <v>8530</v>
      </c>
    </row>
    <row r="280" spans="1:33" ht="18" hidden="1" customHeight="1" x14ac:dyDescent="0.2">
      <c r="A280" s="32">
        <v>6862</v>
      </c>
      <c r="B280" s="42" t="s">
        <v>2258</v>
      </c>
      <c r="C280" s="139">
        <v>717538005</v>
      </c>
      <c r="D280" s="21" t="s">
        <v>1568</v>
      </c>
      <c r="E280" s="21" t="s">
        <v>2259</v>
      </c>
      <c r="F280" s="31" t="s">
        <v>6508</v>
      </c>
      <c r="G280" s="31" t="s">
        <v>2260</v>
      </c>
      <c r="H280" s="31" t="s">
        <v>2261</v>
      </c>
      <c r="I280" s="21" t="s">
        <v>183</v>
      </c>
      <c r="J280" s="21" t="s">
        <v>2264</v>
      </c>
      <c r="K280" s="21" t="s">
        <v>2265</v>
      </c>
      <c r="L280" s="21" t="s">
        <v>2262</v>
      </c>
      <c r="M280" s="23" t="s">
        <v>6108</v>
      </c>
      <c r="N280" s="32" t="s">
        <v>2266</v>
      </c>
      <c r="O280" s="32" t="s">
        <v>2263</v>
      </c>
      <c r="P280" s="33"/>
      <c r="Q280" s="32"/>
      <c r="R280" s="33">
        <v>93401</v>
      </c>
      <c r="S280" s="33" t="s">
        <v>7450</v>
      </c>
      <c r="T280" s="34">
        <v>37970</v>
      </c>
      <c r="U280" s="32">
        <v>6862</v>
      </c>
      <c r="V280" s="22"/>
      <c r="W280" s="23"/>
      <c r="X280" s="22"/>
      <c r="Y280" s="22"/>
      <c r="Z280" s="22"/>
      <c r="AA280" s="21"/>
      <c r="AB280" s="18"/>
      <c r="AC280" s="18"/>
      <c r="AD280" s="18"/>
      <c r="AE280" s="18"/>
      <c r="AF280" s="18"/>
      <c r="AG280" s="18" t="s">
        <v>8595</v>
      </c>
    </row>
    <row r="281" spans="1:33" ht="18" hidden="1" customHeight="1" x14ac:dyDescent="0.2">
      <c r="A281" s="32">
        <v>7347</v>
      </c>
      <c r="B281" s="42" t="s">
        <v>2267</v>
      </c>
      <c r="C281" s="139">
        <v>653176902</v>
      </c>
      <c r="D281" s="21" t="s">
        <v>1555</v>
      </c>
      <c r="E281" s="21" t="s">
        <v>2268</v>
      </c>
      <c r="F281" s="31" t="s">
        <v>7445</v>
      </c>
      <c r="G281" s="31" t="s">
        <v>2269</v>
      </c>
      <c r="H281" s="31" t="s">
        <v>7446</v>
      </c>
      <c r="I281" s="21" t="s">
        <v>2270</v>
      </c>
      <c r="J281" s="21" t="s">
        <v>2271</v>
      </c>
      <c r="K281" s="21" t="s">
        <v>2272</v>
      </c>
      <c r="L281" s="21" t="s">
        <v>2273</v>
      </c>
      <c r="M281" s="23" t="s">
        <v>49</v>
      </c>
      <c r="N281" s="32" t="s">
        <v>723</v>
      </c>
      <c r="O281" s="32" t="s">
        <v>2274</v>
      </c>
      <c r="P281" s="33" t="s">
        <v>2275</v>
      </c>
      <c r="Q281" s="32"/>
      <c r="R281" s="33" t="s">
        <v>89</v>
      </c>
      <c r="S281" s="33" t="s">
        <v>7472</v>
      </c>
      <c r="T281" s="34">
        <v>39143</v>
      </c>
      <c r="U281" s="32">
        <v>7347</v>
      </c>
      <c r="V281" s="22"/>
      <c r="W281" s="23"/>
      <c r="X281" s="22"/>
      <c r="Y281" s="22"/>
      <c r="Z281" s="22"/>
      <c r="AA281" s="52" t="s">
        <v>8537</v>
      </c>
      <c r="AB281" s="18"/>
      <c r="AC281" s="18"/>
      <c r="AD281" s="18"/>
      <c r="AE281" s="18"/>
      <c r="AF281" s="18"/>
      <c r="AG281" s="18" t="s">
        <v>8537</v>
      </c>
    </row>
    <row r="282" spans="1:33" ht="18" hidden="1" customHeight="1" x14ac:dyDescent="0.2">
      <c r="A282" s="32">
        <v>7606</v>
      </c>
      <c r="B282" s="42" t="s">
        <v>2276</v>
      </c>
      <c r="C282" s="139">
        <v>651137691</v>
      </c>
      <c r="D282" s="33" t="s">
        <v>2277</v>
      </c>
      <c r="E282" s="21" t="s">
        <v>2278</v>
      </c>
      <c r="F282" s="31" t="s">
        <v>2279</v>
      </c>
      <c r="G282" s="31" t="s">
        <v>2280</v>
      </c>
      <c r="H282" s="31" t="s">
        <v>2281</v>
      </c>
      <c r="I282" s="21" t="s">
        <v>2282</v>
      </c>
      <c r="J282" s="21" t="s">
        <v>2283</v>
      </c>
      <c r="K282" s="21" t="s">
        <v>2284</v>
      </c>
      <c r="L282" s="21" t="s">
        <v>2286</v>
      </c>
      <c r="M282" s="23" t="s">
        <v>623</v>
      </c>
      <c r="N282" s="32" t="s">
        <v>2288</v>
      </c>
      <c r="O282" s="32" t="s">
        <v>2287</v>
      </c>
      <c r="P282" s="33" t="s">
        <v>2285</v>
      </c>
      <c r="Q282" s="32"/>
      <c r="R282" s="33">
        <v>93401</v>
      </c>
      <c r="S282" s="33" t="s">
        <v>1566</v>
      </c>
      <c r="T282" s="34">
        <v>42489</v>
      </c>
      <c r="U282" s="32">
        <v>7606</v>
      </c>
      <c r="V282" s="22"/>
      <c r="W282" s="23"/>
      <c r="X282" s="22"/>
      <c r="Y282" s="22"/>
      <c r="Z282" s="22"/>
      <c r="AA282" s="21"/>
      <c r="AB282" s="18"/>
      <c r="AC282" s="18"/>
      <c r="AD282" s="18"/>
      <c r="AE282" s="18"/>
      <c r="AF282" s="18"/>
      <c r="AG282" s="18"/>
    </row>
    <row r="283" spans="1:33" ht="18" hidden="1" customHeight="1" x14ac:dyDescent="0.2">
      <c r="A283" s="32">
        <v>7371</v>
      </c>
      <c r="B283" s="42" t="s">
        <v>2289</v>
      </c>
      <c r="C283" s="139">
        <v>652968406</v>
      </c>
      <c r="D283" s="21" t="s">
        <v>1624</v>
      </c>
      <c r="E283" s="21" t="s">
        <v>2290</v>
      </c>
      <c r="F283" s="31" t="s">
        <v>2291</v>
      </c>
      <c r="G283" s="31" t="s">
        <v>2292</v>
      </c>
      <c r="H283" s="31" t="s">
        <v>2293</v>
      </c>
      <c r="I283" s="21" t="s">
        <v>2294</v>
      </c>
      <c r="J283" s="21" t="s">
        <v>2295</v>
      </c>
      <c r="K283" s="21" t="s">
        <v>2296</v>
      </c>
      <c r="L283" s="21" t="s">
        <v>2297</v>
      </c>
      <c r="M283" s="23" t="s">
        <v>49</v>
      </c>
      <c r="N283" s="32" t="s">
        <v>723</v>
      </c>
      <c r="O283" s="32" t="s">
        <v>2298</v>
      </c>
      <c r="P283" s="33"/>
      <c r="Q283" s="32"/>
      <c r="R283" s="33">
        <v>93401</v>
      </c>
      <c r="S283" s="33" t="s">
        <v>2299</v>
      </c>
      <c r="T283" s="34">
        <v>39322</v>
      </c>
      <c r="U283" s="32">
        <v>7371</v>
      </c>
      <c r="V283" s="22"/>
      <c r="W283" s="23"/>
      <c r="X283" s="22"/>
      <c r="Y283" s="22"/>
      <c r="Z283" s="22"/>
      <c r="AA283" s="21"/>
      <c r="AB283" s="18"/>
      <c r="AC283" s="18"/>
      <c r="AD283" s="18"/>
      <c r="AE283" s="18"/>
      <c r="AF283" s="18"/>
      <c r="AG283" s="18"/>
    </row>
    <row r="284" spans="1:33" ht="18" hidden="1" customHeight="1" x14ac:dyDescent="0.2">
      <c r="A284" s="32">
        <v>7658</v>
      </c>
      <c r="B284" s="42" t="s">
        <v>2300</v>
      </c>
      <c r="C284" s="139">
        <v>650964950</v>
      </c>
      <c r="D284" s="21" t="s">
        <v>1555</v>
      </c>
      <c r="E284" s="21" t="s">
        <v>2301</v>
      </c>
      <c r="F284" s="31" t="s">
        <v>2302</v>
      </c>
      <c r="G284" s="31" t="s">
        <v>2303</v>
      </c>
      <c r="H284" s="31" t="s">
        <v>2304</v>
      </c>
      <c r="I284" s="21" t="s">
        <v>2305</v>
      </c>
      <c r="J284" s="21" t="s">
        <v>2306</v>
      </c>
      <c r="K284" s="21" t="s">
        <v>2307</v>
      </c>
      <c r="L284" s="21" t="s">
        <v>6132</v>
      </c>
      <c r="M284" s="23" t="s">
        <v>6107</v>
      </c>
      <c r="N284" s="32" t="s">
        <v>2309</v>
      </c>
      <c r="O284" s="32"/>
      <c r="P284" s="33" t="s">
        <v>2308</v>
      </c>
      <c r="Q284" s="32"/>
      <c r="R284" s="33" t="s">
        <v>89</v>
      </c>
      <c r="S284" s="33" t="s">
        <v>6864</v>
      </c>
      <c r="T284" s="34">
        <v>43374</v>
      </c>
      <c r="U284" s="32">
        <v>7658</v>
      </c>
      <c r="V284" s="22"/>
      <c r="W284" s="23"/>
      <c r="X284" s="22"/>
      <c r="Y284" s="22"/>
      <c r="Z284" s="22"/>
      <c r="AA284" s="21"/>
      <c r="AB284" s="18"/>
      <c r="AC284" s="18"/>
      <c r="AD284" s="18"/>
      <c r="AE284" s="18"/>
      <c r="AF284" s="18"/>
      <c r="AG284" s="18"/>
    </row>
    <row r="285" spans="1:33" ht="18" hidden="1" customHeight="1" x14ac:dyDescent="0.2">
      <c r="A285" s="32">
        <v>7036</v>
      </c>
      <c r="B285" s="42" t="s">
        <v>2310</v>
      </c>
      <c r="C285" s="139" t="s">
        <v>7669</v>
      </c>
      <c r="D285" s="21" t="s">
        <v>1568</v>
      </c>
      <c r="E285" s="21" t="s">
        <v>2311</v>
      </c>
      <c r="F285" s="31" t="s">
        <v>7291</v>
      </c>
      <c r="G285" s="31" t="s">
        <v>2312</v>
      </c>
      <c r="H285" s="31" t="s">
        <v>7295</v>
      </c>
      <c r="I285" s="21" t="s">
        <v>2313</v>
      </c>
      <c r="J285" s="21" t="s">
        <v>7292</v>
      </c>
      <c r="K285" s="21" t="s">
        <v>2314</v>
      </c>
      <c r="L285" s="21" t="s">
        <v>2315</v>
      </c>
      <c r="M285" s="23" t="s">
        <v>49</v>
      </c>
      <c r="N285" s="32" t="s">
        <v>2316</v>
      </c>
      <c r="O285" s="32" t="s">
        <v>7293</v>
      </c>
      <c r="P285" s="33" t="s">
        <v>7294</v>
      </c>
      <c r="Q285" s="32"/>
      <c r="R285" s="33" t="s">
        <v>1580</v>
      </c>
      <c r="S285" s="33" t="s">
        <v>7303</v>
      </c>
      <c r="T285" s="34">
        <v>37970</v>
      </c>
      <c r="U285" s="32">
        <v>7036</v>
      </c>
      <c r="V285" s="22"/>
      <c r="W285" s="23"/>
      <c r="X285" s="22"/>
      <c r="Y285" s="22"/>
      <c r="Z285" s="22"/>
      <c r="AA285" s="21"/>
      <c r="AB285" s="18"/>
      <c r="AC285" s="18"/>
      <c r="AD285" s="18"/>
      <c r="AE285" s="18"/>
      <c r="AF285" s="18"/>
      <c r="AG285" s="18"/>
    </row>
    <row r="286" spans="1:33" ht="18" hidden="1" customHeight="1" x14ac:dyDescent="0.2">
      <c r="A286" s="32">
        <v>7396</v>
      </c>
      <c r="B286" s="42" t="s">
        <v>2317</v>
      </c>
      <c r="C286" s="139">
        <v>653401507</v>
      </c>
      <c r="D286" s="21" t="s">
        <v>1555</v>
      </c>
      <c r="E286" s="21" t="s">
        <v>2318</v>
      </c>
      <c r="F286" s="31" t="s">
        <v>2319</v>
      </c>
      <c r="G286" s="31" t="s">
        <v>2320</v>
      </c>
      <c r="H286" s="31" t="s">
        <v>2321</v>
      </c>
      <c r="I286" s="21" t="s">
        <v>183</v>
      </c>
      <c r="J286" s="21" t="s">
        <v>2322</v>
      </c>
      <c r="K286" s="21" t="s">
        <v>2323</v>
      </c>
      <c r="L286" s="23" t="s">
        <v>2325</v>
      </c>
      <c r="M286" s="23" t="s">
        <v>623</v>
      </c>
      <c r="N286" s="32" t="s">
        <v>2327</v>
      </c>
      <c r="O286" s="32" t="s">
        <v>2326</v>
      </c>
      <c r="P286" s="33" t="s">
        <v>2324</v>
      </c>
      <c r="Q286" s="32"/>
      <c r="R286" s="33" t="s">
        <v>89</v>
      </c>
      <c r="S286" s="33" t="s">
        <v>2328</v>
      </c>
      <c r="T286" s="34">
        <v>39616</v>
      </c>
      <c r="U286" s="32">
        <v>7396</v>
      </c>
      <c r="V286" s="22"/>
      <c r="W286" s="23"/>
      <c r="X286" s="22"/>
      <c r="Y286" s="22"/>
      <c r="Z286" s="22"/>
      <c r="AA286" s="21"/>
      <c r="AB286" s="18"/>
      <c r="AC286" s="18"/>
      <c r="AD286" s="18"/>
      <c r="AE286" s="18"/>
      <c r="AF286" s="18"/>
      <c r="AG286" s="18"/>
    </row>
    <row r="287" spans="1:33" ht="18" hidden="1" customHeight="1" x14ac:dyDescent="0.2">
      <c r="A287" s="32">
        <v>4250</v>
      </c>
      <c r="B287" s="42" t="s">
        <v>2329</v>
      </c>
      <c r="C287" s="139" t="s">
        <v>7670</v>
      </c>
      <c r="D287" s="21" t="s">
        <v>1624</v>
      </c>
      <c r="E287" s="21" t="s">
        <v>2330</v>
      </c>
      <c r="F287" s="31" t="s">
        <v>7572</v>
      </c>
      <c r="G287" s="31" t="s">
        <v>2331</v>
      </c>
      <c r="H287" s="49" t="s">
        <v>8053</v>
      </c>
      <c r="I287" s="21" t="s">
        <v>477</v>
      </c>
      <c r="J287" s="21" t="s">
        <v>7573</v>
      </c>
      <c r="K287" s="50" t="s">
        <v>8054</v>
      </c>
      <c r="L287" s="21" t="s">
        <v>2332</v>
      </c>
      <c r="M287" s="21" t="s">
        <v>49</v>
      </c>
      <c r="N287" s="32" t="s">
        <v>845</v>
      </c>
      <c r="O287" s="32" t="s">
        <v>2333</v>
      </c>
      <c r="P287" s="33" t="s">
        <v>7602</v>
      </c>
      <c r="Q287" s="32"/>
      <c r="R287" s="33">
        <v>93401</v>
      </c>
      <c r="S287" s="33" t="s">
        <v>6911</v>
      </c>
      <c r="T287" s="34">
        <v>37970</v>
      </c>
      <c r="U287" s="32">
        <v>4250</v>
      </c>
      <c r="V287" s="22"/>
      <c r="W287" s="23"/>
      <c r="X287" s="22"/>
      <c r="Y287" s="22"/>
      <c r="Z287" s="22"/>
      <c r="AA287" s="21" t="s">
        <v>8596</v>
      </c>
      <c r="AB287" s="18"/>
      <c r="AC287" s="18"/>
      <c r="AD287" s="18"/>
      <c r="AE287" s="18"/>
      <c r="AF287" s="18"/>
      <c r="AG287" s="18" t="s">
        <v>8597</v>
      </c>
    </row>
    <row r="288" spans="1:33" ht="18" hidden="1" customHeight="1" x14ac:dyDescent="0.2">
      <c r="A288" s="32">
        <v>4300</v>
      </c>
      <c r="B288" s="42" t="s">
        <v>8756</v>
      </c>
      <c r="C288" s="139" t="s">
        <v>7671</v>
      </c>
      <c r="D288" s="21" t="s">
        <v>1568</v>
      </c>
      <c r="E288" s="21" t="s">
        <v>2334</v>
      </c>
      <c r="F288" s="31" t="s">
        <v>7229</v>
      </c>
      <c r="G288" s="31" t="s">
        <v>2335</v>
      </c>
      <c r="H288" s="31" t="s">
        <v>7231</v>
      </c>
      <c r="I288" s="21" t="s">
        <v>4727</v>
      </c>
      <c r="J288" s="43">
        <v>43622</v>
      </c>
      <c r="K288" s="21" t="s">
        <v>6525</v>
      </c>
      <c r="L288" s="21" t="s">
        <v>2336</v>
      </c>
      <c r="M288" s="23" t="s">
        <v>6110</v>
      </c>
      <c r="N288" s="32" t="s">
        <v>2337</v>
      </c>
      <c r="O288" s="32" t="s">
        <v>7230</v>
      </c>
      <c r="P288" s="33" t="s">
        <v>6524</v>
      </c>
      <c r="Q288" s="32"/>
      <c r="R288" s="33">
        <v>93401</v>
      </c>
      <c r="S288" s="33" t="s">
        <v>6950</v>
      </c>
      <c r="T288" s="34">
        <v>37970</v>
      </c>
      <c r="U288" s="32">
        <v>4300</v>
      </c>
      <c r="V288" s="22"/>
      <c r="W288" s="23"/>
      <c r="X288" s="22"/>
      <c r="Y288" s="22"/>
      <c r="Z288" s="22"/>
      <c r="AA288" s="21"/>
      <c r="AB288" s="18"/>
      <c r="AC288" s="18"/>
      <c r="AD288" s="18"/>
      <c r="AE288" s="18"/>
      <c r="AF288" s="18"/>
      <c r="AG288" s="18"/>
    </row>
    <row r="289" spans="1:33" ht="18" hidden="1" customHeight="1" x14ac:dyDescent="0.2">
      <c r="A289" s="32">
        <v>7697</v>
      </c>
      <c r="B289" s="42" t="s">
        <v>6740</v>
      </c>
      <c r="C289" s="139">
        <v>651907179</v>
      </c>
      <c r="D289" s="21"/>
      <c r="E289" s="21" t="s">
        <v>8598</v>
      </c>
      <c r="F289" s="31" t="s">
        <v>6741</v>
      </c>
      <c r="G289" s="31" t="s">
        <v>6742</v>
      </c>
      <c r="H289" s="111" t="s">
        <v>8757</v>
      </c>
      <c r="I289" s="21" t="s">
        <v>1560</v>
      </c>
      <c r="J289" s="43" t="s">
        <v>6754</v>
      </c>
      <c r="K289" s="50" t="s">
        <v>8758</v>
      </c>
      <c r="L289" s="21" t="s">
        <v>6743</v>
      </c>
      <c r="M289" s="23" t="s">
        <v>623</v>
      </c>
      <c r="N289" s="32" t="s">
        <v>457</v>
      </c>
      <c r="O289" s="32" t="s">
        <v>6744</v>
      </c>
      <c r="P289" s="51" t="s">
        <v>6745</v>
      </c>
      <c r="Q289" s="32"/>
      <c r="R289" s="33">
        <v>93401</v>
      </c>
      <c r="S289" s="33" t="s">
        <v>6746</v>
      </c>
      <c r="T289" s="34">
        <v>43887</v>
      </c>
      <c r="U289" s="32">
        <v>7697</v>
      </c>
      <c r="V289" s="22"/>
      <c r="W289" s="23"/>
      <c r="X289" s="22"/>
      <c r="Y289" s="22"/>
      <c r="Z289" s="22"/>
      <c r="AA289" s="21"/>
      <c r="AB289" s="18"/>
      <c r="AC289" s="18"/>
      <c r="AD289" s="18"/>
      <c r="AE289" s="18"/>
      <c r="AF289" s="18"/>
      <c r="AG289" s="18"/>
    </row>
    <row r="290" spans="1:33" ht="18" hidden="1" customHeight="1" x14ac:dyDescent="0.2">
      <c r="A290" s="32">
        <v>6860</v>
      </c>
      <c r="B290" s="42" t="s">
        <v>2338</v>
      </c>
      <c r="C290" s="139">
        <v>710993009</v>
      </c>
      <c r="D290" s="21" t="s">
        <v>1568</v>
      </c>
      <c r="E290" s="21" t="s">
        <v>2339</v>
      </c>
      <c r="F290" s="31" t="s">
        <v>2340</v>
      </c>
      <c r="G290" s="31" t="s">
        <v>2341</v>
      </c>
      <c r="H290" s="31" t="s">
        <v>2342</v>
      </c>
      <c r="I290" s="21" t="s">
        <v>2343</v>
      </c>
      <c r="J290" s="21" t="s">
        <v>2344</v>
      </c>
      <c r="K290" s="21" t="s">
        <v>2345</v>
      </c>
      <c r="L290" s="21" t="s">
        <v>2347</v>
      </c>
      <c r="M290" s="32" t="s">
        <v>49</v>
      </c>
      <c r="N290" s="32" t="s">
        <v>1479</v>
      </c>
      <c r="O290" s="32" t="s">
        <v>2346</v>
      </c>
      <c r="P290" s="33"/>
      <c r="Q290" s="32"/>
      <c r="R290" s="33" t="s">
        <v>89</v>
      </c>
      <c r="S290" s="33" t="s">
        <v>2349</v>
      </c>
      <c r="T290" s="34">
        <v>37970</v>
      </c>
      <c r="U290" s="32">
        <v>6860</v>
      </c>
      <c r="V290" s="22"/>
      <c r="W290" s="23"/>
      <c r="X290" s="22"/>
      <c r="Y290" s="22"/>
      <c r="Z290" s="22"/>
      <c r="AA290" s="21"/>
      <c r="AB290" s="18"/>
      <c r="AC290" s="18"/>
      <c r="AD290" s="18"/>
      <c r="AE290" s="18"/>
      <c r="AF290" s="18"/>
      <c r="AG290" s="18"/>
    </row>
    <row r="291" spans="1:33" ht="18" hidden="1" customHeight="1" x14ac:dyDescent="0.2">
      <c r="A291" s="32">
        <v>6560</v>
      </c>
      <c r="B291" s="42" t="s">
        <v>2350</v>
      </c>
      <c r="C291" s="139">
        <v>716569004</v>
      </c>
      <c r="D291" s="21" t="s">
        <v>1568</v>
      </c>
      <c r="E291" s="21" t="s">
        <v>2351</v>
      </c>
      <c r="F291" s="31" t="s">
        <v>7024</v>
      </c>
      <c r="G291" s="31" t="s">
        <v>2352</v>
      </c>
      <c r="H291" s="31" t="s">
        <v>6613</v>
      </c>
      <c r="I291" s="21" t="s">
        <v>2353</v>
      </c>
      <c r="J291" s="21" t="s">
        <v>7027</v>
      </c>
      <c r="K291" s="21" t="s">
        <v>2354</v>
      </c>
      <c r="L291" s="21" t="s">
        <v>2355</v>
      </c>
      <c r="M291" s="32" t="s">
        <v>49</v>
      </c>
      <c r="N291" s="32" t="s">
        <v>2240</v>
      </c>
      <c r="O291" s="32" t="s">
        <v>7025</v>
      </c>
      <c r="P291" s="51" t="s">
        <v>7026</v>
      </c>
      <c r="Q291" s="32"/>
      <c r="R291" s="33">
        <v>93105</v>
      </c>
      <c r="S291" s="33" t="s">
        <v>7060</v>
      </c>
      <c r="T291" s="34">
        <v>37970</v>
      </c>
      <c r="U291" s="32">
        <v>6560</v>
      </c>
      <c r="V291" s="22"/>
      <c r="W291" s="23"/>
      <c r="X291" s="22"/>
      <c r="Y291" s="22"/>
      <c r="Z291" s="22"/>
      <c r="AA291" s="21"/>
      <c r="AB291" s="18"/>
      <c r="AC291" s="18"/>
      <c r="AD291" s="18"/>
      <c r="AE291" s="18"/>
      <c r="AF291" s="18"/>
      <c r="AG291" s="18"/>
    </row>
    <row r="292" spans="1:33" ht="18" hidden="1" customHeight="1" x14ac:dyDescent="0.2">
      <c r="A292" s="32">
        <v>7157</v>
      </c>
      <c r="B292" s="42" t="s">
        <v>2356</v>
      </c>
      <c r="C292" s="139">
        <v>718144000</v>
      </c>
      <c r="D292" s="21" t="s">
        <v>1614</v>
      </c>
      <c r="E292" s="21" t="s">
        <v>2357</v>
      </c>
      <c r="F292" s="31" t="s">
        <v>2358</v>
      </c>
      <c r="G292" s="31" t="s">
        <v>2359</v>
      </c>
      <c r="H292" s="31" t="s">
        <v>2360</v>
      </c>
      <c r="I292" s="21" t="s">
        <v>2361</v>
      </c>
      <c r="J292" s="21" t="s">
        <v>2362</v>
      </c>
      <c r="K292" s="21" t="s">
        <v>2363</v>
      </c>
      <c r="L292" s="21" t="s">
        <v>2364</v>
      </c>
      <c r="M292" s="23" t="s">
        <v>49</v>
      </c>
      <c r="N292" s="32" t="s">
        <v>2365</v>
      </c>
      <c r="O292" s="32"/>
      <c r="P292" s="33"/>
      <c r="Q292" s="32"/>
      <c r="R292" s="33" t="s">
        <v>89</v>
      </c>
      <c r="S292" s="33" t="s">
        <v>2366</v>
      </c>
      <c r="T292" s="34">
        <v>38429</v>
      </c>
      <c r="U292" s="32">
        <v>7157</v>
      </c>
      <c r="V292" s="22"/>
      <c r="W292" s="23"/>
      <c r="X292" s="22"/>
      <c r="Y292" s="22"/>
      <c r="Z292" s="22"/>
      <c r="AA292" s="21"/>
      <c r="AB292" s="18"/>
      <c r="AC292" s="18"/>
      <c r="AD292" s="18"/>
      <c r="AE292" s="18"/>
      <c r="AF292" s="18"/>
      <c r="AG292" s="18"/>
    </row>
    <row r="293" spans="1:33" ht="18" hidden="1" customHeight="1" x14ac:dyDescent="0.2">
      <c r="A293" s="32">
        <v>6470</v>
      </c>
      <c r="B293" s="42" t="s">
        <v>2367</v>
      </c>
      <c r="C293" s="139">
        <v>716316009</v>
      </c>
      <c r="D293" s="21" t="s">
        <v>1568</v>
      </c>
      <c r="E293" s="21" t="s">
        <v>2368</v>
      </c>
      <c r="F293" s="31" t="s">
        <v>6978</v>
      </c>
      <c r="G293" s="31" t="s">
        <v>2369</v>
      </c>
      <c r="H293" s="31" t="s">
        <v>6981</v>
      </c>
      <c r="I293" s="21" t="s">
        <v>2370</v>
      </c>
      <c r="J293" s="21" t="s">
        <v>6982</v>
      </c>
      <c r="K293" s="21" t="s">
        <v>2371</v>
      </c>
      <c r="L293" s="21" t="s">
        <v>6979</v>
      </c>
      <c r="M293" s="23" t="s">
        <v>49</v>
      </c>
      <c r="N293" s="32" t="s">
        <v>723</v>
      </c>
      <c r="O293" s="32" t="s">
        <v>6980</v>
      </c>
      <c r="P293" s="33" t="s">
        <v>4939</v>
      </c>
      <c r="Q293" s="32"/>
      <c r="R293" s="33">
        <v>93401</v>
      </c>
      <c r="S293" s="33" t="s">
        <v>7172</v>
      </c>
      <c r="T293" s="34">
        <v>37970</v>
      </c>
      <c r="U293" s="32">
        <v>6470</v>
      </c>
      <c r="V293" s="22"/>
      <c r="W293" s="23"/>
      <c r="X293" s="22"/>
      <c r="Y293" s="22"/>
      <c r="Z293" s="22"/>
      <c r="AA293" s="52" t="s">
        <v>8537</v>
      </c>
      <c r="AB293" s="18"/>
      <c r="AC293" s="18"/>
      <c r="AD293" s="18"/>
      <c r="AE293" s="18"/>
      <c r="AF293" s="18"/>
      <c r="AG293" s="18" t="s">
        <v>8537</v>
      </c>
    </row>
    <row r="294" spans="1:33" ht="18" hidden="1" customHeight="1" x14ac:dyDescent="0.2">
      <c r="A294" s="32">
        <v>7059</v>
      </c>
      <c r="B294" s="42" t="s">
        <v>2372</v>
      </c>
      <c r="C294" s="139">
        <v>730513003</v>
      </c>
      <c r="D294" s="21" t="s">
        <v>1568</v>
      </c>
      <c r="E294" s="21" t="s">
        <v>2373</v>
      </c>
      <c r="F294" s="31" t="s">
        <v>2374</v>
      </c>
      <c r="G294" s="31" t="s">
        <v>2375</v>
      </c>
      <c r="H294" s="31" t="s">
        <v>2376</v>
      </c>
      <c r="I294" s="21" t="s">
        <v>2377</v>
      </c>
      <c r="J294" s="21" t="s">
        <v>2378</v>
      </c>
      <c r="K294" s="21" t="s">
        <v>136</v>
      </c>
      <c r="L294" s="21" t="s">
        <v>2379</v>
      </c>
      <c r="M294" s="23" t="s">
        <v>49</v>
      </c>
      <c r="N294" s="32" t="s">
        <v>723</v>
      </c>
      <c r="O294" s="32"/>
      <c r="P294" s="33"/>
      <c r="Q294" s="32"/>
      <c r="R294" s="33">
        <v>93401</v>
      </c>
      <c r="S294" s="33" t="s">
        <v>2380</v>
      </c>
      <c r="T294" s="34">
        <v>37970</v>
      </c>
      <c r="U294" s="32">
        <v>7059</v>
      </c>
      <c r="V294" s="22"/>
      <c r="W294" s="23"/>
      <c r="X294" s="22"/>
      <c r="Y294" s="22"/>
      <c r="Z294" s="22"/>
      <c r="AA294" s="21"/>
      <c r="AB294" s="18"/>
      <c r="AC294" s="18"/>
      <c r="AD294" s="18"/>
      <c r="AE294" s="18"/>
      <c r="AF294" s="18"/>
      <c r="AG294" s="18"/>
    </row>
    <row r="295" spans="1:33" ht="18" hidden="1" customHeight="1" x14ac:dyDescent="0.2">
      <c r="A295" s="32">
        <v>7165</v>
      </c>
      <c r="B295" s="42" t="s">
        <v>2381</v>
      </c>
      <c r="C295" s="139">
        <v>759522508</v>
      </c>
      <c r="D295" s="21" t="s">
        <v>1568</v>
      </c>
      <c r="E295" s="21" t="s">
        <v>2382</v>
      </c>
      <c r="F295" s="31" t="s">
        <v>2383</v>
      </c>
      <c r="G295" s="31" t="s">
        <v>2384</v>
      </c>
      <c r="H295" s="31" t="s">
        <v>2385</v>
      </c>
      <c r="I295" s="21" t="s">
        <v>2387</v>
      </c>
      <c r="J295" s="21" t="s">
        <v>2388</v>
      </c>
      <c r="K295" s="21" t="s">
        <v>2389</v>
      </c>
      <c r="L295" s="21" t="s">
        <v>2386</v>
      </c>
      <c r="M295" s="23" t="s">
        <v>49</v>
      </c>
      <c r="N295" s="32" t="s">
        <v>2390</v>
      </c>
      <c r="O295" s="32"/>
      <c r="P295" s="33"/>
      <c r="Q295" s="32"/>
      <c r="R295" s="33">
        <v>93401</v>
      </c>
      <c r="S295" s="33" t="s">
        <v>2391</v>
      </c>
      <c r="T295" s="34">
        <v>38449</v>
      </c>
      <c r="U295" s="32">
        <v>7165</v>
      </c>
      <c r="V295" s="22"/>
      <c r="W295" s="23"/>
      <c r="X295" s="22"/>
      <c r="Y295" s="22"/>
      <c r="Z295" s="22"/>
      <c r="AA295" s="21"/>
      <c r="AB295" s="18"/>
      <c r="AC295" s="18"/>
      <c r="AD295" s="18"/>
      <c r="AE295" s="18"/>
      <c r="AF295" s="18"/>
      <c r="AG295" s="18"/>
    </row>
    <row r="296" spans="1:33" ht="18" hidden="1" customHeight="1" x14ac:dyDescent="0.2">
      <c r="A296" s="32">
        <v>4400</v>
      </c>
      <c r="B296" s="42" t="s">
        <v>2392</v>
      </c>
      <c r="C296" s="139">
        <v>702358000</v>
      </c>
      <c r="D296" s="21" t="s">
        <v>1568</v>
      </c>
      <c r="E296" s="21" t="s">
        <v>2393</v>
      </c>
      <c r="F296" s="31" t="s">
        <v>7282</v>
      </c>
      <c r="G296" s="31" t="s">
        <v>2394</v>
      </c>
      <c r="H296" s="31" t="s">
        <v>7283</v>
      </c>
      <c r="I296" s="21" t="s">
        <v>7284</v>
      </c>
      <c r="J296" s="21" t="s">
        <v>7285</v>
      </c>
      <c r="K296" s="21" t="s">
        <v>7286</v>
      </c>
      <c r="L296" s="21" t="s">
        <v>7287</v>
      </c>
      <c r="M296" s="23" t="s">
        <v>49</v>
      </c>
      <c r="N296" s="32" t="s">
        <v>2396</v>
      </c>
      <c r="O296" s="32" t="s">
        <v>2395</v>
      </c>
      <c r="P296" s="51" t="s">
        <v>6806</v>
      </c>
      <c r="Q296" s="32"/>
      <c r="R296" s="33" t="s">
        <v>2397</v>
      </c>
      <c r="S296" s="33" t="s">
        <v>7139</v>
      </c>
      <c r="T296" s="34">
        <v>37970</v>
      </c>
      <c r="U296" s="32">
        <v>4400</v>
      </c>
      <c r="V296" s="22"/>
      <c r="W296" s="23"/>
      <c r="X296" s="22"/>
      <c r="Y296" s="22"/>
      <c r="Z296" s="22"/>
      <c r="AA296" s="21"/>
      <c r="AB296" s="18"/>
      <c r="AC296" s="18"/>
      <c r="AD296" s="18"/>
      <c r="AE296" s="18"/>
      <c r="AF296" s="18"/>
      <c r="AG296" s="18" t="s">
        <v>8599</v>
      </c>
    </row>
    <row r="297" spans="1:33" ht="18" hidden="1" customHeight="1" x14ac:dyDescent="0.2">
      <c r="A297" s="32">
        <v>7656</v>
      </c>
      <c r="B297" s="42" t="s">
        <v>2398</v>
      </c>
      <c r="C297" s="139">
        <v>651086930</v>
      </c>
      <c r="D297" s="21" t="s">
        <v>1555</v>
      </c>
      <c r="E297" s="21" t="s">
        <v>2399</v>
      </c>
      <c r="F297" s="31" t="s">
        <v>2400</v>
      </c>
      <c r="G297" s="31" t="s">
        <v>6049</v>
      </c>
      <c r="H297" s="31" t="s">
        <v>2401</v>
      </c>
      <c r="I297" s="21" t="s">
        <v>2402</v>
      </c>
      <c r="J297" s="21" t="s">
        <v>2403</v>
      </c>
      <c r="K297" s="21" t="s">
        <v>2404</v>
      </c>
      <c r="L297" s="21" t="s">
        <v>2405</v>
      </c>
      <c r="M297" s="23" t="s">
        <v>49</v>
      </c>
      <c r="N297" s="32" t="s">
        <v>2406</v>
      </c>
      <c r="O297" s="32" t="s">
        <v>2407</v>
      </c>
      <c r="P297" s="33" t="s">
        <v>2408</v>
      </c>
      <c r="Q297" s="32"/>
      <c r="R297" s="33" t="s">
        <v>697</v>
      </c>
      <c r="S297" s="33" t="s">
        <v>647</v>
      </c>
      <c r="T297" s="34">
        <v>43357</v>
      </c>
      <c r="U297" s="32">
        <v>7656</v>
      </c>
      <c r="V297" s="22"/>
      <c r="W297" s="23"/>
      <c r="X297" s="22"/>
      <c r="Y297" s="22"/>
      <c r="Z297" s="22"/>
      <c r="AA297" s="21"/>
      <c r="AB297" s="18"/>
      <c r="AC297" s="18"/>
      <c r="AD297" s="18"/>
      <c r="AE297" s="18"/>
      <c r="AF297" s="18"/>
      <c r="AG297" s="18"/>
    </row>
    <row r="298" spans="1:33" ht="18" hidden="1" customHeight="1" x14ac:dyDescent="0.2">
      <c r="A298" s="32">
        <v>7124</v>
      </c>
      <c r="B298" s="42" t="s">
        <v>2409</v>
      </c>
      <c r="C298" s="139">
        <v>739296005</v>
      </c>
      <c r="D298" s="21" t="s">
        <v>1568</v>
      </c>
      <c r="E298" s="21" t="s">
        <v>2410</v>
      </c>
      <c r="F298" s="31" t="s">
        <v>2411</v>
      </c>
      <c r="G298" s="31" t="s">
        <v>2412</v>
      </c>
      <c r="H298" s="31" t="s">
        <v>2413</v>
      </c>
      <c r="I298" s="21" t="s">
        <v>2414</v>
      </c>
      <c r="J298" s="21" t="s">
        <v>2415</v>
      </c>
      <c r="K298" s="21" t="s">
        <v>2416</v>
      </c>
      <c r="L298" s="21" t="s">
        <v>2417</v>
      </c>
      <c r="M298" s="32" t="s">
        <v>611</v>
      </c>
      <c r="N298" s="32" t="s">
        <v>2418</v>
      </c>
      <c r="O298" s="32"/>
      <c r="P298" s="33"/>
      <c r="Q298" s="32"/>
      <c r="R298" s="33" t="s">
        <v>1266</v>
      </c>
      <c r="S298" s="33" t="s">
        <v>2419</v>
      </c>
      <c r="T298" s="34">
        <v>37970</v>
      </c>
      <c r="U298" s="32">
        <v>7124</v>
      </c>
      <c r="V298" s="22"/>
      <c r="W298" s="23"/>
      <c r="X298" s="22"/>
      <c r="Y298" s="22"/>
      <c r="Z298" s="22"/>
      <c r="AA298" s="21"/>
      <c r="AB298" s="18"/>
      <c r="AC298" s="18"/>
      <c r="AD298" s="18"/>
      <c r="AE298" s="18"/>
      <c r="AF298" s="18"/>
      <c r="AG298" s="18"/>
    </row>
    <row r="299" spans="1:33" ht="18" hidden="1" customHeight="1" x14ac:dyDescent="0.2">
      <c r="A299" s="32">
        <v>7574</v>
      </c>
      <c r="B299" s="42" t="s">
        <v>2420</v>
      </c>
      <c r="C299" s="139">
        <v>650856899</v>
      </c>
      <c r="D299" s="21" t="s">
        <v>1555</v>
      </c>
      <c r="E299" s="100" t="s">
        <v>2421</v>
      </c>
      <c r="F299" s="31" t="s">
        <v>7190</v>
      </c>
      <c r="G299" s="31" t="s">
        <v>2422</v>
      </c>
      <c r="H299" s="31" t="s">
        <v>2423</v>
      </c>
      <c r="I299" s="21" t="s">
        <v>1781</v>
      </c>
      <c r="J299" s="21" t="s">
        <v>8600</v>
      </c>
      <c r="K299" s="21" t="s">
        <v>2424</v>
      </c>
      <c r="L299" s="21" t="s">
        <v>7191</v>
      </c>
      <c r="M299" s="23" t="s">
        <v>6107</v>
      </c>
      <c r="N299" s="32" t="s">
        <v>2425</v>
      </c>
      <c r="O299" s="32" t="s">
        <v>7192</v>
      </c>
      <c r="P299" s="33" t="s">
        <v>7193</v>
      </c>
      <c r="Q299" s="32"/>
      <c r="R299" s="33">
        <v>93401</v>
      </c>
      <c r="S299" s="33" t="s">
        <v>7199</v>
      </c>
      <c r="T299" s="34">
        <v>42202</v>
      </c>
      <c r="U299" s="32">
        <v>7574</v>
      </c>
      <c r="V299" s="22"/>
      <c r="W299" s="23"/>
      <c r="X299" s="22"/>
      <c r="Y299" s="22"/>
      <c r="Z299" s="22"/>
      <c r="AA299" s="21"/>
      <c r="AB299" s="18"/>
      <c r="AC299" s="18"/>
      <c r="AD299" s="18"/>
      <c r="AE299" s="18"/>
      <c r="AF299" s="18"/>
      <c r="AG299" s="18"/>
    </row>
    <row r="300" spans="1:33" ht="18" hidden="1" customHeight="1" x14ac:dyDescent="0.2">
      <c r="A300" s="32">
        <v>6922</v>
      </c>
      <c r="B300" s="42" t="s">
        <v>2426</v>
      </c>
      <c r="C300" s="139">
        <v>723236002</v>
      </c>
      <c r="D300" s="21" t="s">
        <v>1735</v>
      </c>
      <c r="E300" s="21" t="s">
        <v>2427</v>
      </c>
      <c r="F300" s="31" t="s">
        <v>2428</v>
      </c>
      <c r="G300" s="31" t="s">
        <v>2429</v>
      </c>
      <c r="H300" s="31" t="s">
        <v>2430</v>
      </c>
      <c r="I300" s="21" t="s">
        <v>2431</v>
      </c>
      <c r="J300" s="21" t="s">
        <v>2432</v>
      </c>
      <c r="K300" s="21" t="s">
        <v>2433</v>
      </c>
      <c r="L300" s="21" t="s">
        <v>2435</v>
      </c>
      <c r="M300" s="23" t="s">
        <v>49</v>
      </c>
      <c r="N300" s="32" t="s">
        <v>1878</v>
      </c>
      <c r="O300" s="32" t="s">
        <v>2436</v>
      </c>
      <c r="P300" s="33" t="s">
        <v>2434</v>
      </c>
      <c r="Q300" s="32"/>
      <c r="R300" s="33">
        <v>93401</v>
      </c>
      <c r="S300" s="33" t="s">
        <v>2437</v>
      </c>
      <c r="T300" s="34">
        <v>37970</v>
      </c>
      <c r="U300" s="32">
        <v>6922</v>
      </c>
      <c r="V300" s="22"/>
      <c r="W300" s="23"/>
      <c r="X300" s="22"/>
      <c r="Y300" s="22"/>
      <c r="Z300" s="22"/>
      <c r="AA300" s="21"/>
      <c r="AB300" s="18"/>
      <c r="AC300" s="18"/>
      <c r="AD300" s="18"/>
      <c r="AE300" s="18"/>
      <c r="AF300" s="18"/>
      <c r="AG300" s="18"/>
    </row>
    <row r="301" spans="1:33" ht="18" hidden="1" customHeight="1" x14ac:dyDescent="0.2">
      <c r="A301" s="32">
        <v>4425</v>
      </c>
      <c r="B301" s="42" t="s">
        <v>2438</v>
      </c>
      <c r="C301" s="139">
        <v>711789006</v>
      </c>
      <c r="D301" s="21" t="s">
        <v>1568</v>
      </c>
      <c r="E301" s="21" t="s">
        <v>2439</v>
      </c>
      <c r="F301" s="31" t="s">
        <v>7415</v>
      </c>
      <c r="G301" s="31" t="s">
        <v>2438</v>
      </c>
      <c r="H301" s="31" t="s">
        <v>7470</v>
      </c>
      <c r="I301" s="21" t="s">
        <v>2440</v>
      </c>
      <c r="J301" s="21" t="s">
        <v>7471</v>
      </c>
      <c r="K301" s="21" t="s">
        <v>2441</v>
      </c>
      <c r="L301" s="21" t="s">
        <v>2443</v>
      </c>
      <c r="M301" s="23" t="s">
        <v>49</v>
      </c>
      <c r="N301" s="32" t="s">
        <v>2445</v>
      </c>
      <c r="O301" s="32" t="s">
        <v>2444</v>
      </c>
      <c r="P301" s="33" t="s">
        <v>2442</v>
      </c>
      <c r="Q301" s="32"/>
      <c r="R301" s="33">
        <v>93401</v>
      </c>
      <c r="S301" s="33" t="s">
        <v>7474</v>
      </c>
      <c r="T301" s="120">
        <v>37970</v>
      </c>
      <c r="U301" s="32">
        <v>4425</v>
      </c>
      <c r="V301" s="22"/>
      <c r="W301" s="23"/>
      <c r="X301" s="22"/>
      <c r="Y301" s="22"/>
      <c r="Z301" s="22"/>
      <c r="AA301" s="21"/>
      <c r="AB301" s="18"/>
      <c r="AC301" s="18"/>
      <c r="AD301" s="18"/>
      <c r="AE301" s="18"/>
      <c r="AF301" s="18"/>
      <c r="AG301" s="18" t="s">
        <v>8601</v>
      </c>
    </row>
    <row r="302" spans="1:33" ht="18" hidden="1" customHeight="1" x14ac:dyDescent="0.2">
      <c r="A302" s="32">
        <v>7004</v>
      </c>
      <c r="B302" s="42" t="s">
        <v>2446</v>
      </c>
      <c r="C302" s="139">
        <v>716904008</v>
      </c>
      <c r="D302" s="21" t="s">
        <v>1568</v>
      </c>
      <c r="E302" s="21" t="s">
        <v>2447</v>
      </c>
      <c r="F302" s="31" t="s">
        <v>7593</v>
      </c>
      <c r="G302" s="31" t="s">
        <v>2448</v>
      </c>
      <c r="H302" s="31" t="s">
        <v>7638</v>
      </c>
      <c r="I302" s="21" t="s">
        <v>2449</v>
      </c>
      <c r="J302" s="21" t="s">
        <v>7597</v>
      </c>
      <c r="K302" s="21" t="s">
        <v>2450</v>
      </c>
      <c r="L302" s="21" t="s">
        <v>7594</v>
      </c>
      <c r="M302" s="23" t="s">
        <v>49</v>
      </c>
      <c r="N302" s="32" t="s">
        <v>2451</v>
      </c>
      <c r="O302" s="32" t="s">
        <v>7595</v>
      </c>
      <c r="P302" s="51" t="s">
        <v>7596</v>
      </c>
      <c r="Q302" s="32"/>
      <c r="R302" s="33">
        <v>93401</v>
      </c>
      <c r="S302" s="33" t="s">
        <v>7598</v>
      </c>
      <c r="T302" s="34">
        <v>37970</v>
      </c>
      <c r="U302" s="32">
        <v>7004</v>
      </c>
      <c r="V302" s="22"/>
      <c r="W302" s="23"/>
      <c r="X302" s="22"/>
      <c r="Y302" s="22"/>
      <c r="Z302" s="22"/>
      <c r="AA302" s="52" t="s">
        <v>8546</v>
      </c>
      <c r="AB302" s="18"/>
      <c r="AC302" s="18"/>
      <c r="AD302" s="18"/>
      <c r="AE302" s="18"/>
      <c r="AF302" s="18"/>
      <c r="AG302" s="18" t="s">
        <v>8602</v>
      </c>
    </row>
    <row r="303" spans="1:33" ht="18" hidden="1" customHeight="1" x14ac:dyDescent="0.2">
      <c r="A303" s="32">
        <v>7329</v>
      </c>
      <c r="B303" s="42" t="s">
        <v>2452</v>
      </c>
      <c r="C303" s="139">
        <v>655563601</v>
      </c>
      <c r="D303" s="21" t="s">
        <v>2203</v>
      </c>
      <c r="E303" s="21" t="s">
        <v>2453</v>
      </c>
      <c r="F303" s="31" t="s">
        <v>2237</v>
      </c>
      <c r="G303" s="31" t="s">
        <v>2454</v>
      </c>
      <c r="H303" s="31" t="s">
        <v>2455</v>
      </c>
      <c r="I303" s="21" t="s">
        <v>2456</v>
      </c>
      <c r="J303" s="21" t="s">
        <v>2457</v>
      </c>
      <c r="K303" s="21" t="s">
        <v>2458</v>
      </c>
      <c r="L303" s="21" t="s">
        <v>6133</v>
      </c>
      <c r="M303" s="23" t="s">
        <v>6107</v>
      </c>
      <c r="N303" s="32" t="s">
        <v>2459</v>
      </c>
      <c r="O303" s="32"/>
      <c r="P303" s="33"/>
      <c r="Q303" s="32"/>
      <c r="R303" s="33">
        <v>93401</v>
      </c>
      <c r="S303" s="33" t="s">
        <v>2460</v>
      </c>
      <c r="T303" s="34">
        <v>38911</v>
      </c>
      <c r="U303" s="32">
        <v>7329</v>
      </c>
      <c r="V303" s="22"/>
      <c r="W303" s="23"/>
      <c r="X303" s="22"/>
      <c r="Y303" s="22"/>
      <c r="Z303" s="22"/>
      <c r="AA303" s="21"/>
      <c r="AB303" s="18"/>
      <c r="AC303" s="18"/>
      <c r="AD303" s="18"/>
      <c r="AE303" s="18"/>
      <c r="AF303" s="18"/>
      <c r="AG303" s="18"/>
    </row>
    <row r="304" spans="1:33" ht="18" hidden="1" customHeight="1" x14ac:dyDescent="0.2">
      <c r="A304" s="32">
        <v>7698</v>
      </c>
      <c r="B304" s="42" t="s">
        <v>6756</v>
      </c>
      <c r="C304" s="139">
        <v>651884764</v>
      </c>
      <c r="D304" s="21"/>
      <c r="E304" s="21" t="s">
        <v>8603</v>
      </c>
      <c r="F304" s="31" t="s">
        <v>7030</v>
      </c>
      <c r="G304" s="31" t="s">
        <v>6757</v>
      </c>
      <c r="H304" s="31" t="s">
        <v>6758</v>
      </c>
      <c r="I304" s="21" t="s">
        <v>6759</v>
      </c>
      <c r="J304" s="43">
        <v>43636</v>
      </c>
      <c r="K304" s="21" t="s">
        <v>6760</v>
      </c>
      <c r="L304" s="21" t="s">
        <v>6762</v>
      </c>
      <c r="M304" s="23" t="s">
        <v>6108</v>
      </c>
      <c r="N304" s="32" t="s">
        <v>984</v>
      </c>
      <c r="O304" s="32" t="s">
        <v>6763</v>
      </c>
      <c r="P304" s="33" t="s">
        <v>6761</v>
      </c>
      <c r="Q304" s="32"/>
      <c r="R304" s="33">
        <v>93401</v>
      </c>
      <c r="S304" s="33" t="s">
        <v>7325</v>
      </c>
      <c r="T304" s="34">
        <v>43893</v>
      </c>
      <c r="U304" s="32">
        <v>7698</v>
      </c>
      <c r="V304" s="22"/>
      <c r="W304" s="23"/>
      <c r="X304" s="22"/>
      <c r="Y304" s="22"/>
      <c r="Z304" s="22"/>
      <c r="AA304" s="21"/>
      <c r="AB304" s="18"/>
      <c r="AC304" s="18"/>
      <c r="AD304" s="18"/>
      <c r="AE304" s="18"/>
      <c r="AF304" s="18"/>
      <c r="AG304" s="18"/>
    </row>
    <row r="305" spans="1:33" ht="18" hidden="1" customHeight="1" x14ac:dyDescent="0.2">
      <c r="A305" s="32">
        <v>7709</v>
      </c>
      <c r="B305" s="42" t="s">
        <v>6922</v>
      </c>
      <c r="C305" s="139">
        <v>651935121</v>
      </c>
      <c r="D305" s="21"/>
      <c r="E305" s="21" t="s">
        <v>8604</v>
      </c>
      <c r="F305" s="31" t="s">
        <v>6923</v>
      </c>
      <c r="G305" s="31" t="s">
        <v>6924</v>
      </c>
      <c r="H305" s="31" t="s">
        <v>6925</v>
      </c>
      <c r="I305" s="21" t="s">
        <v>1473</v>
      </c>
      <c r="J305" s="21" t="s">
        <v>6926</v>
      </c>
      <c r="K305" s="21" t="s">
        <v>6927</v>
      </c>
      <c r="L305" s="21" t="s">
        <v>6928</v>
      </c>
      <c r="M305" s="23" t="s">
        <v>6161</v>
      </c>
      <c r="N305" s="32" t="s">
        <v>874</v>
      </c>
      <c r="O305" s="32" t="s">
        <v>6929</v>
      </c>
      <c r="P305" s="33" t="s">
        <v>6930</v>
      </c>
      <c r="Q305" s="32"/>
      <c r="R305" s="33">
        <v>93401</v>
      </c>
      <c r="S305" s="33" t="s">
        <v>6782</v>
      </c>
      <c r="T305" s="34">
        <v>44034</v>
      </c>
      <c r="U305" s="32">
        <v>7709</v>
      </c>
      <c r="V305" s="22"/>
      <c r="W305" s="23"/>
      <c r="X305" s="22"/>
      <c r="Y305" s="22"/>
      <c r="Z305" s="22"/>
      <c r="AA305" s="21"/>
      <c r="AB305" s="18"/>
      <c r="AC305" s="18"/>
      <c r="AD305" s="18"/>
      <c r="AE305" s="18"/>
      <c r="AF305" s="18"/>
      <c r="AG305" s="18"/>
    </row>
    <row r="306" spans="1:33" ht="18" hidden="1" customHeight="1" x14ac:dyDescent="0.2">
      <c r="A306" s="32">
        <v>7437</v>
      </c>
      <c r="B306" s="42" t="s">
        <v>2461</v>
      </c>
      <c r="C306" s="139">
        <v>650224140</v>
      </c>
      <c r="D306" s="21" t="s">
        <v>1568</v>
      </c>
      <c r="E306" s="21" t="s">
        <v>2462</v>
      </c>
      <c r="F306" s="31" t="s">
        <v>2463</v>
      </c>
      <c r="G306" s="31" t="s">
        <v>2464</v>
      </c>
      <c r="H306" s="21" t="s">
        <v>2465</v>
      </c>
      <c r="I306" s="21" t="s">
        <v>2466</v>
      </c>
      <c r="J306" s="21" t="s">
        <v>2467</v>
      </c>
      <c r="K306" s="21" t="s">
        <v>2468</v>
      </c>
      <c r="L306" s="21" t="s">
        <v>2470</v>
      </c>
      <c r="M306" s="23" t="s">
        <v>49</v>
      </c>
      <c r="N306" s="32" t="s">
        <v>2472</v>
      </c>
      <c r="O306" s="32" t="s">
        <v>2471</v>
      </c>
      <c r="P306" s="33" t="s">
        <v>2469</v>
      </c>
      <c r="Q306" s="32"/>
      <c r="R306" s="33" t="s">
        <v>414</v>
      </c>
      <c r="S306" s="33" t="s">
        <v>2473</v>
      </c>
      <c r="T306" s="34">
        <v>40522</v>
      </c>
      <c r="U306" s="32">
        <v>7437</v>
      </c>
      <c r="V306" s="22"/>
      <c r="W306" s="23"/>
      <c r="X306" s="22"/>
      <c r="Y306" s="22"/>
      <c r="Z306" s="22"/>
      <c r="AA306" s="21"/>
      <c r="AB306" s="18"/>
      <c r="AC306" s="18"/>
      <c r="AD306" s="18"/>
      <c r="AE306" s="18"/>
      <c r="AF306" s="18"/>
      <c r="AG306" s="18"/>
    </row>
    <row r="307" spans="1:33" ht="18" hidden="1" customHeight="1" x14ac:dyDescent="0.2">
      <c r="A307" s="32">
        <v>7387</v>
      </c>
      <c r="B307" s="42" t="s">
        <v>2474</v>
      </c>
      <c r="C307" s="139">
        <v>650617207</v>
      </c>
      <c r="D307" s="21" t="s">
        <v>1555</v>
      </c>
      <c r="E307" s="21" t="s">
        <v>2475</v>
      </c>
      <c r="F307" s="31" t="s">
        <v>2476</v>
      </c>
      <c r="G307" s="31" t="s">
        <v>2477</v>
      </c>
      <c r="H307" s="31" t="s">
        <v>2478</v>
      </c>
      <c r="I307" s="21" t="s">
        <v>1573</v>
      </c>
      <c r="J307" s="21" t="s">
        <v>2479</v>
      </c>
      <c r="K307" s="21" t="s">
        <v>2480</v>
      </c>
      <c r="L307" s="21" t="s">
        <v>2481</v>
      </c>
      <c r="M307" s="23" t="s">
        <v>6111</v>
      </c>
      <c r="N307" s="32" t="s">
        <v>1105</v>
      </c>
      <c r="O307" s="32" t="s">
        <v>2482</v>
      </c>
      <c r="P307" s="33"/>
      <c r="Q307" s="32"/>
      <c r="R307" s="33" t="s">
        <v>89</v>
      </c>
      <c r="S307" s="33" t="s">
        <v>2483</v>
      </c>
      <c r="T307" s="34">
        <v>39444</v>
      </c>
      <c r="U307" s="32">
        <v>7387</v>
      </c>
      <c r="V307" s="22"/>
      <c r="W307" s="23"/>
      <c r="X307" s="22"/>
      <c r="Y307" s="22"/>
      <c r="Z307" s="22"/>
      <c r="AA307" s="21"/>
      <c r="AB307" s="18"/>
      <c r="AC307" s="18"/>
      <c r="AD307" s="18"/>
      <c r="AE307" s="18"/>
      <c r="AF307" s="18"/>
      <c r="AG307" s="18"/>
    </row>
    <row r="308" spans="1:33" ht="18" hidden="1" customHeight="1" x14ac:dyDescent="0.2">
      <c r="A308" s="32">
        <v>7053</v>
      </c>
      <c r="B308" s="42" t="s">
        <v>2484</v>
      </c>
      <c r="C308" s="139">
        <v>724210007</v>
      </c>
      <c r="D308" s="21" t="s">
        <v>1555</v>
      </c>
      <c r="E308" s="21" t="s">
        <v>2485</v>
      </c>
      <c r="F308" s="31" t="s">
        <v>2486</v>
      </c>
      <c r="G308" s="31" t="s">
        <v>2487</v>
      </c>
      <c r="H308" s="31" t="s">
        <v>2488</v>
      </c>
      <c r="I308" s="21" t="s">
        <v>2489</v>
      </c>
      <c r="J308" s="21" t="s">
        <v>2490</v>
      </c>
      <c r="K308" s="21" t="s">
        <v>2491</v>
      </c>
      <c r="L308" s="21" t="s">
        <v>2493</v>
      </c>
      <c r="M308" s="23" t="s">
        <v>49</v>
      </c>
      <c r="N308" s="32" t="s">
        <v>1466</v>
      </c>
      <c r="O308" s="32"/>
      <c r="P308" s="33" t="s">
        <v>2492</v>
      </c>
      <c r="Q308" s="32"/>
      <c r="R308" s="33">
        <v>93401</v>
      </c>
      <c r="S308" s="33" t="s">
        <v>6832</v>
      </c>
      <c r="T308" s="34">
        <v>37970</v>
      </c>
      <c r="U308" s="32">
        <v>7053</v>
      </c>
      <c r="V308" s="22"/>
      <c r="W308" s="23"/>
      <c r="X308" s="22"/>
      <c r="Y308" s="22"/>
      <c r="Z308" s="22"/>
      <c r="AA308" s="21"/>
      <c r="AB308" s="18"/>
      <c r="AC308" s="18"/>
      <c r="AD308" s="18"/>
      <c r="AE308" s="18"/>
      <c r="AF308" s="18"/>
      <c r="AG308" s="18"/>
    </row>
    <row r="309" spans="1:33" ht="18" hidden="1" customHeight="1" x14ac:dyDescent="0.2">
      <c r="A309" s="32">
        <v>7692</v>
      </c>
      <c r="B309" s="42" t="s">
        <v>6689</v>
      </c>
      <c r="C309" s="139">
        <v>651883474</v>
      </c>
      <c r="D309" s="21"/>
      <c r="E309" s="21" t="s">
        <v>8605</v>
      </c>
      <c r="F309" s="111" t="s">
        <v>8606</v>
      </c>
      <c r="G309" s="31" t="s">
        <v>6690</v>
      </c>
      <c r="H309" s="31" t="s">
        <v>8607</v>
      </c>
      <c r="I309" s="21" t="s">
        <v>6750</v>
      </c>
      <c r="J309" s="43" t="s">
        <v>8608</v>
      </c>
      <c r="K309" s="21" t="s">
        <v>6692</v>
      </c>
      <c r="L309" s="21" t="s">
        <v>6691</v>
      </c>
      <c r="M309" s="23" t="s">
        <v>623</v>
      </c>
      <c r="N309" s="32" t="s">
        <v>804</v>
      </c>
      <c r="O309" s="32" t="s">
        <v>6751</v>
      </c>
      <c r="P309" s="33" t="s">
        <v>6752</v>
      </c>
      <c r="Q309" s="32"/>
      <c r="R309" s="33">
        <v>93401</v>
      </c>
      <c r="S309" s="33" t="s">
        <v>6693</v>
      </c>
      <c r="T309" s="34">
        <v>43802</v>
      </c>
      <c r="U309" s="32">
        <v>7692</v>
      </c>
      <c r="V309" s="22"/>
      <c r="W309" s="23"/>
      <c r="X309" s="22"/>
      <c r="Y309" s="22"/>
      <c r="Z309" s="22"/>
      <c r="AA309" s="21"/>
      <c r="AB309" s="18"/>
      <c r="AC309" s="18"/>
      <c r="AD309" s="18"/>
      <c r="AE309" s="18"/>
      <c r="AF309" s="18"/>
      <c r="AG309" s="18"/>
    </row>
    <row r="310" spans="1:33" ht="18" hidden="1" customHeight="1" x14ac:dyDescent="0.2">
      <c r="A310" s="32">
        <v>7012</v>
      </c>
      <c r="B310" s="42" t="s">
        <v>2494</v>
      </c>
      <c r="C310" s="139">
        <v>720266008</v>
      </c>
      <c r="D310" s="21" t="s">
        <v>1666</v>
      </c>
      <c r="E310" s="21" t="s">
        <v>2495</v>
      </c>
      <c r="F310" s="31" t="s">
        <v>2496</v>
      </c>
      <c r="G310" s="31" t="s">
        <v>2497</v>
      </c>
      <c r="H310" s="31" t="s">
        <v>2498</v>
      </c>
      <c r="I310" s="21" t="s">
        <v>2499</v>
      </c>
      <c r="J310" s="21" t="s">
        <v>136</v>
      </c>
      <c r="K310" s="21" t="s">
        <v>2500</v>
      </c>
      <c r="L310" s="21" t="s">
        <v>2501</v>
      </c>
      <c r="M310" s="23" t="s">
        <v>49</v>
      </c>
      <c r="N310" s="32" t="s">
        <v>1152</v>
      </c>
      <c r="O310" s="32"/>
      <c r="P310" s="33" t="s">
        <v>2502</v>
      </c>
      <c r="Q310" s="32"/>
      <c r="R310" s="33">
        <v>93401</v>
      </c>
      <c r="S310" s="33" t="s">
        <v>2503</v>
      </c>
      <c r="T310" s="34">
        <v>37970</v>
      </c>
      <c r="U310" s="32">
        <v>7012</v>
      </c>
      <c r="V310" s="22"/>
      <c r="W310" s="23"/>
      <c r="X310" s="22"/>
      <c r="Y310" s="22"/>
      <c r="Z310" s="22"/>
      <c r="AA310" s="21"/>
      <c r="AB310" s="18"/>
      <c r="AC310" s="18"/>
      <c r="AD310" s="18"/>
      <c r="AE310" s="18"/>
      <c r="AF310" s="18"/>
      <c r="AG310" s="18"/>
    </row>
    <row r="311" spans="1:33" ht="18" hidden="1" customHeight="1" x14ac:dyDescent="0.2">
      <c r="A311" s="32">
        <v>5950</v>
      </c>
      <c r="B311" s="42" t="s">
        <v>2504</v>
      </c>
      <c r="C311" s="139">
        <v>708401005</v>
      </c>
      <c r="D311" s="21" t="s">
        <v>1555</v>
      </c>
      <c r="E311" s="21" t="s">
        <v>2505</v>
      </c>
      <c r="F311" s="44" t="s">
        <v>7368</v>
      </c>
      <c r="G311" s="31" t="s">
        <v>2506</v>
      </c>
      <c r="H311" s="31" t="s">
        <v>7563</v>
      </c>
      <c r="I311" s="21" t="s">
        <v>7369</v>
      </c>
      <c r="J311" s="21" t="s">
        <v>7370</v>
      </c>
      <c r="K311" s="21" t="s">
        <v>7371</v>
      </c>
      <c r="L311" s="21" t="s">
        <v>2508</v>
      </c>
      <c r="M311" s="23" t="s">
        <v>623</v>
      </c>
      <c r="N311" s="32" t="s">
        <v>202</v>
      </c>
      <c r="O311" s="32" t="s">
        <v>2509</v>
      </c>
      <c r="P311" s="33" t="s">
        <v>2507</v>
      </c>
      <c r="Q311" s="32"/>
      <c r="R311" s="33" t="s">
        <v>89</v>
      </c>
      <c r="S311" s="33" t="s">
        <v>7042</v>
      </c>
      <c r="T311" s="34">
        <v>37970</v>
      </c>
      <c r="U311" s="32">
        <v>5950</v>
      </c>
      <c r="V311" s="22"/>
      <c r="W311" s="23"/>
      <c r="X311" s="22"/>
      <c r="Y311" s="22"/>
      <c r="Z311" s="22"/>
      <c r="AA311" s="21"/>
      <c r="AB311" s="18"/>
      <c r="AC311" s="18"/>
      <c r="AD311" s="18"/>
      <c r="AE311" s="18"/>
      <c r="AF311" s="18"/>
      <c r="AG311" s="18"/>
    </row>
    <row r="312" spans="1:33" ht="18" hidden="1" customHeight="1" x14ac:dyDescent="0.2">
      <c r="A312" s="32">
        <v>4450</v>
      </c>
      <c r="B312" s="42" t="s">
        <v>8609</v>
      </c>
      <c r="C312" s="139">
        <v>706786007</v>
      </c>
      <c r="D312" s="21" t="s">
        <v>1568</v>
      </c>
      <c r="E312" s="21" t="s">
        <v>2510</v>
      </c>
      <c r="F312" s="31" t="s">
        <v>7437</v>
      </c>
      <c r="G312" s="31" t="s">
        <v>2511</v>
      </c>
      <c r="H312" s="31" t="s">
        <v>7438</v>
      </c>
      <c r="I312" s="21" t="s">
        <v>2512</v>
      </c>
      <c r="J312" s="21" t="s">
        <v>2513</v>
      </c>
      <c r="K312" s="21" t="s">
        <v>2514</v>
      </c>
      <c r="L312" s="21" t="s">
        <v>2516</v>
      </c>
      <c r="M312" s="23" t="s">
        <v>49</v>
      </c>
      <c r="N312" s="32" t="s">
        <v>845</v>
      </c>
      <c r="O312" s="32"/>
      <c r="P312" s="33" t="s">
        <v>2515</v>
      </c>
      <c r="Q312" s="32"/>
      <c r="R312" s="33">
        <v>93401</v>
      </c>
      <c r="S312" s="33" t="s">
        <v>7451</v>
      </c>
      <c r="T312" s="34">
        <v>37970</v>
      </c>
      <c r="U312" s="32">
        <v>4450</v>
      </c>
      <c r="V312" s="22"/>
      <c r="W312" s="23"/>
      <c r="X312" s="22"/>
      <c r="Y312" s="22"/>
      <c r="Z312" s="22"/>
      <c r="AA312" s="21" t="s">
        <v>8610</v>
      </c>
      <c r="AB312" s="18"/>
      <c r="AC312" s="18"/>
      <c r="AD312" s="18"/>
      <c r="AE312" s="18"/>
      <c r="AF312" s="18"/>
      <c r="AG312" s="18" t="s">
        <v>8611</v>
      </c>
    </row>
    <row r="313" spans="1:33" ht="18" hidden="1" customHeight="1" x14ac:dyDescent="0.2">
      <c r="A313" s="32">
        <v>4500</v>
      </c>
      <c r="B313" s="42" t="s">
        <v>2517</v>
      </c>
      <c r="C313" s="139">
        <v>700966003</v>
      </c>
      <c r="D313" s="21" t="s">
        <v>1555</v>
      </c>
      <c r="E313" s="21" t="s">
        <v>2518</v>
      </c>
      <c r="F313" s="31" t="s">
        <v>2519</v>
      </c>
      <c r="G313" s="31" t="s">
        <v>2520</v>
      </c>
      <c r="H313" s="31" t="s">
        <v>2521</v>
      </c>
      <c r="I313" s="21" t="s">
        <v>2522</v>
      </c>
      <c r="J313" s="21" t="s">
        <v>2523</v>
      </c>
      <c r="K313" s="21" t="s">
        <v>2524</v>
      </c>
      <c r="L313" s="21" t="s">
        <v>2525</v>
      </c>
      <c r="M313" s="23" t="s">
        <v>49</v>
      </c>
      <c r="N313" s="32" t="s">
        <v>1874</v>
      </c>
      <c r="O313" s="32"/>
      <c r="P313" s="33"/>
      <c r="Q313" s="32"/>
      <c r="R313" s="33">
        <v>93401</v>
      </c>
      <c r="S313" s="33" t="s">
        <v>2526</v>
      </c>
      <c r="T313" s="34">
        <v>37970</v>
      </c>
      <c r="U313" s="32">
        <v>4500</v>
      </c>
      <c r="V313" s="22"/>
      <c r="W313" s="23"/>
      <c r="X313" s="22"/>
      <c r="Y313" s="22"/>
      <c r="Z313" s="22"/>
      <c r="AA313" s="21"/>
      <c r="AB313" s="18"/>
      <c r="AC313" s="18"/>
      <c r="AD313" s="18"/>
      <c r="AE313" s="18"/>
      <c r="AF313" s="18"/>
      <c r="AG313" s="18"/>
    </row>
    <row r="314" spans="1:33" ht="18" hidden="1" customHeight="1" x14ac:dyDescent="0.2">
      <c r="A314" s="32">
        <v>7663</v>
      </c>
      <c r="B314" s="42" t="s">
        <v>6736</v>
      </c>
      <c r="C314" s="139">
        <v>651018846</v>
      </c>
      <c r="D314" s="21" t="s">
        <v>1555</v>
      </c>
      <c r="E314" s="21" t="s">
        <v>2527</v>
      </c>
      <c r="F314" s="31" t="s">
        <v>2528</v>
      </c>
      <c r="G314" s="31" t="s">
        <v>6050</v>
      </c>
      <c r="H314" s="31" t="s">
        <v>2529</v>
      </c>
      <c r="I314" s="21" t="s">
        <v>848</v>
      </c>
      <c r="J314" s="21" t="s">
        <v>2530</v>
      </c>
      <c r="K314" s="21" t="s">
        <v>2531</v>
      </c>
      <c r="L314" s="21" t="s">
        <v>2532</v>
      </c>
      <c r="M314" s="23" t="s">
        <v>49</v>
      </c>
      <c r="N314" s="32" t="s">
        <v>723</v>
      </c>
      <c r="O314" s="32" t="s">
        <v>2533</v>
      </c>
      <c r="P314" s="33" t="s">
        <v>2534</v>
      </c>
      <c r="Q314" s="32"/>
      <c r="R314" s="33" t="s">
        <v>697</v>
      </c>
      <c r="S314" s="33" t="s">
        <v>6439</v>
      </c>
      <c r="T314" s="34">
        <v>43416</v>
      </c>
      <c r="U314" s="32">
        <v>7663</v>
      </c>
      <c r="V314" s="22"/>
      <c r="W314" s="23"/>
      <c r="X314" s="22"/>
      <c r="Y314" s="22"/>
      <c r="Z314" s="22"/>
      <c r="AA314" s="21"/>
      <c r="AB314" s="18"/>
      <c r="AC314" s="18"/>
      <c r="AD314" s="18"/>
      <c r="AE314" s="18"/>
      <c r="AF314" s="18"/>
      <c r="AG314" s="18"/>
    </row>
    <row r="315" spans="1:33" ht="18" hidden="1" customHeight="1" x14ac:dyDescent="0.2">
      <c r="A315" s="32">
        <v>7655</v>
      </c>
      <c r="B315" s="42" t="s">
        <v>2535</v>
      </c>
      <c r="C315" s="139">
        <v>652942806</v>
      </c>
      <c r="D315" s="21" t="s">
        <v>1568</v>
      </c>
      <c r="E315" s="21" t="s">
        <v>2536</v>
      </c>
      <c r="F315" s="31" t="s">
        <v>7522</v>
      </c>
      <c r="G315" s="31" t="s">
        <v>2537</v>
      </c>
      <c r="H315" s="31" t="s">
        <v>7523</v>
      </c>
      <c r="I315" s="21" t="s">
        <v>2538</v>
      </c>
      <c r="J315" s="21" t="s">
        <v>7524</v>
      </c>
      <c r="K315" s="21" t="s">
        <v>7525</v>
      </c>
      <c r="L315" s="21" t="s">
        <v>2539</v>
      </c>
      <c r="M315" s="23" t="s">
        <v>49</v>
      </c>
      <c r="N315" s="32" t="s">
        <v>2540</v>
      </c>
      <c r="O315" s="32" t="s">
        <v>2541</v>
      </c>
      <c r="P315" s="33" t="s">
        <v>2542</v>
      </c>
      <c r="Q315" s="32"/>
      <c r="R315" s="33" t="s">
        <v>1580</v>
      </c>
      <c r="S315" s="33" t="s">
        <v>7379</v>
      </c>
      <c r="T315" s="34">
        <v>43353</v>
      </c>
      <c r="U315" s="32">
        <v>7655</v>
      </c>
      <c r="V315" s="22"/>
      <c r="W315" s="23"/>
      <c r="X315" s="22"/>
      <c r="Y315" s="22"/>
      <c r="Z315" s="22"/>
      <c r="AA315" s="21"/>
      <c r="AB315" s="18"/>
      <c r="AC315" s="18"/>
      <c r="AD315" s="18"/>
      <c r="AE315" s="18"/>
      <c r="AF315" s="18"/>
      <c r="AG315" s="18"/>
    </row>
    <row r="316" spans="1:33" ht="18" hidden="1" customHeight="1" x14ac:dyDescent="0.2">
      <c r="A316" s="32" t="s">
        <v>8613</v>
      </c>
      <c r="B316" s="42" t="s">
        <v>7304</v>
      </c>
      <c r="C316" s="139">
        <v>651946182</v>
      </c>
      <c r="D316" s="21"/>
      <c r="E316" s="21" t="s">
        <v>8612</v>
      </c>
      <c r="F316" s="31" t="s">
        <v>7305</v>
      </c>
      <c r="G316" s="31" t="s">
        <v>4733</v>
      </c>
      <c r="H316" s="31" t="s">
        <v>7306</v>
      </c>
      <c r="I316" s="21" t="s">
        <v>1473</v>
      </c>
      <c r="J316" s="21" t="s">
        <v>7307</v>
      </c>
      <c r="K316" s="21" t="s">
        <v>7308</v>
      </c>
      <c r="L316" s="21" t="s">
        <v>7310</v>
      </c>
      <c r="M316" s="23" t="s">
        <v>49</v>
      </c>
      <c r="N316" s="32" t="s">
        <v>1601</v>
      </c>
      <c r="O316" s="32" t="s">
        <v>7311</v>
      </c>
      <c r="P316" s="51" t="s">
        <v>7312</v>
      </c>
      <c r="Q316" s="32"/>
      <c r="R316" s="33">
        <v>93401</v>
      </c>
      <c r="S316" s="33" t="s">
        <v>7309</v>
      </c>
      <c r="T316" s="34">
        <v>44106</v>
      </c>
      <c r="U316" s="32" t="s">
        <v>8613</v>
      </c>
      <c r="V316" s="22"/>
      <c r="W316" s="23"/>
      <c r="X316" s="22"/>
      <c r="Y316" s="22"/>
      <c r="Z316" s="22"/>
      <c r="AA316" s="21"/>
      <c r="AB316" s="18"/>
      <c r="AC316" s="18"/>
      <c r="AD316" s="18"/>
      <c r="AE316" s="18"/>
      <c r="AF316" s="18"/>
      <c r="AG316" s="18"/>
    </row>
    <row r="317" spans="1:33" ht="18" hidden="1" customHeight="1" x14ac:dyDescent="0.2">
      <c r="A317" s="32">
        <v>7647</v>
      </c>
      <c r="B317" s="42" t="s">
        <v>2543</v>
      </c>
      <c r="C317" s="139" t="s">
        <v>7672</v>
      </c>
      <c r="D317" s="21" t="s">
        <v>1568</v>
      </c>
      <c r="E317" s="21" t="s">
        <v>2544</v>
      </c>
      <c r="F317" s="31" t="s">
        <v>2545</v>
      </c>
      <c r="G317" s="31" t="s">
        <v>2546</v>
      </c>
      <c r="H317" s="31" t="s">
        <v>2547</v>
      </c>
      <c r="I317" s="21" t="s">
        <v>1573</v>
      </c>
      <c r="J317" s="21" t="s">
        <v>2548</v>
      </c>
      <c r="K317" s="21" t="s">
        <v>2549</v>
      </c>
      <c r="L317" s="21" t="s">
        <v>2550</v>
      </c>
      <c r="M317" s="23" t="s">
        <v>611</v>
      </c>
      <c r="N317" s="32" t="s">
        <v>2551</v>
      </c>
      <c r="O317" s="32" t="s">
        <v>2553</v>
      </c>
      <c r="P317" s="33" t="s">
        <v>2552</v>
      </c>
      <c r="Q317" s="32"/>
      <c r="R317" s="33" t="s">
        <v>1580</v>
      </c>
      <c r="S317" s="33" t="s">
        <v>2554</v>
      </c>
      <c r="T317" s="34">
        <v>43196</v>
      </c>
      <c r="U317" s="32">
        <v>7647</v>
      </c>
      <c r="V317" s="22"/>
      <c r="W317" s="23"/>
      <c r="X317" s="22"/>
      <c r="Y317" s="22"/>
      <c r="Z317" s="22"/>
      <c r="AA317" s="21"/>
      <c r="AB317" s="18"/>
      <c r="AC317" s="18"/>
      <c r="AD317" s="18"/>
      <c r="AE317" s="18"/>
      <c r="AF317" s="18"/>
      <c r="AG317" s="18"/>
    </row>
    <row r="318" spans="1:33" ht="18" hidden="1" customHeight="1" x14ac:dyDescent="0.2">
      <c r="A318" s="32">
        <v>7691</v>
      </c>
      <c r="B318" s="42" t="s">
        <v>6674</v>
      </c>
      <c r="C318" s="139">
        <v>651539544</v>
      </c>
      <c r="D318" s="21"/>
      <c r="E318" s="21" t="s">
        <v>8614</v>
      </c>
      <c r="F318" s="111" t="s">
        <v>8615</v>
      </c>
      <c r="G318" s="31" t="s">
        <v>6675</v>
      </c>
      <c r="H318" s="31" t="s">
        <v>8616</v>
      </c>
      <c r="I318" s="21" t="s">
        <v>1755</v>
      </c>
      <c r="J318" s="43" t="s">
        <v>8617</v>
      </c>
      <c r="K318" s="21" t="s">
        <v>8618</v>
      </c>
      <c r="L318" s="50" t="s">
        <v>8619</v>
      </c>
      <c r="M318" s="49" t="s">
        <v>8620</v>
      </c>
      <c r="N318" s="93" t="s">
        <v>457</v>
      </c>
      <c r="O318" s="32">
        <v>582262569</v>
      </c>
      <c r="P318" s="51" t="s">
        <v>6676</v>
      </c>
      <c r="Q318" s="32"/>
      <c r="R318" s="33">
        <v>93401</v>
      </c>
      <c r="S318" s="33" t="s">
        <v>6460</v>
      </c>
      <c r="T318" s="34">
        <v>43798</v>
      </c>
      <c r="U318" s="32">
        <v>7691</v>
      </c>
      <c r="V318" s="22"/>
      <c r="W318" s="23"/>
      <c r="X318" s="22"/>
      <c r="Y318" s="22"/>
      <c r="Z318" s="22"/>
      <c r="AA318" s="21"/>
      <c r="AB318" s="18"/>
      <c r="AC318" s="18"/>
      <c r="AD318" s="18"/>
      <c r="AE318" s="18"/>
      <c r="AF318" s="18"/>
      <c r="AG318" s="18"/>
    </row>
    <row r="319" spans="1:33" ht="18" hidden="1" customHeight="1" x14ac:dyDescent="0.2">
      <c r="A319" s="32">
        <v>7478</v>
      </c>
      <c r="B319" s="42" t="s">
        <v>2555</v>
      </c>
      <c r="C319" s="139">
        <v>650450957</v>
      </c>
      <c r="D319" s="21" t="s">
        <v>2556</v>
      </c>
      <c r="E319" s="21" t="s">
        <v>2557</v>
      </c>
      <c r="F319" s="31" t="s">
        <v>7517</v>
      </c>
      <c r="G319" s="31" t="s">
        <v>2558</v>
      </c>
      <c r="H319" s="31" t="s">
        <v>8055</v>
      </c>
      <c r="I319" s="21" t="s">
        <v>2559</v>
      </c>
      <c r="J319" s="21" t="s">
        <v>8056</v>
      </c>
      <c r="K319" s="21" t="s">
        <v>7583</v>
      </c>
      <c r="L319" s="21" t="s">
        <v>6215</v>
      </c>
      <c r="M319" s="23" t="s">
        <v>49</v>
      </c>
      <c r="N319" s="32" t="s">
        <v>2396</v>
      </c>
      <c r="O319" s="32" t="s">
        <v>6216</v>
      </c>
      <c r="P319" s="33" t="s">
        <v>6217</v>
      </c>
      <c r="Q319" s="32"/>
      <c r="R319" s="33" t="s">
        <v>414</v>
      </c>
      <c r="S319" s="33" t="s">
        <v>8057</v>
      </c>
      <c r="T319" s="34">
        <v>41411</v>
      </c>
      <c r="U319" s="32">
        <v>7478</v>
      </c>
      <c r="V319" s="22"/>
      <c r="W319" s="23"/>
      <c r="X319" s="22"/>
      <c r="Y319" s="22"/>
      <c r="Z319" s="22"/>
      <c r="AA319" s="21"/>
      <c r="AB319" s="18"/>
      <c r="AC319" s="18"/>
      <c r="AD319" s="18"/>
      <c r="AE319" s="18"/>
      <c r="AF319" s="18"/>
      <c r="AG319" s="18"/>
    </row>
    <row r="320" spans="1:33" ht="18" hidden="1" customHeight="1" x14ac:dyDescent="0.2">
      <c r="A320" s="32">
        <v>7724</v>
      </c>
      <c r="B320" s="42" t="s">
        <v>8058</v>
      </c>
      <c r="C320" s="139">
        <v>650804538</v>
      </c>
      <c r="D320" s="21"/>
      <c r="E320" s="21" t="s">
        <v>8059</v>
      </c>
      <c r="F320" s="31" t="s">
        <v>8060</v>
      </c>
      <c r="G320" s="31" t="s">
        <v>8061</v>
      </c>
      <c r="H320" s="31" t="s">
        <v>8062</v>
      </c>
      <c r="I320" s="21" t="s">
        <v>8063</v>
      </c>
      <c r="J320" s="21" t="s">
        <v>8064</v>
      </c>
      <c r="K320" s="21" t="s">
        <v>8065</v>
      </c>
      <c r="L320" s="21" t="s">
        <v>8066</v>
      </c>
      <c r="M320" s="23" t="s">
        <v>6105</v>
      </c>
      <c r="N320" s="32" t="s">
        <v>1710</v>
      </c>
      <c r="O320" s="32" t="s">
        <v>8067</v>
      </c>
      <c r="P320" s="51" t="s">
        <v>8068</v>
      </c>
      <c r="Q320" s="32"/>
      <c r="R320" s="33">
        <v>93401</v>
      </c>
      <c r="S320" s="33" t="s">
        <v>8069</v>
      </c>
      <c r="T320" s="34">
        <v>44188</v>
      </c>
      <c r="U320" s="32">
        <v>7724</v>
      </c>
      <c r="V320" s="22"/>
      <c r="W320" s="23"/>
      <c r="X320" s="22"/>
      <c r="Y320" s="22"/>
      <c r="Z320" s="22"/>
      <c r="AA320" s="21"/>
      <c r="AB320" s="18"/>
      <c r="AC320" s="18"/>
      <c r="AD320" s="18"/>
      <c r="AE320" s="18"/>
      <c r="AF320" s="18"/>
      <c r="AG320" s="18"/>
    </row>
    <row r="321" spans="1:33" ht="18" hidden="1" customHeight="1" x14ac:dyDescent="0.2">
      <c r="A321" s="32">
        <v>4550</v>
      </c>
      <c r="B321" s="42" t="s">
        <v>2560</v>
      </c>
      <c r="C321" s="139">
        <v>700155609</v>
      </c>
      <c r="D321" s="21" t="s">
        <v>1568</v>
      </c>
      <c r="E321" s="21" t="s">
        <v>2561</v>
      </c>
      <c r="F321" s="31" t="s">
        <v>7433</v>
      </c>
      <c r="G321" s="31" t="s">
        <v>2562</v>
      </c>
      <c r="H321" s="31" t="s">
        <v>7434</v>
      </c>
      <c r="I321" s="21" t="s">
        <v>2563</v>
      </c>
      <c r="J321" s="21" t="s">
        <v>2564</v>
      </c>
      <c r="K321" s="21" t="s">
        <v>2565</v>
      </c>
      <c r="L321" s="21" t="s">
        <v>2566</v>
      </c>
      <c r="M321" s="23" t="s">
        <v>623</v>
      </c>
      <c r="N321" s="32" t="s">
        <v>202</v>
      </c>
      <c r="O321" s="32" t="s">
        <v>2567</v>
      </c>
      <c r="P321" s="33" t="s">
        <v>2568</v>
      </c>
      <c r="Q321" s="32"/>
      <c r="R321" s="33">
        <v>93401</v>
      </c>
      <c r="S321" s="33" t="s">
        <v>7447</v>
      </c>
      <c r="T321" s="34">
        <v>37970</v>
      </c>
      <c r="U321" s="32">
        <v>4550</v>
      </c>
      <c r="V321" s="22"/>
      <c r="W321" s="23"/>
      <c r="X321" s="22"/>
      <c r="Y321" s="22"/>
      <c r="Z321" s="22"/>
      <c r="AA321" s="21"/>
      <c r="AB321" s="18"/>
      <c r="AC321" s="18"/>
      <c r="AD321" s="18"/>
      <c r="AE321" s="18"/>
      <c r="AF321" s="18"/>
      <c r="AG321" s="18" t="s">
        <v>8621</v>
      </c>
    </row>
    <row r="322" spans="1:33" ht="18" hidden="1" customHeight="1" x14ac:dyDescent="0.2">
      <c r="A322" s="32">
        <v>7685</v>
      </c>
      <c r="B322" s="42" t="s">
        <v>6578</v>
      </c>
      <c r="C322" s="139">
        <v>651838118</v>
      </c>
      <c r="D322" s="21"/>
      <c r="E322" s="21" t="s">
        <v>8622</v>
      </c>
      <c r="F322" s="31" t="s">
        <v>6579</v>
      </c>
      <c r="G322" s="31" t="s">
        <v>6580</v>
      </c>
      <c r="H322" s="31" t="s">
        <v>6581</v>
      </c>
      <c r="I322" s="21" t="s">
        <v>1473</v>
      </c>
      <c r="J322" s="21" t="s">
        <v>6582</v>
      </c>
      <c r="K322" s="21" t="s">
        <v>6583</v>
      </c>
      <c r="L322" s="21" t="s">
        <v>6584</v>
      </c>
      <c r="M322" s="23" t="s">
        <v>6106</v>
      </c>
      <c r="N322" s="32" t="s">
        <v>179</v>
      </c>
      <c r="O322" s="32">
        <v>56994420699</v>
      </c>
      <c r="P322" s="51" t="s">
        <v>6585</v>
      </c>
      <c r="Q322" s="32"/>
      <c r="R322" s="33">
        <v>93401</v>
      </c>
      <c r="S322" s="33" t="s">
        <v>6586</v>
      </c>
      <c r="T322" s="34">
        <v>43686</v>
      </c>
      <c r="U322" s="32">
        <v>7685</v>
      </c>
      <c r="V322" s="22"/>
      <c r="W322" s="23"/>
      <c r="X322" s="22"/>
      <c r="Y322" s="22"/>
      <c r="Z322" s="22"/>
      <c r="AA322" s="21"/>
      <c r="AB322" s="18"/>
      <c r="AC322" s="18"/>
      <c r="AD322" s="18"/>
      <c r="AE322" s="18"/>
      <c r="AF322" s="18"/>
      <c r="AG322" s="18"/>
    </row>
    <row r="323" spans="1:33" ht="18" hidden="1" customHeight="1" x14ac:dyDescent="0.2">
      <c r="A323" s="32">
        <v>7611</v>
      </c>
      <c r="B323" s="42" t="s">
        <v>2569</v>
      </c>
      <c r="C323" s="139">
        <v>651163854</v>
      </c>
      <c r="D323" s="21" t="s">
        <v>1568</v>
      </c>
      <c r="E323" s="21" t="s">
        <v>2570</v>
      </c>
      <c r="F323" s="31" t="s">
        <v>2571</v>
      </c>
      <c r="G323" s="31" t="s">
        <v>6051</v>
      </c>
      <c r="H323" s="31" t="s">
        <v>2572</v>
      </c>
      <c r="I323" s="21" t="s">
        <v>2182</v>
      </c>
      <c r="J323" s="21" t="s">
        <v>2573</v>
      </c>
      <c r="K323" s="21" t="s">
        <v>2574</v>
      </c>
      <c r="L323" s="21" t="s">
        <v>2576</v>
      </c>
      <c r="M323" s="23" t="s">
        <v>49</v>
      </c>
      <c r="N323" s="32" t="s">
        <v>1479</v>
      </c>
      <c r="O323" s="32" t="s">
        <v>2577</v>
      </c>
      <c r="P323" s="33" t="s">
        <v>2575</v>
      </c>
      <c r="Q323" s="32"/>
      <c r="R323" s="33" t="s">
        <v>47</v>
      </c>
      <c r="S323" s="33" t="s">
        <v>2578</v>
      </c>
      <c r="T323" s="34">
        <v>42543</v>
      </c>
      <c r="U323" s="32">
        <v>7611</v>
      </c>
      <c r="V323" s="22"/>
      <c r="W323" s="23"/>
      <c r="X323" s="22"/>
      <c r="Y323" s="22"/>
      <c r="Z323" s="22"/>
      <c r="AA323" s="21"/>
      <c r="AB323" s="18"/>
      <c r="AC323" s="18"/>
      <c r="AD323" s="18"/>
      <c r="AE323" s="18"/>
      <c r="AF323" s="18"/>
      <c r="AG323" s="18"/>
    </row>
    <row r="324" spans="1:33" ht="18" hidden="1" customHeight="1" x14ac:dyDescent="0.2">
      <c r="A324" s="32">
        <v>4600</v>
      </c>
      <c r="B324" s="42" t="s">
        <v>2579</v>
      </c>
      <c r="C324" s="139">
        <v>700122808</v>
      </c>
      <c r="D324" s="21" t="s">
        <v>1568</v>
      </c>
      <c r="E324" s="21" t="s">
        <v>2580</v>
      </c>
      <c r="F324" s="31" t="s">
        <v>2581</v>
      </c>
      <c r="G324" s="31" t="s">
        <v>2582</v>
      </c>
      <c r="H324" s="31" t="s">
        <v>2583</v>
      </c>
      <c r="I324" s="21" t="s">
        <v>2584</v>
      </c>
      <c r="J324" s="21" t="s">
        <v>2585</v>
      </c>
      <c r="K324" s="21" t="s">
        <v>2586</v>
      </c>
      <c r="L324" s="21" t="s">
        <v>2587</v>
      </c>
      <c r="M324" s="23" t="s">
        <v>49</v>
      </c>
      <c r="N324" s="32" t="s">
        <v>1874</v>
      </c>
      <c r="O324" s="32"/>
      <c r="P324" s="33" t="s">
        <v>2588</v>
      </c>
      <c r="Q324" s="32"/>
      <c r="R324" s="33" t="s">
        <v>1580</v>
      </c>
      <c r="S324" s="33" t="s">
        <v>2589</v>
      </c>
      <c r="T324" s="34">
        <v>37970</v>
      </c>
      <c r="U324" s="32">
        <v>4600</v>
      </c>
      <c r="V324" s="22"/>
      <c r="W324" s="23"/>
      <c r="X324" s="22"/>
      <c r="Y324" s="22"/>
      <c r="Z324" s="22"/>
      <c r="AA324" s="21"/>
      <c r="AB324" s="18"/>
      <c r="AC324" s="18"/>
      <c r="AD324" s="18"/>
      <c r="AE324" s="18"/>
      <c r="AF324" s="18"/>
      <c r="AG324" s="18"/>
    </row>
    <row r="325" spans="1:33" ht="18" hidden="1" customHeight="1" x14ac:dyDescent="0.2">
      <c r="A325" s="32">
        <v>7497</v>
      </c>
      <c r="B325" s="42" t="s">
        <v>2590</v>
      </c>
      <c r="C325" s="139" t="s">
        <v>7673</v>
      </c>
      <c r="D325" s="21" t="s">
        <v>1568</v>
      </c>
      <c r="E325" s="21" t="s">
        <v>2591</v>
      </c>
      <c r="F325" s="24" t="s">
        <v>8734</v>
      </c>
      <c r="G325" s="31" t="s">
        <v>2592</v>
      </c>
      <c r="H325" s="111" t="s">
        <v>7533</v>
      </c>
      <c r="I325" s="21" t="s">
        <v>2593</v>
      </c>
      <c r="J325" s="50" t="s">
        <v>7534</v>
      </c>
      <c r="K325" s="50" t="s">
        <v>8623</v>
      </c>
      <c r="L325" s="21" t="s">
        <v>6220</v>
      </c>
      <c r="M325" s="23" t="s">
        <v>49</v>
      </c>
      <c r="N325" s="32" t="s">
        <v>2316</v>
      </c>
      <c r="O325" s="32" t="s">
        <v>6221</v>
      </c>
      <c r="P325" s="33" t="s">
        <v>6222</v>
      </c>
      <c r="Q325" s="32"/>
      <c r="R325" s="33" t="s">
        <v>47</v>
      </c>
      <c r="S325" s="33" t="s">
        <v>7554</v>
      </c>
      <c r="T325" s="34">
        <v>41676</v>
      </c>
      <c r="U325" s="32">
        <v>7497</v>
      </c>
      <c r="V325" s="22"/>
      <c r="W325" s="23"/>
      <c r="X325" s="22"/>
      <c r="Y325" s="22"/>
      <c r="Z325" s="22"/>
      <c r="AA325" s="21"/>
      <c r="AB325" s="18"/>
      <c r="AC325" s="18"/>
      <c r="AD325" s="18"/>
      <c r="AE325" s="18"/>
      <c r="AF325" s="18"/>
      <c r="AG325" s="18"/>
    </row>
    <row r="326" spans="1:33" ht="18" hidden="1" customHeight="1" x14ac:dyDescent="0.2">
      <c r="A326" s="32">
        <v>7477</v>
      </c>
      <c r="B326" s="42" t="s">
        <v>2594</v>
      </c>
      <c r="C326" s="139">
        <v>650634667</v>
      </c>
      <c r="D326" s="21" t="s">
        <v>1555</v>
      </c>
      <c r="E326" s="21" t="s">
        <v>2595</v>
      </c>
      <c r="F326" s="31" t="s">
        <v>2596</v>
      </c>
      <c r="G326" s="31" t="s">
        <v>2597</v>
      </c>
      <c r="H326" s="31" t="s">
        <v>2598</v>
      </c>
      <c r="I326" s="21" t="s">
        <v>2599</v>
      </c>
      <c r="J326" s="21"/>
      <c r="K326" s="21" t="s">
        <v>2600</v>
      </c>
      <c r="L326" s="23" t="s">
        <v>2602</v>
      </c>
      <c r="M326" s="23" t="s">
        <v>49</v>
      </c>
      <c r="N326" s="32" t="s">
        <v>2601</v>
      </c>
      <c r="O326" s="32" t="s">
        <v>2603</v>
      </c>
      <c r="P326" s="33" t="s">
        <v>2604</v>
      </c>
      <c r="Q326" s="32"/>
      <c r="R326" s="33">
        <v>93401</v>
      </c>
      <c r="S326" s="33" t="s">
        <v>2605</v>
      </c>
      <c r="T326" s="34">
        <v>41396</v>
      </c>
      <c r="U326" s="32">
        <v>7477</v>
      </c>
      <c r="V326" s="22"/>
      <c r="W326" s="23"/>
      <c r="X326" s="22"/>
      <c r="Y326" s="22"/>
      <c r="Z326" s="22"/>
      <c r="AA326" s="21"/>
      <c r="AB326" s="18"/>
      <c r="AC326" s="18"/>
      <c r="AD326" s="18"/>
      <c r="AE326" s="18"/>
      <c r="AF326" s="18"/>
      <c r="AG326" s="18"/>
    </row>
    <row r="327" spans="1:33" ht="18" hidden="1" customHeight="1" x14ac:dyDescent="0.2">
      <c r="A327" s="32">
        <v>7340</v>
      </c>
      <c r="B327" s="42" t="s">
        <v>2606</v>
      </c>
      <c r="C327" s="139">
        <v>727718001</v>
      </c>
      <c r="D327" s="21" t="s">
        <v>1555</v>
      </c>
      <c r="E327" s="21" t="s">
        <v>2607</v>
      </c>
      <c r="F327" s="31" t="s">
        <v>2608</v>
      </c>
      <c r="G327" s="31" t="s">
        <v>2609</v>
      </c>
      <c r="H327" s="31" t="s">
        <v>2610</v>
      </c>
      <c r="I327" s="21" t="s">
        <v>2611</v>
      </c>
      <c r="J327" s="21" t="s">
        <v>2612</v>
      </c>
      <c r="K327" s="21" t="s">
        <v>2613</v>
      </c>
      <c r="L327" s="21" t="s">
        <v>2614</v>
      </c>
      <c r="M327" s="23" t="s">
        <v>49</v>
      </c>
      <c r="N327" s="32" t="s">
        <v>2616</v>
      </c>
      <c r="O327" s="32" t="s">
        <v>2615</v>
      </c>
      <c r="P327" s="33"/>
      <c r="Q327" s="32"/>
      <c r="R327" s="33" t="s">
        <v>89</v>
      </c>
      <c r="S327" s="33" t="s">
        <v>2617</v>
      </c>
      <c r="T327" s="34">
        <v>39052</v>
      </c>
      <c r="U327" s="32">
        <v>7340</v>
      </c>
      <c r="V327" s="22"/>
      <c r="W327" s="23"/>
      <c r="X327" s="22"/>
      <c r="Y327" s="22"/>
      <c r="Z327" s="22"/>
      <c r="AA327" s="21"/>
      <c r="AB327" s="18"/>
      <c r="AC327" s="18"/>
      <c r="AD327" s="18"/>
      <c r="AE327" s="18"/>
      <c r="AF327" s="18"/>
      <c r="AG327" s="18"/>
    </row>
    <row r="328" spans="1:33" ht="18" hidden="1" customHeight="1" x14ac:dyDescent="0.2">
      <c r="A328" s="32">
        <v>7327</v>
      </c>
      <c r="B328" s="42" t="s">
        <v>2618</v>
      </c>
      <c r="C328" s="139">
        <v>651391008</v>
      </c>
      <c r="D328" s="21" t="s">
        <v>2619</v>
      </c>
      <c r="E328" s="21" t="s">
        <v>2620</v>
      </c>
      <c r="F328" s="31" t="s">
        <v>2621</v>
      </c>
      <c r="G328" s="31" t="s">
        <v>2622</v>
      </c>
      <c r="H328" s="31" t="s">
        <v>2623</v>
      </c>
      <c r="I328" s="21" t="s">
        <v>2624</v>
      </c>
      <c r="J328" s="21" t="s">
        <v>2625</v>
      </c>
      <c r="K328" s="21" t="s">
        <v>2626</v>
      </c>
      <c r="L328" s="21" t="s">
        <v>2627</v>
      </c>
      <c r="M328" s="23" t="s">
        <v>49</v>
      </c>
      <c r="N328" s="32" t="s">
        <v>2628</v>
      </c>
      <c r="O328" s="32"/>
      <c r="P328" s="33"/>
      <c r="Q328" s="32"/>
      <c r="R328" s="33" t="s">
        <v>1266</v>
      </c>
      <c r="S328" s="33" t="s">
        <v>2629</v>
      </c>
      <c r="T328" s="34">
        <v>38905</v>
      </c>
      <c r="U328" s="32">
        <v>7327</v>
      </c>
      <c r="V328" s="22"/>
      <c r="W328" s="23"/>
      <c r="X328" s="22"/>
      <c r="Y328" s="22"/>
      <c r="Z328" s="22"/>
      <c r="AA328" s="21"/>
      <c r="AB328" s="18"/>
      <c r="AC328" s="18"/>
      <c r="AD328" s="18"/>
      <c r="AE328" s="18"/>
      <c r="AF328" s="18"/>
      <c r="AG328" s="18"/>
    </row>
    <row r="329" spans="1:33" ht="18" hidden="1" customHeight="1" x14ac:dyDescent="0.2">
      <c r="A329" s="32">
        <v>7178</v>
      </c>
      <c r="B329" s="42" t="s">
        <v>2630</v>
      </c>
      <c r="C329" s="139">
        <v>748762000</v>
      </c>
      <c r="D329" s="21" t="s">
        <v>2203</v>
      </c>
      <c r="E329" s="21" t="s">
        <v>2631</v>
      </c>
      <c r="F329" s="31" t="s">
        <v>27</v>
      </c>
      <c r="G329" s="31" t="s">
        <v>2632</v>
      </c>
      <c r="H329" s="31" t="s">
        <v>2633</v>
      </c>
      <c r="I329" s="21" t="s">
        <v>2634</v>
      </c>
      <c r="J329" s="21" t="s">
        <v>2635</v>
      </c>
      <c r="K329" s="21" t="s">
        <v>2636</v>
      </c>
      <c r="L329" s="21" t="s">
        <v>2637</v>
      </c>
      <c r="M329" s="23" t="s">
        <v>49</v>
      </c>
      <c r="N329" s="32" t="s">
        <v>2639</v>
      </c>
      <c r="O329" s="32" t="s">
        <v>2638</v>
      </c>
      <c r="P329" s="33"/>
      <c r="Q329" s="32"/>
      <c r="R329" s="33">
        <v>93401</v>
      </c>
      <c r="S329" s="33" t="s">
        <v>2640</v>
      </c>
      <c r="T329" s="34">
        <v>38600</v>
      </c>
      <c r="U329" s="32">
        <v>7178</v>
      </c>
      <c r="V329" s="22"/>
      <c r="W329" s="23"/>
      <c r="X329" s="22"/>
      <c r="Y329" s="22"/>
      <c r="Z329" s="22"/>
      <c r="AA329" s="21"/>
      <c r="AB329" s="18"/>
      <c r="AC329" s="18"/>
      <c r="AD329" s="18"/>
      <c r="AE329" s="18"/>
      <c r="AF329" s="18"/>
      <c r="AG329" s="18"/>
    </row>
    <row r="330" spans="1:33" ht="18" hidden="1" customHeight="1" x14ac:dyDescent="0.2">
      <c r="A330" s="32">
        <v>6959</v>
      </c>
      <c r="B330" s="42" t="s">
        <v>2641</v>
      </c>
      <c r="C330" s="139">
        <v>727783008</v>
      </c>
      <c r="D330" s="21" t="s">
        <v>2642</v>
      </c>
      <c r="E330" s="21" t="s">
        <v>2643</v>
      </c>
      <c r="F330" s="31" t="s">
        <v>6422</v>
      </c>
      <c r="G330" s="31" t="s">
        <v>2644</v>
      </c>
      <c r="H330" s="111" t="s">
        <v>8624</v>
      </c>
      <c r="I330" s="21" t="s">
        <v>2645</v>
      </c>
      <c r="J330" s="50" t="s">
        <v>8625</v>
      </c>
      <c r="K330" s="50" t="s">
        <v>8626</v>
      </c>
      <c r="L330" s="21" t="s">
        <v>2646</v>
      </c>
      <c r="M330" s="23" t="s">
        <v>49</v>
      </c>
      <c r="N330" s="32" t="s">
        <v>2647</v>
      </c>
      <c r="O330" s="32"/>
      <c r="P330" s="33" t="s">
        <v>6423</v>
      </c>
      <c r="Q330" s="32"/>
      <c r="R330" s="33">
        <v>93401</v>
      </c>
      <c r="S330" s="121" t="s">
        <v>8627</v>
      </c>
      <c r="T330" s="34">
        <v>37970</v>
      </c>
      <c r="U330" s="32">
        <v>6959</v>
      </c>
      <c r="V330" s="22"/>
      <c r="W330" s="23"/>
      <c r="X330" s="22"/>
      <c r="Y330" s="22"/>
      <c r="Z330" s="22"/>
      <c r="AA330" s="21"/>
      <c r="AB330" s="18"/>
      <c r="AC330" s="18"/>
      <c r="AD330" s="18"/>
      <c r="AE330" s="18"/>
      <c r="AF330" s="18"/>
      <c r="AG330" s="18"/>
    </row>
    <row r="331" spans="1:33" ht="18" hidden="1" customHeight="1" x14ac:dyDescent="0.2">
      <c r="A331" s="32">
        <v>7618</v>
      </c>
      <c r="B331" s="42" t="s">
        <v>2648</v>
      </c>
      <c r="C331" s="139">
        <v>653380682</v>
      </c>
      <c r="D331" s="21" t="s">
        <v>1555</v>
      </c>
      <c r="E331" s="21" t="s">
        <v>2649</v>
      </c>
      <c r="F331" s="31" t="s">
        <v>2650</v>
      </c>
      <c r="G331" s="31" t="s">
        <v>2651</v>
      </c>
      <c r="H331" s="31" t="s">
        <v>6700</v>
      </c>
      <c r="I331" s="21" t="s">
        <v>2052</v>
      </c>
      <c r="J331" s="43">
        <v>43556</v>
      </c>
      <c r="K331" s="21" t="s">
        <v>2652</v>
      </c>
      <c r="L331" s="21" t="s">
        <v>2654</v>
      </c>
      <c r="M331" s="23" t="s">
        <v>49</v>
      </c>
      <c r="N331" s="32" t="s">
        <v>2348</v>
      </c>
      <c r="O331" s="32" t="s">
        <v>2655</v>
      </c>
      <c r="P331" s="33" t="s">
        <v>2653</v>
      </c>
      <c r="Q331" s="32"/>
      <c r="R331" s="33">
        <v>93401</v>
      </c>
      <c r="S331" s="33" t="s">
        <v>2656</v>
      </c>
      <c r="T331" s="34">
        <v>42646</v>
      </c>
      <c r="U331" s="32">
        <v>7618</v>
      </c>
      <c r="V331" s="22"/>
      <c r="W331" s="23"/>
      <c r="X331" s="22"/>
      <c r="Y331" s="22"/>
      <c r="Z331" s="22"/>
      <c r="AA331" s="21"/>
      <c r="AB331" s="18"/>
      <c r="AC331" s="18"/>
      <c r="AD331" s="18"/>
      <c r="AE331" s="18"/>
      <c r="AF331" s="18"/>
      <c r="AG331" s="18"/>
    </row>
    <row r="332" spans="1:33" ht="18" hidden="1" customHeight="1" x14ac:dyDescent="0.2">
      <c r="A332" s="32">
        <v>7675</v>
      </c>
      <c r="B332" s="42" t="s">
        <v>6073</v>
      </c>
      <c r="C332" s="144" t="s">
        <v>7674</v>
      </c>
      <c r="D332" s="21" t="s">
        <v>6074</v>
      </c>
      <c r="E332" s="21" t="s">
        <v>6075</v>
      </c>
      <c r="F332" s="21" t="s">
        <v>136</v>
      </c>
      <c r="G332" s="31" t="s">
        <v>6076</v>
      </c>
      <c r="H332" s="31" t="s">
        <v>6077</v>
      </c>
      <c r="I332" s="21" t="s">
        <v>1392</v>
      </c>
      <c r="J332" s="21" t="s">
        <v>6078</v>
      </c>
      <c r="K332" s="21" t="s">
        <v>6079</v>
      </c>
      <c r="L332" s="21" t="s">
        <v>6081</v>
      </c>
      <c r="M332" s="23" t="s">
        <v>49</v>
      </c>
      <c r="N332" s="32" t="s">
        <v>1173</v>
      </c>
      <c r="O332" s="32" t="s">
        <v>6082</v>
      </c>
      <c r="P332" s="51" t="s">
        <v>6080</v>
      </c>
      <c r="Q332" s="32"/>
      <c r="R332" s="33" t="s">
        <v>1209</v>
      </c>
      <c r="S332" s="33" t="s">
        <v>6083</v>
      </c>
      <c r="T332" s="34">
        <v>43570</v>
      </c>
      <c r="U332" s="32">
        <v>7675</v>
      </c>
      <c r="V332" s="22"/>
      <c r="W332" s="23"/>
      <c r="X332" s="22"/>
      <c r="Y332" s="22"/>
      <c r="Z332" s="22"/>
      <c r="AA332" s="21"/>
      <c r="AB332" s="18"/>
      <c r="AC332" s="18"/>
      <c r="AD332" s="18"/>
      <c r="AE332" s="18"/>
      <c r="AF332" s="18"/>
      <c r="AG332" s="18"/>
    </row>
    <row r="333" spans="1:33" ht="18" hidden="1" customHeight="1" x14ac:dyDescent="0.2">
      <c r="A333" s="32">
        <v>6970</v>
      </c>
      <c r="B333" s="42" t="s">
        <v>2657</v>
      </c>
      <c r="C333" s="139">
        <v>700016404</v>
      </c>
      <c r="D333" s="21" t="s">
        <v>1568</v>
      </c>
      <c r="E333" s="21" t="s">
        <v>2658</v>
      </c>
      <c r="F333" s="31" t="s">
        <v>2659</v>
      </c>
      <c r="G333" s="31" t="s">
        <v>2660</v>
      </c>
      <c r="H333" s="31" t="s">
        <v>2661</v>
      </c>
      <c r="I333" s="21" t="s">
        <v>2662</v>
      </c>
      <c r="J333" s="21" t="s">
        <v>2663</v>
      </c>
      <c r="K333" s="21" t="s">
        <v>2664</v>
      </c>
      <c r="L333" s="21" t="s">
        <v>2665</v>
      </c>
      <c r="M333" s="23" t="s">
        <v>49</v>
      </c>
      <c r="N333" s="32" t="s">
        <v>1825</v>
      </c>
      <c r="O333" s="32" t="s">
        <v>2666</v>
      </c>
      <c r="P333" s="33"/>
      <c r="Q333" s="32"/>
      <c r="R333" s="33" t="s">
        <v>548</v>
      </c>
      <c r="S333" s="33" t="s">
        <v>2667</v>
      </c>
      <c r="T333" s="34">
        <v>37970</v>
      </c>
      <c r="U333" s="32">
        <v>6970</v>
      </c>
      <c r="V333" s="22"/>
      <c r="W333" s="23"/>
      <c r="X333" s="22"/>
      <c r="Y333" s="22"/>
      <c r="Z333" s="22"/>
      <c r="AA333" s="21"/>
      <c r="AB333" s="18"/>
      <c r="AC333" s="18"/>
      <c r="AD333" s="18"/>
      <c r="AE333" s="18"/>
      <c r="AF333" s="18"/>
      <c r="AG333" s="18"/>
    </row>
    <row r="334" spans="1:33" ht="18" hidden="1" customHeight="1" x14ac:dyDescent="0.2">
      <c r="A334" s="32">
        <v>7965</v>
      </c>
      <c r="B334" s="42" t="s">
        <v>6737</v>
      </c>
      <c r="C334" s="139">
        <v>650739256</v>
      </c>
      <c r="D334" s="21"/>
      <c r="E334" s="21" t="s">
        <v>8628</v>
      </c>
      <c r="F334" s="31" t="s">
        <v>6753</v>
      </c>
      <c r="G334" s="31" t="s">
        <v>6704</v>
      </c>
      <c r="H334" s="31" t="s">
        <v>7112</v>
      </c>
      <c r="I334" s="21" t="s">
        <v>6454</v>
      </c>
      <c r="J334" s="21" t="s">
        <v>7113</v>
      </c>
      <c r="K334" s="21" t="s">
        <v>7115</v>
      </c>
      <c r="L334" s="21" t="s">
        <v>6706</v>
      </c>
      <c r="M334" s="23" t="s">
        <v>6111</v>
      </c>
      <c r="N334" s="32" t="s">
        <v>1105</v>
      </c>
      <c r="O334" s="32" t="s">
        <v>6707</v>
      </c>
      <c r="P334" s="33" t="s">
        <v>6705</v>
      </c>
      <c r="Q334" s="32"/>
      <c r="R334" s="33">
        <v>93401</v>
      </c>
      <c r="S334" s="33" t="s">
        <v>7114</v>
      </c>
      <c r="T334" s="34">
        <v>43852</v>
      </c>
      <c r="U334" s="32">
        <v>7965</v>
      </c>
      <c r="V334" s="22"/>
      <c r="W334" s="23"/>
      <c r="X334" s="22"/>
      <c r="Y334" s="22"/>
      <c r="Z334" s="22"/>
      <c r="AA334" s="21"/>
      <c r="AB334" s="18"/>
      <c r="AC334" s="18"/>
      <c r="AD334" s="18"/>
      <c r="AE334" s="18"/>
      <c r="AF334" s="18"/>
      <c r="AG334" s="18"/>
    </row>
    <row r="335" spans="1:33" ht="18" hidden="1" customHeight="1" x14ac:dyDescent="0.2">
      <c r="A335" s="32">
        <v>7141</v>
      </c>
      <c r="B335" s="42" t="s">
        <v>2668</v>
      </c>
      <c r="C335" s="139">
        <v>650165500</v>
      </c>
      <c r="D335" s="21" t="s">
        <v>2669</v>
      </c>
      <c r="E335" s="21" t="s">
        <v>2670</v>
      </c>
      <c r="F335" s="31" t="s">
        <v>27</v>
      </c>
      <c r="G335" s="31" t="s">
        <v>2671</v>
      </c>
      <c r="H335" s="31" t="s">
        <v>2672</v>
      </c>
      <c r="I335" s="21" t="s">
        <v>1560</v>
      </c>
      <c r="J335" s="21" t="s">
        <v>2673</v>
      </c>
      <c r="K335" s="21" t="s">
        <v>2674</v>
      </c>
      <c r="L335" s="21" t="s">
        <v>6522</v>
      </c>
      <c r="M335" s="23" t="s">
        <v>339</v>
      </c>
      <c r="N335" s="32" t="s">
        <v>1100</v>
      </c>
      <c r="O335" s="32" t="s">
        <v>6432</v>
      </c>
      <c r="P335" s="33" t="s">
        <v>6523</v>
      </c>
      <c r="Q335" s="32"/>
      <c r="R335" s="33">
        <v>93401</v>
      </c>
      <c r="S335" s="33" t="s">
        <v>6940</v>
      </c>
      <c r="T335" s="34">
        <v>38600</v>
      </c>
      <c r="U335" s="32">
        <v>7141</v>
      </c>
      <c r="V335" s="22"/>
      <c r="W335" s="23"/>
      <c r="X335" s="22"/>
      <c r="Y335" s="22"/>
      <c r="Z335" s="22"/>
      <c r="AA335" s="21"/>
      <c r="AB335" s="18"/>
      <c r="AC335" s="18"/>
      <c r="AD335" s="18"/>
      <c r="AE335" s="18"/>
      <c r="AF335" s="18"/>
      <c r="AG335" s="18" t="s">
        <v>8579</v>
      </c>
    </row>
    <row r="336" spans="1:33" ht="18" hidden="1" customHeight="1" x14ac:dyDescent="0.2">
      <c r="A336" s="32">
        <v>7078</v>
      </c>
      <c r="B336" s="100" t="s">
        <v>2675</v>
      </c>
      <c r="C336" s="139">
        <v>650502205</v>
      </c>
      <c r="D336" s="21" t="s">
        <v>1962</v>
      </c>
      <c r="E336" s="21" t="s">
        <v>2676</v>
      </c>
      <c r="F336" s="31" t="s">
        <v>2677</v>
      </c>
      <c r="G336" s="31" t="s">
        <v>2678</v>
      </c>
      <c r="H336" s="31" t="s">
        <v>2679</v>
      </c>
      <c r="I336" s="21" t="s">
        <v>2680</v>
      </c>
      <c r="J336" s="21" t="s">
        <v>2681</v>
      </c>
      <c r="K336" s="21" t="s">
        <v>2682</v>
      </c>
      <c r="L336" s="21" t="s">
        <v>2683</v>
      </c>
      <c r="M336" s="23" t="s">
        <v>6105</v>
      </c>
      <c r="N336" s="32" t="s">
        <v>2684</v>
      </c>
      <c r="O336" s="32"/>
      <c r="P336" s="33"/>
      <c r="Q336" s="32"/>
      <c r="R336" s="33">
        <v>93401</v>
      </c>
      <c r="S336" s="33" t="s">
        <v>2685</v>
      </c>
      <c r="T336" s="34">
        <v>37970</v>
      </c>
      <c r="U336" s="32">
        <v>7078</v>
      </c>
      <c r="V336" s="22"/>
      <c r="W336" s="23"/>
      <c r="X336" s="22"/>
      <c r="Y336" s="22"/>
      <c r="Z336" s="22"/>
      <c r="AA336" s="21"/>
      <c r="AB336" s="18"/>
      <c r="AC336" s="18"/>
      <c r="AD336" s="18"/>
      <c r="AE336" s="18"/>
      <c r="AF336" s="18"/>
      <c r="AG336" s="18"/>
    </row>
    <row r="337" spans="1:33" ht="18" hidden="1" customHeight="1" x14ac:dyDescent="0.2">
      <c r="A337" s="32">
        <v>7412</v>
      </c>
      <c r="B337" s="42" t="s">
        <v>2686</v>
      </c>
      <c r="C337" s="139" t="s">
        <v>7675</v>
      </c>
      <c r="D337" s="21" t="s">
        <v>1555</v>
      </c>
      <c r="E337" s="21" t="s">
        <v>2687</v>
      </c>
      <c r="F337" s="31" t="s">
        <v>7475</v>
      </c>
      <c r="G337" s="31" t="s">
        <v>6052</v>
      </c>
      <c r="H337" s="31" t="s">
        <v>2688</v>
      </c>
      <c r="I337" s="21" t="s">
        <v>2689</v>
      </c>
      <c r="J337" s="21" t="s">
        <v>2690</v>
      </c>
      <c r="K337" s="21" t="s">
        <v>2691</v>
      </c>
      <c r="L337" s="21" t="s">
        <v>2693</v>
      </c>
      <c r="M337" s="23" t="s">
        <v>6106</v>
      </c>
      <c r="N337" s="32" t="s">
        <v>1818</v>
      </c>
      <c r="O337" s="32" t="s">
        <v>2694</v>
      </c>
      <c r="P337" s="33" t="s">
        <v>2692</v>
      </c>
      <c r="Q337" s="32"/>
      <c r="R337" s="33">
        <v>93401</v>
      </c>
      <c r="S337" s="33" t="s">
        <v>7448</v>
      </c>
      <c r="T337" s="34">
        <v>39938</v>
      </c>
      <c r="U337" s="32">
        <v>7412</v>
      </c>
      <c r="V337" s="22"/>
      <c r="W337" s="23"/>
      <c r="X337" s="22"/>
      <c r="Y337" s="22"/>
      <c r="Z337" s="22"/>
      <c r="AA337" s="21"/>
      <c r="AB337" s="18"/>
      <c r="AC337" s="18"/>
      <c r="AD337" s="18"/>
      <c r="AE337" s="18"/>
      <c r="AF337" s="18"/>
      <c r="AG337" s="18"/>
    </row>
    <row r="338" spans="1:33" ht="18" hidden="1" customHeight="1" x14ac:dyDescent="0.2">
      <c r="A338" s="32">
        <v>7645</v>
      </c>
      <c r="B338" s="42" t="s">
        <v>2695</v>
      </c>
      <c r="C338" s="139">
        <v>651539161</v>
      </c>
      <c r="D338" s="21" t="s">
        <v>1568</v>
      </c>
      <c r="E338" s="21" t="s">
        <v>6084</v>
      </c>
      <c r="F338" s="31" t="s">
        <v>6941</v>
      </c>
      <c r="G338" s="31" t="s">
        <v>2696</v>
      </c>
      <c r="H338" s="31" t="s">
        <v>6942</v>
      </c>
      <c r="I338" s="21" t="s">
        <v>2697</v>
      </c>
      <c r="J338" s="21" t="s">
        <v>2698</v>
      </c>
      <c r="K338" s="23" t="s">
        <v>6943</v>
      </c>
      <c r="L338" s="21" t="s">
        <v>6434</v>
      </c>
      <c r="M338" s="23" t="s">
        <v>623</v>
      </c>
      <c r="N338" s="32" t="s">
        <v>457</v>
      </c>
      <c r="O338" s="32" t="s">
        <v>6433</v>
      </c>
      <c r="P338" s="33" t="s">
        <v>6435</v>
      </c>
      <c r="Q338" s="32"/>
      <c r="R338" s="33" t="s">
        <v>1580</v>
      </c>
      <c r="S338" s="33" t="s">
        <v>6952</v>
      </c>
      <c r="T338" s="34">
        <v>43180</v>
      </c>
      <c r="U338" s="32">
        <v>7645</v>
      </c>
      <c r="V338" s="22"/>
      <c r="W338" s="23"/>
      <c r="X338" s="22"/>
      <c r="Y338" s="22"/>
      <c r="Z338" s="22"/>
      <c r="AA338" s="21"/>
      <c r="AB338" s="18"/>
      <c r="AC338" s="18"/>
      <c r="AD338" s="18"/>
      <c r="AE338" s="18"/>
      <c r="AF338" s="18"/>
      <c r="AG338" s="18"/>
    </row>
    <row r="339" spans="1:33" ht="18" hidden="1" customHeight="1" x14ac:dyDescent="0.2">
      <c r="A339" s="32">
        <v>6979</v>
      </c>
      <c r="B339" s="42" t="s">
        <v>2699</v>
      </c>
      <c r="C339" s="139">
        <v>738689003</v>
      </c>
      <c r="D339" s="21" t="s">
        <v>1555</v>
      </c>
      <c r="E339" s="21" t="s">
        <v>2700</v>
      </c>
      <c r="F339" s="31" t="s">
        <v>6912</v>
      </c>
      <c r="G339" s="31" t="s">
        <v>2701</v>
      </c>
      <c r="H339" s="31" t="s">
        <v>6913</v>
      </c>
      <c r="I339" s="21" t="s">
        <v>2702</v>
      </c>
      <c r="J339" s="21" t="s">
        <v>2703</v>
      </c>
      <c r="K339" s="21" t="s">
        <v>6887</v>
      </c>
      <c r="L339" s="21" t="s">
        <v>2704</v>
      </c>
      <c r="M339" s="23" t="s">
        <v>339</v>
      </c>
      <c r="N339" s="32" t="s">
        <v>2705</v>
      </c>
      <c r="O339" s="32" t="s">
        <v>7197</v>
      </c>
      <c r="P339" s="51" t="s">
        <v>6514</v>
      </c>
      <c r="Q339" s="32"/>
      <c r="R339" s="33" t="s">
        <v>2706</v>
      </c>
      <c r="S339" s="33" t="s">
        <v>7196</v>
      </c>
      <c r="T339" s="34">
        <v>37970</v>
      </c>
      <c r="U339" s="32">
        <v>6979</v>
      </c>
      <c r="V339" s="22"/>
      <c r="W339" s="23"/>
      <c r="X339" s="22"/>
      <c r="Y339" s="22"/>
      <c r="Z339" s="22"/>
      <c r="AA339" s="21" t="s">
        <v>8629</v>
      </c>
      <c r="AB339" s="18"/>
      <c r="AC339" s="18"/>
      <c r="AD339" s="18"/>
      <c r="AE339" s="18"/>
      <c r="AF339" s="18"/>
      <c r="AG339" s="18" t="s">
        <v>8630</v>
      </c>
    </row>
    <row r="340" spans="1:33" ht="18" hidden="1" customHeight="1" x14ac:dyDescent="0.2">
      <c r="A340" s="32">
        <v>7708</v>
      </c>
      <c r="B340" s="42" t="s">
        <v>6931</v>
      </c>
      <c r="C340" s="139">
        <v>651932017</v>
      </c>
      <c r="D340" s="21"/>
      <c r="E340" s="21" t="s">
        <v>8631</v>
      </c>
      <c r="F340" s="31" t="s">
        <v>6933</v>
      </c>
      <c r="G340" s="31" t="s">
        <v>6932</v>
      </c>
      <c r="H340" s="31" t="s">
        <v>6937</v>
      </c>
      <c r="I340" s="21" t="s">
        <v>1473</v>
      </c>
      <c r="J340" s="21" t="s">
        <v>6938</v>
      </c>
      <c r="K340" s="21" t="s">
        <v>6939</v>
      </c>
      <c r="L340" s="21" t="s">
        <v>6934</v>
      </c>
      <c r="M340" s="23" t="s">
        <v>49</v>
      </c>
      <c r="N340" s="32" t="s">
        <v>723</v>
      </c>
      <c r="O340" s="32" t="s">
        <v>6935</v>
      </c>
      <c r="P340" s="51" t="s">
        <v>6936</v>
      </c>
      <c r="Q340" s="32"/>
      <c r="R340" s="33">
        <v>93401</v>
      </c>
      <c r="S340" s="33" t="s">
        <v>6782</v>
      </c>
      <c r="T340" s="34">
        <v>44034</v>
      </c>
      <c r="U340" s="32">
        <v>7708</v>
      </c>
      <c r="V340" s="22"/>
      <c r="W340" s="23"/>
      <c r="X340" s="22"/>
      <c r="Y340" s="22"/>
      <c r="Z340" s="22"/>
      <c r="AA340" s="21"/>
      <c r="AB340" s="18"/>
      <c r="AC340" s="18"/>
      <c r="AD340" s="18"/>
      <c r="AE340" s="18"/>
      <c r="AF340" s="18"/>
      <c r="AG340" s="18"/>
    </row>
    <row r="341" spans="1:33" ht="18" hidden="1" customHeight="1" x14ac:dyDescent="0.2">
      <c r="A341" s="32">
        <v>4350</v>
      </c>
      <c r="B341" s="42" t="s">
        <v>8778</v>
      </c>
      <c r="C341" s="139">
        <v>705749000</v>
      </c>
      <c r="D341" s="21" t="s">
        <v>2707</v>
      </c>
      <c r="E341" s="21" t="s">
        <v>2708</v>
      </c>
      <c r="F341" s="31" t="s">
        <v>2709</v>
      </c>
      <c r="G341" s="31" t="s">
        <v>2710</v>
      </c>
      <c r="H341" s="31" t="s">
        <v>2711</v>
      </c>
      <c r="I341" s="21" t="s">
        <v>2712</v>
      </c>
      <c r="J341" s="21" t="s">
        <v>136</v>
      </c>
      <c r="K341" s="21" t="s">
        <v>2713</v>
      </c>
      <c r="L341" s="21" t="s">
        <v>2714</v>
      </c>
      <c r="M341" s="23" t="s">
        <v>49</v>
      </c>
      <c r="N341" s="32" t="s">
        <v>723</v>
      </c>
      <c r="O341" s="32"/>
      <c r="P341" s="33"/>
      <c r="Q341" s="32"/>
      <c r="R341" s="33">
        <v>93401</v>
      </c>
      <c r="S341" s="33" t="s">
        <v>2715</v>
      </c>
      <c r="T341" s="34">
        <v>37970</v>
      </c>
      <c r="U341" s="32">
        <v>4350</v>
      </c>
      <c r="V341" s="22"/>
      <c r="W341" s="23"/>
      <c r="X341" s="22"/>
      <c r="Y341" s="22"/>
      <c r="Z341" s="22"/>
      <c r="AA341" s="21"/>
      <c r="AB341" s="18"/>
      <c r="AC341" s="18"/>
      <c r="AD341" s="18"/>
      <c r="AE341" s="18"/>
      <c r="AF341" s="18"/>
      <c r="AG341" s="18"/>
    </row>
    <row r="342" spans="1:33" ht="18" hidden="1" customHeight="1" x14ac:dyDescent="0.2">
      <c r="A342" s="32">
        <v>7369</v>
      </c>
      <c r="B342" s="42" t="s">
        <v>2716</v>
      </c>
      <c r="C342" s="139">
        <v>653823304</v>
      </c>
      <c r="D342" s="21" t="s">
        <v>2717</v>
      </c>
      <c r="E342" s="21" t="s">
        <v>2718</v>
      </c>
      <c r="F342" s="31" t="s">
        <v>7518</v>
      </c>
      <c r="G342" s="31" t="s">
        <v>2719</v>
      </c>
      <c r="H342" s="31" t="s">
        <v>7519</v>
      </c>
      <c r="I342" s="21" t="s">
        <v>7520</v>
      </c>
      <c r="J342" s="21" t="s">
        <v>7521</v>
      </c>
      <c r="K342" s="21" t="s">
        <v>2720</v>
      </c>
      <c r="L342" s="21" t="s">
        <v>2721</v>
      </c>
      <c r="M342" s="23" t="s">
        <v>49</v>
      </c>
      <c r="N342" s="32" t="s">
        <v>723</v>
      </c>
      <c r="O342" s="32" t="s">
        <v>2722</v>
      </c>
      <c r="P342" s="33"/>
      <c r="Q342" s="32"/>
      <c r="R342" s="33" t="s">
        <v>89</v>
      </c>
      <c r="S342" s="33" t="s">
        <v>7547</v>
      </c>
      <c r="T342" s="34">
        <v>39317</v>
      </c>
      <c r="U342" s="32">
        <v>7369</v>
      </c>
      <c r="V342" s="22"/>
      <c r="W342" s="23"/>
      <c r="X342" s="22"/>
      <c r="Y342" s="22"/>
      <c r="Z342" s="22"/>
      <c r="AA342" s="21"/>
      <c r="AB342" s="18"/>
      <c r="AC342" s="18"/>
      <c r="AD342" s="18"/>
      <c r="AE342" s="18"/>
      <c r="AF342" s="18"/>
      <c r="AG342" s="18"/>
    </row>
    <row r="343" spans="1:33" ht="18" hidden="1" customHeight="1" x14ac:dyDescent="0.2">
      <c r="A343" s="32">
        <v>4700</v>
      </c>
      <c r="B343" s="42" t="s">
        <v>2723</v>
      </c>
      <c r="C343" s="139">
        <v>610040004</v>
      </c>
      <c r="D343" s="21" t="s">
        <v>2724</v>
      </c>
      <c r="E343" s="21" t="s">
        <v>2725</v>
      </c>
      <c r="F343" s="31" t="s">
        <v>27</v>
      </c>
      <c r="G343" s="31" t="s">
        <v>2726</v>
      </c>
      <c r="H343" s="31" t="s">
        <v>29</v>
      </c>
      <c r="I343" s="21"/>
      <c r="J343" s="21"/>
      <c r="K343" s="21" t="s">
        <v>2727</v>
      </c>
      <c r="L343" s="21" t="s">
        <v>2728</v>
      </c>
      <c r="M343" s="23" t="s">
        <v>49</v>
      </c>
      <c r="N343" s="32" t="s">
        <v>1663</v>
      </c>
      <c r="O343" s="32" t="s">
        <v>2729</v>
      </c>
      <c r="P343" s="33"/>
      <c r="Q343" s="32"/>
      <c r="R343" s="33">
        <v>91001</v>
      </c>
      <c r="S343" s="34" t="s">
        <v>600</v>
      </c>
      <c r="T343" s="34">
        <v>37970</v>
      </c>
      <c r="U343" s="32">
        <v>4700</v>
      </c>
      <c r="V343" s="22"/>
      <c r="W343" s="23"/>
      <c r="X343" s="22"/>
      <c r="Y343" s="22"/>
      <c r="Z343" s="22"/>
      <c r="AA343" s="21"/>
      <c r="AB343" s="18"/>
      <c r="AC343" s="18"/>
      <c r="AD343" s="18"/>
      <c r="AE343" s="18"/>
      <c r="AF343" s="18"/>
      <c r="AG343" s="18"/>
    </row>
    <row r="344" spans="1:33" ht="18" hidden="1" customHeight="1" x14ac:dyDescent="0.2">
      <c r="A344" s="32">
        <v>7541</v>
      </c>
      <c r="B344" s="42" t="s">
        <v>2730</v>
      </c>
      <c r="C344" s="139">
        <v>605111246</v>
      </c>
      <c r="D344" s="21" t="s">
        <v>2731</v>
      </c>
      <c r="E344" s="21" t="s">
        <v>2732</v>
      </c>
      <c r="F344" s="31" t="s">
        <v>27</v>
      </c>
      <c r="G344" s="31" t="s">
        <v>2733</v>
      </c>
      <c r="H344" s="31" t="s">
        <v>29</v>
      </c>
      <c r="I344" s="21"/>
      <c r="J344" s="21"/>
      <c r="K344" s="21" t="s">
        <v>6545</v>
      </c>
      <c r="L344" s="21" t="s">
        <v>2734</v>
      </c>
      <c r="M344" s="23" t="s">
        <v>6161</v>
      </c>
      <c r="N344" s="32" t="s">
        <v>2735</v>
      </c>
      <c r="O344" s="32" t="s">
        <v>6543</v>
      </c>
      <c r="P344" s="33" t="s">
        <v>6544</v>
      </c>
      <c r="Q344" s="32"/>
      <c r="R344" s="33">
        <v>91001</v>
      </c>
      <c r="S344" s="33" t="s">
        <v>600</v>
      </c>
      <c r="T344" s="34">
        <v>42053</v>
      </c>
      <c r="U344" s="32">
        <v>7541</v>
      </c>
      <c r="V344" s="22"/>
      <c r="W344" s="23"/>
      <c r="X344" s="22"/>
      <c r="Y344" s="22"/>
      <c r="Z344" s="22"/>
      <c r="AA344" s="21"/>
      <c r="AB344" s="18"/>
      <c r="AC344" s="18"/>
      <c r="AD344" s="18"/>
      <c r="AE344" s="18"/>
      <c r="AF344" s="18"/>
      <c r="AG344" s="18"/>
    </row>
    <row r="345" spans="1:33" ht="18" hidden="1" customHeight="1" x14ac:dyDescent="0.2">
      <c r="A345" s="32">
        <v>7580</v>
      </c>
      <c r="B345" s="42" t="s">
        <v>2736</v>
      </c>
      <c r="C345" s="139">
        <v>605110223</v>
      </c>
      <c r="D345" s="21" t="s">
        <v>2731</v>
      </c>
      <c r="E345" s="21" t="s">
        <v>2737</v>
      </c>
      <c r="F345" s="31" t="s">
        <v>27</v>
      </c>
      <c r="G345" s="31" t="s">
        <v>2733</v>
      </c>
      <c r="H345" s="31" t="s">
        <v>29</v>
      </c>
      <c r="I345" s="21"/>
      <c r="J345" s="21"/>
      <c r="K345" s="21" t="s">
        <v>2738</v>
      </c>
      <c r="L345" s="21" t="s">
        <v>2739</v>
      </c>
      <c r="M345" s="23" t="s">
        <v>6106</v>
      </c>
      <c r="N345" s="32" t="s">
        <v>1818</v>
      </c>
      <c r="O345" s="32"/>
      <c r="P345" s="33"/>
      <c r="Q345" s="32"/>
      <c r="R345" s="33">
        <v>91001</v>
      </c>
      <c r="S345" s="33" t="s">
        <v>600</v>
      </c>
      <c r="T345" s="34">
        <v>42226</v>
      </c>
      <c r="U345" s="32">
        <v>7580</v>
      </c>
      <c r="V345" s="22"/>
      <c r="W345" s="23"/>
      <c r="X345" s="22"/>
      <c r="Y345" s="22"/>
      <c r="Z345" s="22"/>
      <c r="AA345" s="21"/>
      <c r="AB345" s="18"/>
      <c r="AC345" s="18"/>
      <c r="AD345" s="18"/>
      <c r="AE345" s="18"/>
      <c r="AF345" s="18"/>
      <c r="AG345" s="18"/>
    </row>
    <row r="346" spans="1:33" ht="18" hidden="1" customHeight="1" x14ac:dyDescent="0.2">
      <c r="A346" s="32">
        <v>7542</v>
      </c>
      <c r="B346" s="42" t="s">
        <v>2740</v>
      </c>
      <c r="C346" s="139">
        <v>605110118</v>
      </c>
      <c r="D346" s="21" t="s">
        <v>2731</v>
      </c>
      <c r="E346" s="21" t="s">
        <v>2732</v>
      </c>
      <c r="F346" s="31" t="s">
        <v>27</v>
      </c>
      <c r="G346" s="31" t="s">
        <v>2733</v>
      </c>
      <c r="H346" s="31" t="s">
        <v>29</v>
      </c>
      <c r="I346" s="21"/>
      <c r="J346" s="21"/>
      <c r="K346" s="21" t="s">
        <v>2741</v>
      </c>
      <c r="L346" s="21" t="s">
        <v>2742</v>
      </c>
      <c r="M346" s="23" t="s">
        <v>214</v>
      </c>
      <c r="N346" s="32" t="s">
        <v>676</v>
      </c>
      <c r="O346" s="32" t="s">
        <v>2743</v>
      </c>
      <c r="P346" s="33"/>
      <c r="Q346" s="32"/>
      <c r="R346" s="33">
        <v>91001</v>
      </c>
      <c r="S346" s="33" t="s">
        <v>600</v>
      </c>
      <c r="T346" s="34">
        <v>42054</v>
      </c>
      <c r="U346" s="32">
        <v>7542</v>
      </c>
      <c r="V346" s="22"/>
      <c r="W346" s="23"/>
      <c r="X346" s="22"/>
      <c r="Y346" s="22"/>
      <c r="Z346" s="22"/>
      <c r="AA346" s="21"/>
      <c r="AB346" s="18"/>
      <c r="AC346" s="18"/>
      <c r="AD346" s="18"/>
      <c r="AE346" s="18"/>
      <c r="AF346" s="18"/>
      <c r="AG346" s="18"/>
    </row>
    <row r="347" spans="1:33" ht="18" hidden="1" customHeight="1" x14ac:dyDescent="0.2">
      <c r="A347" s="32">
        <v>7556</v>
      </c>
      <c r="B347" s="42" t="s">
        <v>2744</v>
      </c>
      <c r="C347" s="139">
        <v>605111114</v>
      </c>
      <c r="D347" s="21" t="s">
        <v>2731</v>
      </c>
      <c r="E347" s="21" t="s">
        <v>2732</v>
      </c>
      <c r="F347" s="31" t="s">
        <v>27</v>
      </c>
      <c r="G347" s="31" t="s">
        <v>2733</v>
      </c>
      <c r="H347" s="31" t="s">
        <v>29</v>
      </c>
      <c r="I347" s="21"/>
      <c r="J347" s="21"/>
      <c r="K347" s="21" t="s">
        <v>2745</v>
      </c>
      <c r="L347" s="21" t="s">
        <v>2746</v>
      </c>
      <c r="M347" s="23" t="s">
        <v>883</v>
      </c>
      <c r="N347" s="32" t="s">
        <v>2747</v>
      </c>
      <c r="O347" s="32"/>
      <c r="P347" s="33"/>
      <c r="Q347" s="32"/>
      <c r="R347" s="33">
        <v>91001</v>
      </c>
      <c r="S347" s="33" t="s">
        <v>600</v>
      </c>
      <c r="T347" s="34">
        <v>42062</v>
      </c>
      <c r="U347" s="32">
        <v>7556</v>
      </c>
      <c r="V347" s="22"/>
      <c r="W347" s="23"/>
      <c r="X347" s="22"/>
      <c r="Y347" s="22"/>
      <c r="Z347" s="22"/>
      <c r="AA347" s="21"/>
      <c r="AB347" s="18"/>
      <c r="AC347" s="18"/>
      <c r="AD347" s="18"/>
      <c r="AE347" s="18"/>
      <c r="AF347" s="18"/>
      <c r="AG347" s="18"/>
    </row>
    <row r="348" spans="1:33" ht="18" hidden="1" customHeight="1" x14ac:dyDescent="0.2">
      <c r="A348" s="32">
        <v>7561</v>
      </c>
      <c r="B348" s="42" t="s">
        <v>2748</v>
      </c>
      <c r="C348" s="139">
        <v>605110614</v>
      </c>
      <c r="D348" s="21" t="s">
        <v>2731</v>
      </c>
      <c r="E348" s="21" t="s">
        <v>2732</v>
      </c>
      <c r="F348" s="31" t="s">
        <v>27</v>
      </c>
      <c r="G348" s="31" t="s">
        <v>2733</v>
      </c>
      <c r="H348" s="31" t="s">
        <v>29</v>
      </c>
      <c r="I348" s="21"/>
      <c r="J348" s="21"/>
      <c r="K348" s="21" t="s">
        <v>2749</v>
      </c>
      <c r="L348" s="21" t="s">
        <v>2750</v>
      </c>
      <c r="M348" s="23" t="s">
        <v>6109</v>
      </c>
      <c r="N348" s="32" t="s">
        <v>2752</v>
      </c>
      <c r="O348" s="32" t="s">
        <v>2751</v>
      </c>
      <c r="P348" s="33"/>
      <c r="Q348" s="32"/>
      <c r="R348" s="33">
        <v>91001</v>
      </c>
      <c r="S348" s="33" t="s">
        <v>600</v>
      </c>
      <c r="T348" s="34">
        <v>42101</v>
      </c>
      <c r="U348" s="32">
        <v>7561</v>
      </c>
      <c r="V348" s="22"/>
      <c r="W348" s="23"/>
      <c r="X348" s="22"/>
      <c r="Y348" s="22"/>
      <c r="Z348" s="22"/>
      <c r="AA348" s="21"/>
      <c r="AB348" s="18"/>
      <c r="AC348" s="18"/>
      <c r="AD348" s="18"/>
      <c r="AE348" s="18"/>
      <c r="AF348" s="18"/>
      <c r="AG348" s="18"/>
    </row>
    <row r="349" spans="1:33" ht="18" hidden="1" customHeight="1" x14ac:dyDescent="0.2">
      <c r="A349" s="32">
        <v>7529</v>
      </c>
      <c r="B349" s="42" t="s">
        <v>2753</v>
      </c>
      <c r="C349" s="139">
        <v>605111130</v>
      </c>
      <c r="D349" s="21" t="s">
        <v>2731</v>
      </c>
      <c r="E349" s="21" t="s">
        <v>2732</v>
      </c>
      <c r="F349" s="31" t="s">
        <v>27</v>
      </c>
      <c r="G349" s="31" t="s">
        <v>2733</v>
      </c>
      <c r="H349" s="31" t="s">
        <v>29</v>
      </c>
      <c r="I349" s="21"/>
      <c r="J349" s="21"/>
      <c r="K349" s="21" t="s">
        <v>6224</v>
      </c>
      <c r="L349" s="21" t="s">
        <v>2754</v>
      </c>
      <c r="M349" s="23" t="s">
        <v>883</v>
      </c>
      <c r="N349" s="32" t="s">
        <v>2755</v>
      </c>
      <c r="O349" s="32" t="s">
        <v>6225</v>
      </c>
      <c r="P349" s="33" t="s">
        <v>6226</v>
      </c>
      <c r="Q349" s="32"/>
      <c r="R349" s="33">
        <v>91001</v>
      </c>
      <c r="S349" s="33" t="s">
        <v>600</v>
      </c>
      <c r="T349" s="34">
        <v>42052</v>
      </c>
      <c r="U349" s="32">
        <v>7529</v>
      </c>
      <c r="V349" s="22"/>
      <c r="W349" s="23"/>
      <c r="X349" s="22"/>
      <c r="Y349" s="22"/>
      <c r="Z349" s="22"/>
      <c r="AA349" s="21"/>
      <c r="AB349" s="18"/>
      <c r="AC349" s="18"/>
      <c r="AD349" s="18"/>
      <c r="AE349" s="18"/>
      <c r="AF349" s="18"/>
      <c r="AG349" s="18"/>
    </row>
    <row r="350" spans="1:33" ht="18" hidden="1" customHeight="1" x14ac:dyDescent="0.2">
      <c r="A350" s="32">
        <v>7672</v>
      </c>
      <c r="B350" s="42" t="s">
        <v>3007</v>
      </c>
      <c r="C350" s="139">
        <v>605110436</v>
      </c>
      <c r="D350" s="21" t="s">
        <v>2731</v>
      </c>
      <c r="E350" s="21" t="s">
        <v>2732</v>
      </c>
      <c r="F350" s="31" t="s">
        <v>27</v>
      </c>
      <c r="G350" s="31" t="s">
        <v>3008</v>
      </c>
      <c r="H350" s="31" t="s">
        <v>29</v>
      </c>
      <c r="I350" s="21"/>
      <c r="J350" s="21"/>
      <c r="K350" s="21" t="s">
        <v>3009</v>
      </c>
      <c r="L350" s="21" t="s">
        <v>3010</v>
      </c>
      <c r="M350" s="23" t="s">
        <v>6108</v>
      </c>
      <c r="N350" s="32" t="s">
        <v>3012</v>
      </c>
      <c r="O350" s="32" t="s">
        <v>3011</v>
      </c>
      <c r="P350" s="33"/>
      <c r="Q350" s="32"/>
      <c r="R350" s="33">
        <v>91001</v>
      </c>
      <c r="S350" s="33" t="s">
        <v>613</v>
      </c>
      <c r="T350" s="34">
        <v>43553</v>
      </c>
      <c r="U350" s="32">
        <v>7672</v>
      </c>
      <c r="V350" s="22"/>
      <c r="W350" s="23"/>
      <c r="X350" s="22"/>
      <c r="Y350" s="22"/>
      <c r="Z350" s="22"/>
      <c r="AA350" s="21"/>
      <c r="AB350" s="18"/>
      <c r="AC350" s="18"/>
      <c r="AD350" s="18"/>
      <c r="AE350" s="18"/>
      <c r="AF350" s="18"/>
      <c r="AG350" s="18"/>
    </row>
    <row r="351" spans="1:33" ht="18" hidden="1" customHeight="1" x14ac:dyDescent="0.2">
      <c r="A351" s="32">
        <v>7613</v>
      </c>
      <c r="B351" s="42" t="s">
        <v>2756</v>
      </c>
      <c r="C351" s="139" t="s">
        <v>7676</v>
      </c>
      <c r="D351" s="21" t="s">
        <v>2731</v>
      </c>
      <c r="E351" s="21" t="s">
        <v>2737</v>
      </c>
      <c r="F351" s="31" t="s">
        <v>27</v>
      </c>
      <c r="G351" s="31" t="s">
        <v>2733</v>
      </c>
      <c r="H351" s="31" t="s">
        <v>29</v>
      </c>
      <c r="I351" s="21"/>
      <c r="J351" s="21"/>
      <c r="K351" s="21" t="s">
        <v>2757</v>
      </c>
      <c r="L351" s="21" t="s">
        <v>2758</v>
      </c>
      <c r="M351" s="23" t="s">
        <v>883</v>
      </c>
      <c r="N351" s="32" t="s">
        <v>884</v>
      </c>
      <c r="O351" s="32" t="s">
        <v>2759</v>
      </c>
      <c r="P351" s="33" t="s">
        <v>2760</v>
      </c>
      <c r="Q351" s="32"/>
      <c r="R351" s="33">
        <v>91001</v>
      </c>
      <c r="S351" s="33" t="s">
        <v>600</v>
      </c>
      <c r="T351" s="34">
        <v>42585</v>
      </c>
      <c r="U351" s="32">
        <v>7613</v>
      </c>
      <c r="V351" s="22"/>
      <c r="W351" s="23"/>
      <c r="X351" s="22"/>
      <c r="Y351" s="22"/>
      <c r="Z351" s="22"/>
      <c r="AA351" s="21"/>
      <c r="AB351" s="18"/>
      <c r="AC351" s="18"/>
      <c r="AD351" s="18"/>
      <c r="AE351" s="18"/>
      <c r="AF351" s="18"/>
      <c r="AG351" s="18"/>
    </row>
    <row r="352" spans="1:33" ht="18" hidden="1" customHeight="1" x14ac:dyDescent="0.2">
      <c r="A352" s="32">
        <v>7575</v>
      </c>
      <c r="B352" s="42" t="s">
        <v>2761</v>
      </c>
      <c r="C352" s="139">
        <v>605110231</v>
      </c>
      <c r="D352" s="21" t="s">
        <v>2731</v>
      </c>
      <c r="E352" s="21" t="s">
        <v>2737</v>
      </c>
      <c r="F352" s="31" t="s">
        <v>27</v>
      </c>
      <c r="G352" s="31" t="s">
        <v>2733</v>
      </c>
      <c r="H352" s="31" t="s">
        <v>29</v>
      </c>
      <c r="I352" s="21"/>
      <c r="J352" s="21"/>
      <c r="K352" s="21" t="s">
        <v>2762</v>
      </c>
      <c r="L352" s="21" t="s">
        <v>2763</v>
      </c>
      <c r="M352" s="23" t="s">
        <v>6106</v>
      </c>
      <c r="N352" s="32" t="s">
        <v>2765</v>
      </c>
      <c r="O352" s="32" t="s">
        <v>2764</v>
      </c>
      <c r="P352" s="33"/>
      <c r="Q352" s="32"/>
      <c r="R352" s="33">
        <v>91001</v>
      </c>
      <c r="S352" s="33" t="s">
        <v>600</v>
      </c>
      <c r="T352" s="34">
        <v>42206</v>
      </c>
      <c r="U352" s="32">
        <v>7575</v>
      </c>
      <c r="V352" s="22"/>
      <c r="W352" s="23"/>
      <c r="X352" s="22"/>
      <c r="Y352" s="22"/>
      <c r="Z352" s="22"/>
      <c r="AA352" s="21"/>
      <c r="AB352" s="18"/>
      <c r="AC352" s="18"/>
      <c r="AD352" s="18"/>
      <c r="AE352" s="18"/>
      <c r="AF352" s="18"/>
      <c r="AG352" s="18"/>
    </row>
    <row r="353" spans="1:33" ht="18" hidden="1" customHeight="1" x14ac:dyDescent="0.2">
      <c r="A353" s="32">
        <v>7551</v>
      </c>
      <c r="B353" s="42" t="s">
        <v>2766</v>
      </c>
      <c r="C353" s="139">
        <v>605110126</v>
      </c>
      <c r="D353" s="21" t="s">
        <v>2731</v>
      </c>
      <c r="E353" s="21" t="s">
        <v>2732</v>
      </c>
      <c r="F353" s="31" t="s">
        <v>27</v>
      </c>
      <c r="G353" s="31" t="s">
        <v>2733</v>
      </c>
      <c r="H353" s="31" t="s">
        <v>29</v>
      </c>
      <c r="I353" s="21"/>
      <c r="J353" s="21"/>
      <c r="K353" s="21" t="s">
        <v>2767</v>
      </c>
      <c r="L353" s="21" t="s">
        <v>2768</v>
      </c>
      <c r="M353" s="32" t="s">
        <v>611</v>
      </c>
      <c r="N353" s="32" t="s">
        <v>2551</v>
      </c>
      <c r="O353" s="32" t="s">
        <v>2769</v>
      </c>
      <c r="P353" s="33"/>
      <c r="Q353" s="32"/>
      <c r="R353" s="33">
        <v>91001</v>
      </c>
      <c r="S353" s="33" t="s">
        <v>600</v>
      </c>
      <c r="T353" s="34">
        <v>42059</v>
      </c>
      <c r="U353" s="32">
        <v>7551</v>
      </c>
      <c r="V353" s="22"/>
      <c r="W353" s="23"/>
      <c r="X353" s="22"/>
      <c r="Y353" s="22"/>
      <c r="Z353" s="22"/>
      <c r="AA353" s="21"/>
      <c r="AB353" s="18"/>
      <c r="AC353" s="18"/>
      <c r="AD353" s="18"/>
      <c r="AE353" s="18"/>
      <c r="AF353" s="18"/>
      <c r="AG353" s="18"/>
    </row>
    <row r="354" spans="1:33" ht="18" hidden="1" customHeight="1" x14ac:dyDescent="0.2">
      <c r="A354" s="32">
        <v>7587</v>
      </c>
      <c r="B354" s="42" t="s">
        <v>2770</v>
      </c>
      <c r="C354" s="139">
        <v>605110533</v>
      </c>
      <c r="D354" s="21" t="s">
        <v>2731</v>
      </c>
      <c r="E354" s="21" t="s">
        <v>2737</v>
      </c>
      <c r="F354" s="31" t="s">
        <v>27</v>
      </c>
      <c r="G354" s="31" t="s">
        <v>2733</v>
      </c>
      <c r="H354" s="31" t="s">
        <v>29</v>
      </c>
      <c r="I354" s="21"/>
      <c r="J354" s="21"/>
      <c r="K354" s="21" t="s">
        <v>2771</v>
      </c>
      <c r="L354" s="21" t="s">
        <v>2772</v>
      </c>
      <c r="M354" s="23" t="s">
        <v>623</v>
      </c>
      <c r="N354" s="32" t="s">
        <v>2774</v>
      </c>
      <c r="O354" s="32"/>
      <c r="P354" s="33"/>
      <c r="Q354" s="32"/>
      <c r="R354" s="33">
        <v>91001</v>
      </c>
      <c r="S354" s="33" t="s">
        <v>600</v>
      </c>
      <c r="T354" s="34">
        <v>42348</v>
      </c>
      <c r="U354" s="32">
        <v>7587</v>
      </c>
      <c r="V354" s="22"/>
      <c r="W354" s="23"/>
      <c r="X354" s="22"/>
      <c r="Y354" s="22"/>
      <c r="Z354" s="22"/>
      <c r="AA354" s="21"/>
      <c r="AB354" s="18"/>
      <c r="AC354" s="18"/>
      <c r="AD354" s="18"/>
      <c r="AE354" s="18"/>
      <c r="AF354" s="18"/>
      <c r="AG354" s="18"/>
    </row>
    <row r="355" spans="1:33" ht="18" hidden="1" customHeight="1" x14ac:dyDescent="0.2">
      <c r="A355" s="32">
        <v>7595</v>
      </c>
      <c r="B355" s="42" t="s">
        <v>2775</v>
      </c>
      <c r="C355" s="139">
        <v>605111211</v>
      </c>
      <c r="D355" s="21" t="s">
        <v>2731</v>
      </c>
      <c r="E355" s="21" t="s">
        <v>2737</v>
      </c>
      <c r="F355" s="31" t="s">
        <v>27</v>
      </c>
      <c r="G355" s="31" t="s">
        <v>2733</v>
      </c>
      <c r="H355" s="31" t="s">
        <v>29</v>
      </c>
      <c r="I355" s="21"/>
      <c r="J355" s="21"/>
      <c r="K355" s="21" t="s">
        <v>2776</v>
      </c>
      <c r="L355" s="21" t="s">
        <v>2777</v>
      </c>
      <c r="M355" s="23" t="s">
        <v>6161</v>
      </c>
      <c r="N355" s="32" t="s">
        <v>874</v>
      </c>
      <c r="O355" s="32" t="s">
        <v>2778</v>
      </c>
      <c r="P355" s="33"/>
      <c r="Q355" s="32"/>
      <c r="R355" s="33">
        <v>91001</v>
      </c>
      <c r="S355" s="33" t="s">
        <v>600</v>
      </c>
      <c r="T355" s="34">
        <v>42405</v>
      </c>
      <c r="U355" s="32">
        <v>7595</v>
      </c>
      <c r="V355" s="22"/>
      <c r="W355" s="23"/>
      <c r="X355" s="22"/>
      <c r="Y355" s="22"/>
      <c r="Z355" s="22"/>
      <c r="AA355" s="21"/>
      <c r="AB355" s="18"/>
      <c r="AC355" s="18"/>
      <c r="AD355" s="18"/>
      <c r="AE355" s="18"/>
      <c r="AF355" s="18"/>
      <c r="AG355" s="18"/>
    </row>
    <row r="356" spans="1:33" ht="18" hidden="1" customHeight="1" x14ac:dyDescent="0.2">
      <c r="A356" s="32">
        <v>7566</v>
      </c>
      <c r="B356" s="42" t="s">
        <v>2779</v>
      </c>
      <c r="C356" s="139">
        <v>605111394</v>
      </c>
      <c r="D356" s="21" t="s">
        <v>2731</v>
      </c>
      <c r="E356" s="21" t="s">
        <v>2737</v>
      </c>
      <c r="F356" s="31" t="s">
        <v>27</v>
      </c>
      <c r="G356" s="31" t="s">
        <v>2733</v>
      </c>
      <c r="H356" s="31" t="s">
        <v>29</v>
      </c>
      <c r="I356" s="21"/>
      <c r="J356" s="21"/>
      <c r="K356" s="21" t="s">
        <v>2780</v>
      </c>
      <c r="L356" s="21" t="s">
        <v>2782</v>
      </c>
      <c r="M356" s="23" t="s">
        <v>214</v>
      </c>
      <c r="N356" s="32" t="s">
        <v>2784</v>
      </c>
      <c r="O356" s="32" t="s">
        <v>2783</v>
      </c>
      <c r="P356" s="33" t="s">
        <v>2781</v>
      </c>
      <c r="Q356" s="32"/>
      <c r="R356" s="33">
        <v>91001</v>
      </c>
      <c r="S356" s="33" t="s">
        <v>600</v>
      </c>
      <c r="T356" s="34">
        <v>42136</v>
      </c>
      <c r="U356" s="32">
        <v>7566</v>
      </c>
      <c r="V356" s="22"/>
      <c r="W356" s="23"/>
      <c r="X356" s="22"/>
      <c r="Y356" s="22"/>
      <c r="Z356" s="22"/>
      <c r="AA356" s="21"/>
      <c r="AB356" s="18"/>
      <c r="AC356" s="18"/>
      <c r="AD356" s="18"/>
      <c r="AE356" s="18"/>
      <c r="AF356" s="18"/>
      <c r="AG356" s="18"/>
    </row>
    <row r="357" spans="1:33" ht="18" hidden="1" customHeight="1" x14ac:dyDescent="0.2">
      <c r="A357" s="32">
        <v>7564</v>
      </c>
      <c r="B357" s="42" t="s">
        <v>2785</v>
      </c>
      <c r="C357" s="139">
        <v>619798503</v>
      </c>
      <c r="D357" s="21" t="s">
        <v>2731</v>
      </c>
      <c r="E357" s="21" t="s">
        <v>2737</v>
      </c>
      <c r="F357" s="31" t="s">
        <v>27</v>
      </c>
      <c r="G357" s="31" t="s">
        <v>2733</v>
      </c>
      <c r="H357" s="31" t="s">
        <v>29</v>
      </c>
      <c r="I357" s="21"/>
      <c r="J357" s="21"/>
      <c r="K357" s="21" t="s">
        <v>6293</v>
      </c>
      <c r="L357" s="21" t="s">
        <v>2786</v>
      </c>
      <c r="M357" s="23" t="s">
        <v>623</v>
      </c>
      <c r="N357" s="32" t="s">
        <v>1287</v>
      </c>
      <c r="O357" s="32"/>
      <c r="P357" s="51" t="s">
        <v>6292</v>
      </c>
      <c r="Q357" s="33"/>
      <c r="R357" s="33">
        <v>91001</v>
      </c>
      <c r="S357" s="21" t="s">
        <v>600</v>
      </c>
      <c r="T357" s="34">
        <v>42122</v>
      </c>
      <c r="U357" s="32">
        <v>7564</v>
      </c>
      <c r="V357" s="22"/>
      <c r="W357" s="23"/>
      <c r="X357" s="22"/>
      <c r="Y357" s="22"/>
      <c r="Z357" s="22"/>
      <c r="AA357" s="21"/>
      <c r="AB357" s="18"/>
      <c r="AC357" s="18"/>
      <c r="AD357" s="18"/>
      <c r="AE357" s="18"/>
      <c r="AF357" s="18"/>
      <c r="AG357" s="18"/>
    </row>
    <row r="358" spans="1:33" ht="18" hidden="1" customHeight="1" x14ac:dyDescent="0.2">
      <c r="A358" s="32">
        <v>7582</v>
      </c>
      <c r="B358" s="42" t="s">
        <v>3252</v>
      </c>
      <c r="C358" s="139">
        <v>619790103</v>
      </c>
      <c r="D358" s="21" t="s">
        <v>2731</v>
      </c>
      <c r="E358" s="21" t="s">
        <v>2737</v>
      </c>
      <c r="F358" s="31" t="s">
        <v>27</v>
      </c>
      <c r="G358" s="31" t="s">
        <v>2733</v>
      </c>
      <c r="H358" s="31" t="s">
        <v>29</v>
      </c>
      <c r="I358" s="21"/>
      <c r="J358" s="21"/>
      <c r="K358" s="21" t="s">
        <v>6547</v>
      </c>
      <c r="L358" s="21" t="s">
        <v>3253</v>
      </c>
      <c r="M358" s="23" t="s">
        <v>611</v>
      </c>
      <c r="N358" s="32" t="s">
        <v>3254</v>
      </c>
      <c r="O358" s="32" t="s">
        <v>6546</v>
      </c>
      <c r="P358" s="33"/>
      <c r="Q358" s="33"/>
      <c r="R358" s="33">
        <v>91001</v>
      </c>
      <c r="S358" s="21" t="s">
        <v>600</v>
      </c>
      <c r="T358" s="34">
        <v>42250</v>
      </c>
      <c r="U358" s="32">
        <v>7582</v>
      </c>
      <c r="V358" s="22"/>
      <c r="W358" s="23"/>
      <c r="X358" s="22"/>
      <c r="Y358" s="22"/>
      <c r="Z358" s="22"/>
      <c r="AA358" s="21"/>
      <c r="AB358" s="18"/>
      <c r="AC358" s="18"/>
      <c r="AD358" s="18"/>
      <c r="AE358" s="18"/>
      <c r="AF358" s="18"/>
      <c r="AG358" s="18"/>
    </row>
    <row r="359" spans="1:33" ht="18" hidden="1" customHeight="1" x14ac:dyDescent="0.2">
      <c r="A359" s="32">
        <v>7634</v>
      </c>
      <c r="B359" s="42" t="s">
        <v>2787</v>
      </c>
      <c r="C359" s="139">
        <v>605110215</v>
      </c>
      <c r="D359" s="21" t="s">
        <v>2731</v>
      </c>
      <c r="E359" s="21" t="s">
        <v>2732</v>
      </c>
      <c r="F359" s="31" t="s">
        <v>27</v>
      </c>
      <c r="G359" s="31" t="s">
        <v>2733</v>
      </c>
      <c r="H359" s="31" t="s">
        <v>29</v>
      </c>
      <c r="I359" s="21"/>
      <c r="J359" s="21"/>
      <c r="K359" s="21" t="s">
        <v>2788</v>
      </c>
      <c r="L359" s="21" t="s">
        <v>2790</v>
      </c>
      <c r="M359" s="23" t="s">
        <v>6106</v>
      </c>
      <c r="N359" s="32" t="s">
        <v>2792</v>
      </c>
      <c r="O359" s="32" t="s">
        <v>2791</v>
      </c>
      <c r="P359" s="33" t="s">
        <v>2789</v>
      </c>
      <c r="Q359" s="32"/>
      <c r="R359" s="33">
        <v>91001</v>
      </c>
      <c r="S359" s="33" t="s">
        <v>600</v>
      </c>
      <c r="T359" s="34">
        <v>42971</v>
      </c>
      <c r="U359" s="32">
        <v>7634</v>
      </c>
      <c r="V359" s="22"/>
      <c r="W359" s="23"/>
      <c r="X359" s="22"/>
      <c r="Y359" s="22"/>
      <c r="Z359" s="22"/>
      <c r="AA359" s="21"/>
      <c r="AB359" s="18"/>
      <c r="AC359" s="18"/>
      <c r="AD359" s="18"/>
      <c r="AE359" s="18"/>
      <c r="AF359" s="18"/>
      <c r="AG359" s="18"/>
    </row>
    <row r="360" spans="1:33" ht="18" hidden="1" customHeight="1" x14ac:dyDescent="0.2">
      <c r="A360" s="32">
        <v>7552</v>
      </c>
      <c r="B360" s="42" t="s">
        <v>2793</v>
      </c>
      <c r="C360" s="139" t="s">
        <v>7677</v>
      </c>
      <c r="D360" s="21" t="s">
        <v>2731</v>
      </c>
      <c r="E360" s="21" t="s">
        <v>2732</v>
      </c>
      <c r="F360" s="31" t="s">
        <v>27</v>
      </c>
      <c r="G360" s="31" t="s">
        <v>2733</v>
      </c>
      <c r="H360" s="31" t="s">
        <v>29</v>
      </c>
      <c r="I360" s="21"/>
      <c r="J360" s="21"/>
      <c r="K360" s="21" t="s">
        <v>7135</v>
      </c>
      <c r="L360" s="21" t="s">
        <v>2794</v>
      </c>
      <c r="M360" s="23" t="s">
        <v>6161</v>
      </c>
      <c r="N360" s="32" t="s">
        <v>2795</v>
      </c>
      <c r="O360" s="32" t="s">
        <v>7137</v>
      </c>
      <c r="P360" s="33" t="s">
        <v>7136</v>
      </c>
      <c r="Q360" s="32"/>
      <c r="R360" s="33">
        <v>91001</v>
      </c>
      <c r="S360" s="33" t="s">
        <v>600</v>
      </c>
      <c r="T360" s="34">
        <v>42060</v>
      </c>
      <c r="U360" s="32">
        <v>7552</v>
      </c>
      <c r="V360" s="22"/>
      <c r="W360" s="23"/>
      <c r="X360" s="22"/>
      <c r="Y360" s="22"/>
      <c r="Z360" s="22"/>
      <c r="AA360" s="21"/>
      <c r="AB360" s="18"/>
      <c r="AC360" s="18"/>
      <c r="AD360" s="18"/>
      <c r="AE360" s="18"/>
      <c r="AF360" s="18"/>
      <c r="AG360" s="18"/>
    </row>
    <row r="361" spans="1:33" ht="18" hidden="1" customHeight="1" x14ac:dyDescent="0.2">
      <c r="A361" s="32">
        <v>7151</v>
      </c>
      <c r="B361" s="42" t="s">
        <v>2796</v>
      </c>
      <c r="C361" s="139">
        <v>742957004</v>
      </c>
      <c r="D361" s="21" t="s">
        <v>2797</v>
      </c>
      <c r="E361" s="21" t="s">
        <v>2798</v>
      </c>
      <c r="F361" s="31" t="s">
        <v>2799</v>
      </c>
      <c r="G361" s="31" t="s">
        <v>2800</v>
      </c>
      <c r="H361" s="31" t="s">
        <v>2801</v>
      </c>
      <c r="I361" s="21" t="s">
        <v>2802</v>
      </c>
      <c r="J361" s="21" t="s">
        <v>2803</v>
      </c>
      <c r="K361" s="21" t="s">
        <v>136</v>
      </c>
      <c r="L361" s="21" t="s">
        <v>2804</v>
      </c>
      <c r="M361" s="23" t="s">
        <v>49</v>
      </c>
      <c r="N361" s="32" t="s">
        <v>845</v>
      </c>
      <c r="O361" s="32" t="s">
        <v>2805</v>
      </c>
      <c r="P361" s="33"/>
      <c r="Q361" s="32"/>
      <c r="R361" s="33">
        <v>93401</v>
      </c>
      <c r="S361" s="33" t="s">
        <v>6099</v>
      </c>
      <c r="T361" s="34">
        <v>38343</v>
      </c>
      <c r="U361" s="32">
        <v>7151</v>
      </c>
      <c r="V361" s="22"/>
      <c r="W361" s="23"/>
      <c r="X361" s="22"/>
      <c r="Y361" s="22"/>
      <c r="Z361" s="22"/>
      <c r="AA361" s="21"/>
      <c r="AB361" s="18"/>
      <c r="AC361" s="18"/>
      <c r="AD361" s="18"/>
      <c r="AE361" s="18"/>
      <c r="AF361" s="18"/>
      <c r="AG361" s="18"/>
    </row>
    <row r="362" spans="1:33" ht="18" hidden="1" customHeight="1" x14ac:dyDescent="0.2">
      <c r="A362" s="32">
        <v>6910</v>
      </c>
      <c r="B362" s="42" t="s">
        <v>2806</v>
      </c>
      <c r="C362" s="139">
        <v>713875007</v>
      </c>
      <c r="D362" s="21" t="s">
        <v>52</v>
      </c>
      <c r="E362" s="21" t="s">
        <v>2807</v>
      </c>
      <c r="F362" s="31" t="s">
        <v>2808</v>
      </c>
      <c r="G362" s="31" t="s">
        <v>2809</v>
      </c>
      <c r="H362" s="31" t="s">
        <v>2810</v>
      </c>
      <c r="I362" s="21" t="s">
        <v>2811</v>
      </c>
      <c r="J362" s="21" t="s">
        <v>2812</v>
      </c>
      <c r="K362" s="21" t="s">
        <v>2813</v>
      </c>
      <c r="L362" s="21" t="s">
        <v>2816</v>
      </c>
      <c r="M362" s="23" t="s">
        <v>6105</v>
      </c>
      <c r="N362" s="32" t="s">
        <v>2817</v>
      </c>
      <c r="O362" s="32" t="s">
        <v>2815</v>
      </c>
      <c r="P362" s="33" t="s">
        <v>2814</v>
      </c>
      <c r="Q362" s="32"/>
      <c r="R362" s="33">
        <v>93401</v>
      </c>
      <c r="S362" s="33" t="s">
        <v>2818</v>
      </c>
      <c r="T362" s="34">
        <v>37970</v>
      </c>
      <c r="U362" s="32">
        <v>6910</v>
      </c>
      <c r="V362" s="22"/>
      <c r="W362" s="23"/>
      <c r="X362" s="22"/>
      <c r="Y362" s="22"/>
      <c r="Z362" s="22"/>
      <c r="AA362" s="21"/>
      <c r="AB362" s="18"/>
      <c r="AC362" s="18"/>
      <c r="AD362" s="18"/>
      <c r="AE362" s="18"/>
      <c r="AF362" s="18"/>
      <c r="AG362" s="18"/>
    </row>
    <row r="363" spans="1:33" ht="18" hidden="1" customHeight="1" x14ac:dyDescent="0.2">
      <c r="A363" s="32">
        <v>4950</v>
      </c>
      <c r="B363" s="42" t="s">
        <v>2819</v>
      </c>
      <c r="C363" s="139">
        <v>709601008</v>
      </c>
      <c r="D363" s="21" t="s">
        <v>2820</v>
      </c>
      <c r="E363" s="21" t="s">
        <v>2821</v>
      </c>
      <c r="F363" s="31" t="s">
        <v>27</v>
      </c>
      <c r="G363" s="31" t="s">
        <v>2822</v>
      </c>
      <c r="H363" s="31" t="s">
        <v>29</v>
      </c>
      <c r="I363" s="21"/>
      <c r="J363" s="21"/>
      <c r="K363" s="21" t="s">
        <v>2823</v>
      </c>
      <c r="L363" s="21" t="s">
        <v>2824</v>
      </c>
      <c r="M363" s="23" t="s">
        <v>339</v>
      </c>
      <c r="N363" s="32" t="s">
        <v>2825</v>
      </c>
      <c r="O363" s="32"/>
      <c r="P363" s="33"/>
      <c r="Q363" s="32"/>
      <c r="R363" s="33">
        <v>93401</v>
      </c>
      <c r="S363" s="33" t="s">
        <v>2826</v>
      </c>
      <c r="T363" s="34">
        <v>37970</v>
      </c>
      <c r="U363" s="32">
        <v>4950</v>
      </c>
      <c r="V363" s="22"/>
      <c r="W363" s="23"/>
      <c r="X363" s="22"/>
      <c r="Y363" s="22"/>
      <c r="Z363" s="22"/>
      <c r="AA363" s="21"/>
      <c r="AB363" s="18"/>
      <c r="AC363" s="18"/>
      <c r="AD363" s="18"/>
      <c r="AE363" s="18"/>
      <c r="AF363" s="18"/>
      <c r="AG363" s="18"/>
    </row>
    <row r="364" spans="1:33" ht="18" hidden="1" customHeight="1" x14ac:dyDescent="0.2">
      <c r="A364" s="32">
        <v>5050</v>
      </c>
      <c r="B364" s="42" t="s">
        <v>2827</v>
      </c>
      <c r="C364" s="139">
        <v>700393003</v>
      </c>
      <c r="D364" s="21" t="s">
        <v>78</v>
      </c>
      <c r="E364" s="21" t="s">
        <v>2828</v>
      </c>
      <c r="F364" s="31" t="s">
        <v>2829</v>
      </c>
      <c r="G364" s="31" t="s">
        <v>2830</v>
      </c>
      <c r="H364" s="31" t="s">
        <v>2831</v>
      </c>
      <c r="I364" s="21" t="s">
        <v>2839</v>
      </c>
      <c r="J364" s="21" t="s">
        <v>2840</v>
      </c>
      <c r="K364" s="21" t="s">
        <v>2841</v>
      </c>
      <c r="L364" s="23" t="s">
        <v>2842</v>
      </c>
      <c r="M364" s="23" t="s">
        <v>49</v>
      </c>
      <c r="N364" s="32" t="s">
        <v>1874</v>
      </c>
      <c r="O364" s="32"/>
      <c r="P364" s="33"/>
      <c r="Q364" s="32"/>
      <c r="R364" s="33" t="s">
        <v>89</v>
      </c>
      <c r="S364" s="33" t="s">
        <v>2843</v>
      </c>
      <c r="T364" s="34">
        <v>37970</v>
      </c>
      <c r="U364" s="32">
        <v>5050</v>
      </c>
      <c r="V364" s="22"/>
      <c r="W364" s="23"/>
      <c r="X364" s="22"/>
      <c r="Y364" s="22"/>
      <c r="Z364" s="22"/>
      <c r="AA364" s="21"/>
      <c r="AB364" s="18"/>
      <c r="AC364" s="18"/>
      <c r="AD364" s="18"/>
      <c r="AE364" s="18"/>
      <c r="AF364" s="18"/>
      <c r="AG364" s="18"/>
    </row>
    <row r="365" spans="1:33" ht="18" hidden="1" customHeight="1" x14ac:dyDescent="0.2">
      <c r="A365" s="32">
        <v>7525</v>
      </c>
      <c r="B365" s="42" t="s">
        <v>2832</v>
      </c>
      <c r="C365" s="139">
        <v>690732009</v>
      </c>
      <c r="D365" s="21" t="s">
        <v>2833</v>
      </c>
      <c r="E365" s="21" t="s">
        <v>626</v>
      </c>
      <c r="F365" s="31" t="s">
        <v>27</v>
      </c>
      <c r="G365" s="31" t="s">
        <v>627</v>
      </c>
      <c r="H365" s="31" t="s">
        <v>29</v>
      </c>
      <c r="I365" s="21"/>
      <c r="J365" s="21"/>
      <c r="K365" s="21" t="s">
        <v>2834</v>
      </c>
      <c r="L365" s="21" t="s">
        <v>2836</v>
      </c>
      <c r="M365" s="23" t="s">
        <v>49</v>
      </c>
      <c r="N365" s="32" t="s">
        <v>2838</v>
      </c>
      <c r="O365" s="32" t="s">
        <v>2837</v>
      </c>
      <c r="P365" s="33" t="s">
        <v>2835</v>
      </c>
      <c r="Q365" s="32"/>
      <c r="R365" s="33">
        <v>91001</v>
      </c>
      <c r="S365" s="33" t="s">
        <v>600</v>
      </c>
      <c r="T365" s="34">
        <v>42045</v>
      </c>
      <c r="U365" s="32">
        <v>7525</v>
      </c>
      <c r="V365" s="22"/>
      <c r="W365" s="23"/>
      <c r="X365" s="22"/>
      <c r="Y365" s="22"/>
      <c r="Z365" s="22"/>
      <c r="AA365" s="21"/>
      <c r="AB365" s="18"/>
      <c r="AC365" s="18"/>
      <c r="AD365" s="18"/>
      <c r="AE365" s="18"/>
      <c r="AF365" s="18"/>
      <c r="AG365" s="18"/>
    </row>
    <row r="366" spans="1:33" ht="18" hidden="1" customHeight="1" x14ac:dyDescent="0.2">
      <c r="A366" s="32">
        <v>7547</v>
      </c>
      <c r="B366" s="42" t="s">
        <v>2844</v>
      </c>
      <c r="C366" s="139">
        <v>692519000</v>
      </c>
      <c r="D366" s="21" t="s">
        <v>2833</v>
      </c>
      <c r="E366" s="21" t="s">
        <v>626</v>
      </c>
      <c r="F366" s="31" t="s">
        <v>27</v>
      </c>
      <c r="G366" s="31" t="s">
        <v>627</v>
      </c>
      <c r="H366" s="31" t="s">
        <v>29</v>
      </c>
      <c r="I366" s="21"/>
      <c r="J366" s="21"/>
      <c r="K366" s="21" t="s">
        <v>2845</v>
      </c>
      <c r="L366" s="21" t="s">
        <v>2846</v>
      </c>
      <c r="M366" s="23" t="s">
        <v>6106</v>
      </c>
      <c r="N366" s="32" t="s">
        <v>2848</v>
      </c>
      <c r="O366" s="32" t="s">
        <v>2847</v>
      </c>
      <c r="P366" s="33"/>
      <c r="Q366" s="32"/>
      <c r="R366" s="33">
        <v>91001</v>
      </c>
      <c r="S366" s="33" t="s">
        <v>600</v>
      </c>
      <c r="T366" s="34">
        <v>42059</v>
      </c>
      <c r="U366" s="32">
        <v>7547</v>
      </c>
      <c r="V366" s="22"/>
      <c r="W366" s="23"/>
      <c r="X366" s="22"/>
      <c r="Y366" s="22"/>
      <c r="Z366" s="22"/>
      <c r="AA366" s="21"/>
      <c r="AB366" s="18"/>
      <c r="AC366" s="18"/>
      <c r="AD366" s="18"/>
      <c r="AE366" s="18"/>
      <c r="AF366" s="18"/>
      <c r="AG366" s="18"/>
    </row>
    <row r="367" spans="1:33" ht="18" hidden="1" customHeight="1" x14ac:dyDescent="0.2">
      <c r="A367" s="32">
        <v>7169</v>
      </c>
      <c r="B367" s="42" t="s">
        <v>2849</v>
      </c>
      <c r="C367" s="139">
        <v>692651006</v>
      </c>
      <c r="D367" s="21" t="s">
        <v>2833</v>
      </c>
      <c r="E367" s="21" t="s">
        <v>2850</v>
      </c>
      <c r="F367" s="31" t="s">
        <v>27</v>
      </c>
      <c r="G367" s="31" t="s">
        <v>2851</v>
      </c>
      <c r="H367" s="31" t="s">
        <v>29</v>
      </c>
      <c r="I367" s="21"/>
      <c r="J367" s="21"/>
      <c r="K367" s="21" t="s">
        <v>2852</v>
      </c>
      <c r="L367" s="21" t="s">
        <v>2853</v>
      </c>
      <c r="M367" s="23" t="s">
        <v>611</v>
      </c>
      <c r="N367" s="32"/>
      <c r="O367" s="32"/>
      <c r="P367" s="33"/>
      <c r="Q367" s="32"/>
      <c r="R367" s="33">
        <v>91001</v>
      </c>
      <c r="S367" s="33" t="s">
        <v>2854</v>
      </c>
      <c r="T367" s="34">
        <v>38488</v>
      </c>
      <c r="U367" s="32">
        <v>7169</v>
      </c>
      <c r="V367" s="22"/>
      <c r="W367" s="23"/>
      <c r="X367" s="22"/>
      <c r="Y367" s="22"/>
      <c r="Z367" s="22"/>
      <c r="AA367" s="21"/>
      <c r="AB367" s="18"/>
      <c r="AC367" s="18"/>
      <c r="AD367" s="18"/>
      <c r="AE367" s="18"/>
      <c r="AF367" s="18"/>
      <c r="AG367" s="18"/>
    </row>
    <row r="368" spans="1:33" ht="18" hidden="1" customHeight="1" x14ac:dyDescent="0.2">
      <c r="A368" s="32">
        <v>7619</v>
      </c>
      <c r="B368" s="42" t="s">
        <v>6089</v>
      </c>
      <c r="C368" s="139">
        <v>692646002</v>
      </c>
      <c r="D368" s="21" t="s">
        <v>2833</v>
      </c>
      <c r="E368" s="21" t="s">
        <v>2850</v>
      </c>
      <c r="F368" s="31" t="s">
        <v>27</v>
      </c>
      <c r="G368" s="31" t="s">
        <v>2851</v>
      </c>
      <c r="H368" s="31" t="s">
        <v>29</v>
      </c>
      <c r="I368" s="21"/>
      <c r="J368" s="21"/>
      <c r="K368" s="21" t="s">
        <v>2855</v>
      </c>
      <c r="L368" s="21" t="s">
        <v>2856</v>
      </c>
      <c r="M368" s="23" t="s">
        <v>339</v>
      </c>
      <c r="N368" s="32" t="s">
        <v>2857</v>
      </c>
      <c r="O368" s="32" t="s">
        <v>2858</v>
      </c>
      <c r="P368" s="33" t="s">
        <v>2859</v>
      </c>
      <c r="Q368" s="32"/>
      <c r="R368" s="33">
        <v>91001</v>
      </c>
      <c r="S368" s="33" t="s">
        <v>2854</v>
      </c>
      <c r="T368" s="34">
        <v>42650</v>
      </c>
      <c r="U368" s="32">
        <v>7619</v>
      </c>
      <c r="V368" s="22"/>
      <c r="W368" s="23"/>
      <c r="X368" s="22"/>
      <c r="Y368" s="22"/>
      <c r="Z368" s="22"/>
      <c r="AA368" s="21"/>
      <c r="AB368" s="18"/>
      <c r="AC368" s="18"/>
      <c r="AD368" s="18"/>
      <c r="AE368" s="18"/>
      <c r="AF368" s="18"/>
      <c r="AG368" s="18"/>
    </row>
    <row r="369" spans="1:33" ht="18" hidden="1" customHeight="1" x14ac:dyDescent="0.2">
      <c r="A369" s="32">
        <v>7230</v>
      </c>
      <c r="B369" s="42" t="s">
        <v>2860</v>
      </c>
      <c r="C369" s="139">
        <v>690616009</v>
      </c>
      <c r="D369" s="21" t="s">
        <v>2833</v>
      </c>
      <c r="E369" s="21" t="s">
        <v>2861</v>
      </c>
      <c r="F369" s="31" t="s">
        <v>1685</v>
      </c>
      <c r="G369" s="31" t="s">
        <v>2862</v>
      </c>
      <c r="H369" s="31" t="s">
        <v>29</v>
      </c>
      <c r="I369" s="21"/>
      <c r="J369" s="21"/>
      <c r="K369" s="21" t="s">
        <v>2863</v>
      </c>
      <c r="L369" s="21" t="s">
        <v>2864</v>
      </c>
      <c r="M369" s="23" t="s">
        <v>623</v>
      </c>
      <c r="N369" s="32" t="s">
        <v>2865</v>
      </c>
      <c r="O369" s="32"/>
      <c r="P369" s="33"/>
      <c r="Q369" s="32"/>
      <c r="R369" s="33">
        <v>91001</v>
      </c>
      <c r="S369" s="33" t="s">
        <v>2866</v>
      </c>
      <c r="T369" s="34">
        <v>38700</v>
      </c>
      <c r="U369" s="32">
        <v>7230</v>
      </c>
      <c r="V369" s="22"/>
      <c r="W369" s="23"/>
      <c r="X369" s="22"/>
      <c r="Y369" s="22"/>
      <c r="Z369" s="22"/>
      <c r="AA369" s="21"/>
      <c r="AB369" s="18"/>
      <c r="AC369" s="18"/>
      <c r="AD369" s="18"/>
      <c r="AE369" s="18"/>
      <c r="AF369" s="18"/>
      <c r="AG369" s="18"/>
    </row>
    <row r="370" spans="1:33" ht="18" hidden="1" customHeight="1" x14ac:dyDescent="0.2">
      <c r="A370" s="32">
        <v>7286</v>
      </c>
      <c r="B370" s="42" t="s">
        <v>2867</v>
      </c>
      <c r="C370" s="139">
        <v>692301005</v>
      </c>
      <c r="D370" s="21" t="s">
        <v>2833</v>
      </c>
      <c r="E370" s="21" t="s">
        <v>2850</v>
      </c>
      <c r="F370" s="31" t="s">
        <v>27</v>
      </c>
      <c r="G370" s="31" t="s">
        <v>2851</v>
      </c>
      <c r="H370" s="31" t="s">
        <v>29</v>
      </c>
      <c r="I370" s="21"/>
      <c r="J370" s="21"/>
      <c r="K370" s="50" t="s">
        <v>8632</v>
      </c>
      <c r="L370" s="21" t="s">
        <v>2868</v>
      </c>
      <c r="M370" s="23" t="s">
        <v>6105</v>
      </c>
      <c r="N370" s="32" t="s">
        <v>2870</v>
      </c>
      <c r="O370" s="32" t="s">
        <v>2869</v>
      </c>
      <c r="P370" s="33"/>
      <c r="Q370" s="32"/>
      <c r="R370" s="33">
        <v>91001</v>
      </c>
      <c r="S370" s="33" t="s">
        <v>2871</v>
      </c>
      <c r="T370" s="34">
        <v>38737</v>
      </c>
      <c r="U370" s="32">
        <v>7286</v>
      </c>
      <c r="V370" s="22"/>
      <c r="W370" s="23"/>
      <c r="X370" s="22"/>
      <c r="Y370" s="22"/>
      <c r="Z370" s="22"/>
      <c r="AA370" s="21"/>
      <c r="AB370" s="18"/>
      <c r="AC370" s="18"/>
      <c r="AD370" s="18"/>
      <c r="AE370" s="18"/>
      <c r="AF370" s="18"/>
      <c r="AG370" s="18"/>
    </row>
    <row r="371" spans="1:33" ht="18" hidden="1" customHeight="1" x14ac:dyDescent="0.2">
      <c r="A371" s="32">
        <v>7247</v>
      </c>
      <c r="B371" s="42" t="s">
        <v>2872</v>
      </c>
      <c r="C371" s="139">
        <v>690404001</v>
      </c>
      <c r="D371" s="21" t="s">
        <v>2833</v>
      </c>
      <c r="E371" s="21" t="s">
        <v>2861</v>
      </c>
      <c r="F371" s="31" t="s">
        <v>1685</v>
      </c>
      <c r="G371" s="31" t="s">
        <v>2862</v>
      </c>
      <c r="H371" s="31" t="s">
        <v>29</v>
      </c>
      <c r="I371" s="21"/>
      <c r="J371" s="21"/>
      <c r="K371" s="21" t="s">
        <v>2873</v>
      </c>
      <c r="L371" s="21" t="s">
        <v>2874</v>
      </c>
      <c r="M371" s="23" t="s">
        <v>6108</v>
      </c>
      <c r="N371" s="32" t="s">
        <v>2875</v>
      </c>
      <c r="O371" s="32"/>
      <c r="P371" s="33"/>
      <c r="Q371" s="32"/>
      <c r="R371" s="33">
        <v>91001</v>
      </c>
      <c r="S371" s="33" t="s">
        <v>600</v>
      </c>
      <c r="T371" s="34">
        <v>38722</v>
      </c>
      <c r="U371" s="32">
        <v>7247</v>
      </c>
      <c r="V371" s="22"/>
      <c r="W371" s="23"/>
      <c r="X371" s="22"/>
      <c r="Y371" s="22"/>
      <c r="Z371" s="22"/>
      <c r="AA371" s="21"/>
      <c r="AB371" s="18"/>
      <c r="AC371" s="18"/>
      <c r="AD371" s="18"/>
      <c r="AE371" s="18"/>
      <c r="AF371" s="18"/>
      <c r="AG371" s="18"/>
    </row>
    <row r="372" spans="1:33" ht="18" hidden="1" customHeight="1" x14ac:dyDescent="0.2">
      <c r="A372" s="32">
        <v>7184</v>
      </c>
      <c r="B372" s="42" t="s">
        <v>2876</v>
      </c>
      <c r="C372" s="139">
        <v>691801004</v>
      </c>
      <c r="D372" s="21" t="s">
        <v>2833</v>
      </c>
      <c r="E372" s="21" t="s">
        <v>2850</v>
      </c>
      <c r="F372" s="31" t="s">
        <v>27</v>
      </c>
      <c r="G372" s="31" t="s">
        <v>2851</v>
      </c>
      <c r="H372" s="31" t="s">
        <v>29</v>
      </c>
      <c r="I372" s="21"/>
      <c r="J372" s="21"/>
      <c r="K372" s="21" t="s">
        <v>2877</v>
      </c>
      <c r="L372" s="21" t="s">
        <v>2878</v>
      </c>
      <c r="M372" s="23" t="s">
        <v>50</v>
      </c>
      <c r="N372" s="32" t="s">
        <v>2879</v>
      </c>
      <c r="O372" s="32" t="s">
        <v>6308</v>
      </c>
      <c r="P372" s="33" t="s">
        <v>6309</v>
      </c>
      <c r="Q372" s="32"/>
      <c r="R372" s="33">
        <v>91001</v>
      </c>
      <c r="S372" s="33" t="s">
        <v>2880</v>
      </c>
      <c r="T372" s="34">
        <v>38568</v>
      </c>
      <c r="U372" s="32">
        <v>7184</v>
      </c>
      <c r="V372" s="22"/>
      <c r="W372" s="23"/>
      <c r="X372" s="22"/>
      <c r="Y372" s="22"/>
      <c r="Z372" s="22"/>
      <c r="AA372" s="21"/>
      <c r="AB372" s="18"/>
      <c r="AC372" s="18"/>
      <c r="AD372" s="18"/>
      <c r="AE372" s="18"/>
      <c r="AF372" s="18"/>
      <c r="AG372" s="18"/>
    </row>
    <row r="373" spans="1:33" ht="18" hidden="1" customHeight="1" x14ac:dyDescent="0.2">
      <c r="A373" s="32">
        <v>7129</v>
      </c>
      <c r="B373" s="42" t="s">
        <v>2881</v>
      </c>
      <c r="C373" s="139">
        <v>690203006</v>
      </c>
      <c r="D373" s="21" t="s">
        <v>2833</v>
      </c>
      <c r="E373" s="21" t="s">
        <v>2850</v>
      </c>
      <c r="F373" s="31" t="s">
        <v>27</v>
      </c>
      <c r="G373" s="31" t="s">
        <v>2851</v>
      </c>
      <c r="H373" s="31" t="s">
        <v>29</v>
      </c>
      <c r="I373" s="21"/>
      <c r="J373" s="21"/>
      <c r="K373" s="21" t="s">
        <v>2882</v>
      </c>
      <c r="L373" s="21" t="s">
        <v>2883</v>
      </c>
      <c r="M373" s="23" t="s">
        <v>6106</v>
      </c>
      <c r="N373" s="21" t="s">
        <v>1818</v>
      </c>
      <c r="O373" s="32"/>
      <c r="P373" s="33"/>
      <c r="Q373" s="32"/>
      <c r="R373" s="21">
        <v>91001</v>
      </c>
      <c r="S373" s="21" t="s">
        <v>2884</v>
      </c>
      <c r="T373" s="34">
        <v>38159</v>
      </c>
      <c r="U373" s="32">
        <v>7129</v>
      </c>
      <c r="V373" s="22"/>
      <c r="W373" s="23"/>
      <c r="X373" s="22"/>
      <c r="Y373" s="22"/>
      <c r="Z373" s="22"/>
      <c r="AA373" s="21"/>
      <c r="AB373" s="18"/>
      <c r="AC373" s="18"/>
      <c r="AD373" s="18"/>
      <c r="AE373" s="18"/>
      <c r="AF373" s="18"/>
      <c r="AG373" s="18"/>
    </row>
    <row r="374" spans="1:33" ht="18" hidden="1" customHeight="1" x14ac:dyDescent="0.2">
      <c r="A374" s="32">
        <v>7232</v>
      </c>
      <c r="B374" s="42" t="s">
        <v>2885</v>
      </c>
      <c r="C374" s="139">
        <v>691601005</v>
      </c>
      <c r="D374" s="21" t="s">
        <v>2833</v>
      </c>
      <c r="E374" s="21" t="s">
        <v>2850</v>
      </c>
      <c r="F374" s="31" t="s">
        <v>27</v>
      </c>
      <c r="G374" s="31" t="s">
        <v>2851</v>
      </c>
      <c r="H374" s="31" t="s">
        <v>29</v>
      </c>
      <c r="I374" s="21"/>
      <c r="J374" s="21"/>
      <c r="K374" s="21" t="s">
        <v>2886</v>
      </c>
      <c r="L374" s="21" t="s">
        <v>2887</v>
      </c>
      <c r="M374" s="23" t="s">
        <v>339</v>
      </c>
      <c r="N374" s="32" t="s">
        <v>2888</v>
      </c>
      <c r="O374" s="32" t="s">
        <v>6550</v>
      </c>
      <c r="P374" s="51" t="s">
        <v>6551</v>
      </c>
      <c r="Q374" s="32"/>
      <c r="R374" s="33">
        <v>91001</v>
      </c>
      <c r="S374" s="33" t="s">
        <v>2854</v>
      </c>
      <c r="T374" s="34">
        <v>38700</v>
      </c>
      <c r="U374" s="32">
        <v>7232</v>
      </c>
      <c r="V374" s="22"/>
      <c r="W374" s="23"/>
      <c r="X374" s="22"/>
      <c r="Y374" s="22"/>
      <c r="Z374" s="22"/>
      <c r="AA374" s="21"/>
      <c r="AB374" s="18"/>
      <c r="AC374" s="18"/>
      <c r="AD374" s="18"/>
      <c r="AE374" s="18"/>
      <c r="AF374" s="18"/>
      <c r="AG374" s="18"/>
    </row>
    <row r="375" spans="1:33" ht="18" hidden="1" customHeight="1" x14ac:dyDescent="0.2">
      <c r="A375" s="32">
        <v>7415</v>
      </c>
      <c r="B375" s="42" t="s">
        <v>2889</v>
      </c>
      <c r="C375" s="139">
        <v>690101009</v>
      </c>
      <c r="D375" s="21" t="s">
        <v>2833</v>
      </c>
      <c r="E375" s="21" t="s">
        <v>626</v>
      </c>
      <c r="F375" s="31" t="s">
        <v>27</v>
      </c>
      <c r="G375" s="31" t="s">
        <v>627</v>
      </c>
      <c r="H375" s="31" t="s">
        <v>29</v>
      </c>
      <c r="I375" s="21" t="s">
        <v>2899</v>
      </c>
      <c r="J375" s="21"/>
      <c r="K375" s="21" t="s">
        <v>2890</v>
      </c>
      <c r="L375" s="21" t="s">
        <v>2891</v>
      </c>
      <c r="M375" s="23" t="s">
        <v>214</v>
      </c>
      <c r="N375" s="32" t="s">
        <v>676</v>
      </c>
      <c r="O375" s="32" t="s">
        <v>2892</v>
      </c>
      <c r="P375" s="33"/>
      <c r="Q375" s="32"/>
      <c r="R375" s="33">
        <v>91001</v>
      </c>
      <c r="S375" s="33" t="s">
        <v>2866</v>
      </c>
      <c r="T375" s="34">
        <v>40028</v>
      </c>
      <c r="U375" s="32">
        <v>7415</v>
      </c>
      <c r="V375" s="22"/>
      <c r="W375" s="23"/>
      <c r="X375" s="22"/>
      <c r="Y375" s="22"/>
      <c r="Z375" s="22"/>
      <c r="AA375" s="21"/>
      <c r="AB375" s="18"/>
      <c r="AC375" s="18"/>
      <c r="AD375" s="18"/>
      <c r="AE375" s="18"/>
      <c r="AF375" s="18"/>
      <c r="AG375" s="18"/>
    </row>
    <row r="376" spans="1:33" ht="18" hidden="1" customHeight="1" x14ac:dyDescent="0.2">
      <c r="A376" s="32">
        <v>7021</v>
      </c>
      <c r="B376" s="42" t="s">
        <v>2893</v>
      </c>
      <c r="C376" s="139" t="s">
        <v>7678</v>
      </c>
      <c r="D376" s="21" t="s">
        <v>2833</v>
      </c>
      <c r="E376" s="21" t="s">
        <v>2850</v>
      </c>
      <c r="F376" s="31" t="s">
        <v>27</v>
      </c>
      <c r="G376" s="31" t="s">
        <v>2851</v>
      </c>
      <c r="H376" s="31" t="s">
        <v>29</v>
      </c>
      <c r="I376" s="21"/>
      <c r="J376" s="21"/>
      <c r="K376" s="21" t="s">
        <v>2894</v>
      </c>
      <c r="L376" s="21" t="s">
        <v>2895</v>
      </c>
      <c r="M376" s="23" t="s">
        <v>883</v>
      </c>
      <c r="N376" s="32" t="s">
        <v>2747</v>
      </c>
      <c r="O376" s="32" t="s">
        <v>2896</v>
      </c>
      <c r="P376" s="33"/>
      <c r="Q376" s="32"/>
      <c r="R376" s="33">
        <v>91001</v>
      </c>
      <c r="S376" s="33" t="s">
        <v>2854</v>
      </c>
      <c r="T376" s="34">
        <v>37970</v>
      </c>
      <c r="U376" s="32">
        <v>7021</v>
      </c>
      <c r="V376" s="22"/>
      <c r="W376" s="23"/>
      <c r="X376" s="22"/>
      <c r="Y376" s="22"/>
      <c r="Z376" s="22"/>
      <c r="AA376" s="21"/>
      <c r="AB376" s="18"/>
      <c r="AC376" s="18"/>
      <c r="AD376" s="18"/>
      <c r="AE376" s="18"/>
      <c r="AF376" s="18"/>
      <c r="AG376" s="18"/>
    </row>
    <row r="377" spans="1:33" ht="18" hidden="1" customHeight="1" x14ac:dyDescent="0.2">
      <c r="A377" s="32">
        <v>7198</v>
      </c>
      <c r="B377" s="42" t="s">
        <v>2897</v>
      </c>
      <c r="C377" s="139">
        <v>690725002</v>
      </c>
      <c r="D377" s="21" t="s">
        <v>2833</v>
      </c>
      <c r="E377" s="21" t="s">
        <v>2850</v>
      </c>
      <c r="F377" s="31" t="s">
        <v>27</v>
      </c>
      <c r="G377" s="31" t="s">
        <v>2851</v>
      </c>
      <c r="H377" s="31" t="s">
        <v>29</v>
      </c>
      <c r="I377" s="21"/>
      <c r="J377" s="21"/>
      <c r="K377" s="21" t="s">
        <v>2898</v>
      </c>
      <c r="L377" s="21" t="s">
        <v>2899</v>
      </c>
      <c r="M377" s="23" t="s">
        <v>49</v>
      </c>
      <c r="N377" s="32" t="s">
        <v>2901</v>
      </c>
      <c r="O377" s="32" t="s">
        <v>2900</v>
      </c>
      <c r="P377" s="33"/>
      <c r="Q377" s="32"/>
      <c r="R377" s="33">
        <v>91001</v>
      </c>
      <c r="S377" s="33" t="s">
        <v>2866</v>
      </c>
      <c r="T377" s="34">
        <v>38624</v>
      </c>
      <c r="U377" s="32">
        <v>7198</v>
      </c>
      <c r="V377" s="22"/>
      <c r="W377" s="23"/>
      <c r="X377" s="22"/>
      <c r="Y377" s="22"/>
      <c r="Z377" s="22"/>
      <c r="AA377" s="21"/>
      <c r="AB377" s="18"/>
      <c r="AC377" s="18"/>
      <c r="AD377" s="18"/>
      <c r="AE377" s="18"/>
      <c r="AF377" s="18"/>
      <c r="AG377" s="18"/>
    </row>
    <row r="378" spans="1:33" ht="18" hidden="1" customHeight="1" x14ac:dyDescent="0.2">
      <c r="A378" s="32">
        <v>7648</v>
      </c>
      <c r="B378" s="42" t="s">
        <v>2902</v>
      </c>
      <c r="C378" s="139">
        <v>691412008</v>
      </c>
      <c r="D378" s="21" t="s">
        <v>2833</v>
      </c>
      <c r="E378" s="21" t="s">
        <v>2850</v>
      </c>
      <c r="F378" s="31" t="s">
        <v>27</v>
      </c>
      <c r="G378" s="31" t="s">
        <v>2851</v>
      </c>
      <c r="H378" s="31" t="s">
        <v>29</v>
      </c>
      <c r="I378" s="21"/>
      <c r="J378" s="21"/>
      <c r="K378" s="21" t="s">
        <v>2903</v>
      </c>
      <c r="L378" s="21" t="s">
        <v>2904</v>
      </c>
      <c r="M378" s="23" t="s">
        <v>6107</v>
      </c>
      <c r="N378" s="32" t="s">
        <v>2905</v>
      </c>
      <c r="O378" s="32">
        <v>422204002</v>
      </c>
      <c r="P378" s="33"/>
      <c r="Q378" s="32"/>
      <c r="R378" s="33">
        <v>91001</v>
      </c>
      <c r="S378" s="33" t="s">
        <v>2854</v>
      </c>
      <c r="T378" s="34">
        <v>43209</v>
      </c>
      <c r="U378" s="32">
        <v>7648</v>
      </c>
      <c r="V378" s="22"/>
      <c r="W378" s="23"/>
      <c r="X378" s="22"/>
      <c r="Y378" s="22"/>
      <c r="Z378" s="22"/>
      <c r="AA378" s="21"/>
      <c r="AB378" s="18"/>
      <c r="AC378" s="18"/>
      <c r="AD378" s="18"/>
      <c r="AE378" s="18"/>
      <c r="AF378" s="18"/>
      <c r="AG378" s="18"/>
    </row>
    <row r="379" spans="1:33" ht="18" hidden="1" customHeight="1" x14ac:dyDescent="0.2">
      <c r="A379" s="32">
        <v>7386</v>
      </c>
      <c r="B379" s="42" t="s">
        <v>2906</v>
      </c>
      <c r="C379" s="139">
        <v>690502003</v>
      </c>
      <c r="D379" s="21" t="s">
        <v>2833</v>
      </c>
      <c r="E379" s="21" t="s">
        <v>2861</v>
      </c>
      <c r="F379" s="21" t="s">
        <v>1685</v>
      </c>
      <c r="G379" s="31" t="s">
        <v>2862</v>
      </c>
      <c r="H379" s="31" t="s">
        <v>29</v>
      </c>
      <c r="I379" s="21"/>
      <c r="J379" s="21"/>
      <c r="K379" s="21" t="s">
        <v>2907</v>
      </c>
      <c r="L379" s="21" t="s">
        <v>2909</v>
      </c>
      <c r="M379" s="23" t="s">
        <v>623</v>
      </c>
      <c r="N379" s="32" t="s">
        <v>2910</v>
      </c>
      <c r="O379" s="32"/>
      <c r="P379" s="33" t="s">
        <v>2908</v>
      </c>
      <c r="Q379" s="32"/>
      <c r="R379" s="33">
        <v>91001</v>
      </c>
      <c r="S379" s="33" t="s">
        <v>2911</v>
      </c>
      <c r="T379" s="34">
        <v>39434</v>
      </c>
      <c r="U379" s="32">
        <v>7386</v>
      </c>
      <c r="V379" s="22"/>
      <c r="W379" s="23"/>
      <c r="X379" s="22"/>
      <c r="Y379" s="22"/>
      <c r="Z379" s="22"/>
      <c r="AA379" s="21"/>
      <c r="AB379" s="18"/>
      <c r="AC379" s="18"/>
      <c r="AD379" s="18"/>
      <c r="AE379" s="18"/>
      <c r="AF379" s="18"/>
      <c r="AG379" s="18"/>
    </row>
    <row r="380" spans="1:33" ht="18" hidden="1" customHeight="1" x14ac:dyDescent="0.2">
      <c r="A380" s="32">
        <v>7531</v>
      </c>
      <c r="B380" s="42" t="s">
        <v>2912</v>
      </c>
      <c r="C380" s="139">
        <v>692544005</v>
      </c>
      <c r="D380" s="21" t="s">
        <v>2833</v>
      </c>
      <c r="E380" s="21" t="s">
        <v>626</v>
      </c>
      <c r="F380" s="31" t="s">
        <v>27</v>
      </c>
      <c r="G380" s="31" t="s">
        <v>627</v>
      </c>
      <c r="H380" s="31" t="s">
        <v>29</v>
      </c>
      <c r="I380" s="21"/>
      <c r="J380" s="21"/>
      <c r="K380" s="21" t="s">
        <v>2913</v>
      </c>
      <c r="L380" s="21" t="s">
        <v>2915</v>
      </c>
      <c r="M380" s="23" t="s">
        <v>6161</v>
      </c>
      <c r="N380" s="32" t="s">
        <v>2917</v>
      </c>
      <c r="O380" s="32" t="s">
        <v>2916</v>
      </c>
      <c r="P380" s="33" t="s">
        <v>2914</v>
      </c>
      <c r="Q380" s="32"/>
      <c r="R380" s="33">
        <v>91001</v>
      </c>
      <c r="S380" s="33" t="s">
        <v>600</v>
      </c>
      <c r="T380" s="34">
        <v>42053</v>
      </c>
      <c r="U380" s="32">
        <v>7531</v>
      </c>
      <c r="V380" s="22"/>
      <c r="W380" s="23"/>
      <c r="X380" s="22"/>
      <c r="Y380" s="22"/>
      <c r="Z380" s="22"/>
      <c r="AA380" s="21"/>
      <c r="AB380" s="18"/>
      <c r="AC380" s="18"/>
      <c r="AD380" s="18"/>
      <c r="AE380" s="18"/>
      <c r="AF380" s="18"/>
      <c r="AG380" s="18"/>
    </row>
    <row r="381" spans="1:33" ht="18" hidden="1" customHeight="1" x14ac:dyDescent="0.2">
      <c r="A381" s="32">
        <v>7540</v>
      </c>
      <c r="B381" s="42" t="s">
        <v>2918</v>
      </c>
      <c r="C381" s="139" t="s">
        <v>7679</v>
      </c>
      <c r="D381" s="21" t="s">
        <v>2833</v>
      </c>
      <c r="E381" s="21" t="s">
        <v>626</v>
      </c>
      <c r="F381" s="31" t="s">
        <v>27</v>
      </c>
      <c r="G381" s="31" t="s">
        <v>627</v>
      </c>
      <c r="H381" s="31" t="s">
        <v>29</v>
      </c>
      <c r="I381" s="21"/>
      <c r="J381" s="21"/>
      <c r="K381" s="21" t="s">
        <v>2919</v>
      </c>
      <c r="L381" s="21" t="s">
        <v>2921</v>
      </c>
      <c r="M381" s="23" t="s">
        <v>339</v>
      </c>
      <c r="N381" s="32" t="s">
        <v>2923</v>
      </c>
      <c r="O381" s="32" t="s">
        <v>2922</v>
      </c>
      <c r="P381" s="33" t="s">
        <v>2920</v>
      </c>
      <c r="Q381" s="32"/>
      <c r="R381" s="33">
        <v>91001</v>
      </c>
      <c r="S381" s="33" t="s">
        <v>600</v>
      </c>
      <c r="T381" s="34">
        <v>42053</v>
      </c>
      <c r="U381" s="32">
        <v>7540</v>
      </c>
      <c r="V381" s="22"/>
      <c r="W381" s="23"/>
      <c r="X381" s="22"/>
      <c r="Y381" s="22"/>
      <c r="Z381" s="22"/>
      <c r="AA381" s="21"/>
      <c r="AB381" s="18"/>
      <c r="AC381" s="18"/>
      <c r="AD381" s="18"/>
      <c r="AE381" s="18"/>
      <c r="AF381" s="18"/>
      <c r="AG381" s="18"/>
    </row>
    <row r="382" spans="1:33" ht="18" hidden="1" customHeight="1" x14ac:dyDescent="0.2">
      <c r="A382" s="32">
        <v>7087</v>
      </c>
      <c r="B382" s="42" t="s">
        <v>2924</v>
      </c>
      <c r="C382" s="139" t="s">
        <v>7680</v>
      </c>
      <c r="D382" s="21" t="s">
        <v>2833</v>
      </c>
      <c r="E382" s="21" t="s">
        <v>2850</v>
      </c>
      <c r="F382" s="31" t="s">
        <v>27</v>
      </c>
      <c r="G382" s="31" t="s">
        <v>2851</v>
      </c>
      <c r="H382" s="31" t="s">
        <v>29</v>
      </c>
      <c r="I382" s="21"/>
      <c r="J382" s="21"/>
      <c r="K382" s="21" t="s">
        <v>2925</v>
      </c>
      <c r="L382" s="21" t="s">
        <v>2926</v>
      </c>
      <c r="M382" s="23" t="s">
        <v>6106</v>
      </c>
      <c r="N382" s="32" t="s">
        <v>2765</v>
      </c>
      <c r="O382" s="32" t="s">
        <v>6306</v>
      </c>
      <c r="P382" s="33" t="s">
        <v>6307</v>
      </c>
      <c r="Q382" s="32"/>
      <c r="R382" s="33">
        <v>91001</v>
      </c>
      <c r="S382" s="33" t="s">
        <v>2927</v>
      </c>
      <c r="T382" s="34">
        <v>37970</v>
      </c>
      <c r="U382" s="32">
        <v>7087</v>
      </c>
      <c r="V382" s="22"/>
      <c r="W382" s="23"/>
      <c r="X382" s="22"/>
      <c r="Y382" s="22"/>
      <c r="Z382" s="22"/>
      <c r="AA382" s="21"/>
      <c r="AB382" s="18"/>
      <c r="AC382" s="18"/>
      <c r="AD382" s="18"/>
      <c r="AE382" s="18"/>
      <c r="AF382" s="18"/>
      <c r="AG382" s="18"/>
    </row>
    <row r="383" spans="1:33" ht="18" hidden="1" customHeight="1" x14ac:dyDescent="0.2">
      <c r="A383" s="32">
        <v>7018</v>
      </c>
      <c r="B383" s="42" t="s">
        <v>2928</v>
      </c>
      <c r="C383" s="139">
        <v>692206002</v>
      </c>
      <c r="D383" s="21" t="s">
        <v>2833</v>
      </c>
      <c r="E383" s="21" t="s">
        <v>2850</v>
      </c>
      <c r="F383" s="31" t="s">
        <v>27</v>
      </c>
      <c r="G383" s="31" t="s">
        <v>2851</v>
      </c>
      <c r="H383" s="31" t="s">
        <v>29</v>
      </c>
      <c r="I383" s="21"/>
      <c r="J383" s="21"/>
      <c r="K383" s="21" t="s">
        <v>2929</v>
      </c>
      <c r="L383" s="21" t="s">
        <v>2931</v>
      </c>
      <c r="M383" s="23" t="s">
        <v>6105</v>
      </c>
      <c r="N383" s="32" t="s">
        <v>2933</v>
      </c>
      <c r="O383" s="32" t="s">
        <v>2932</v>
      </c>
      <c r="P383" s="33" t="s">
        <v>2930</v>
      </c>
      <c r="Q383" s="32"/>
      <c r="R383" s="33">
        <v>91001</v>
      </c>
      <c r="S383" s="33" t="s">
        <v>2854</v>
      </c>
      <c r="T383" s="34">
        <v>37970</v>
      </c>
      <c r="U383" s="32">
        <v>7018</v>
      </c>
      <c r="V383" s="22"/>
      <c r="W383" s="23"/>
      <c r="X383" s="22"/>
      <c r="Y383" s="22"/>
      <c r="Z383" s="22"/>
      <c r="AA383" s="21"/>
      <c r="AB383" s="18"/>
      <c r="AC383" s="18"/>
      <c r="AD383" s="18"/>
      <c r="AE383" s="18"/>
      <c r="AF383" s="18"/>
      <c r="AG383" s="18"/>
    </row>
    <row r="384" spans="1:33" ht="18" hidden="1" customHeight="1" x14ac:dyDescent="0.2">
      <c r="A384" s="32">
        <v>7229</v>
      </c>
      <c r="B384" s="42" t="s">
        <v>2934</v>
      </c>
      <c r="C384" s="139">
        <v>690303000</v>
      </c>
      <c r="D384" s="21" t="s">
        <v>2833</v>
      </c>
      <c r="E384" s="21" t="s">
        <v>2850</v>
      </c>
      <c r="F384" s="31" t="s">
        <v>27</v>
      </c>
      <c r="G384" s="31" t="s">
        <v>2851</v>
      </c>
      <c r="H384" s="31" t="s">
        <v>29</v>
      </c>
      <c r="I384" s="21"/>
      <c r="J384" s="21"/>
      <c r="K384" s="21" t="s">
        <v>7012</v>
      </c>
      <c r="L384" s="21" t="s">
        <v>2936</v>
      </c>
      <c r="M384" s="23" t="s">
        <v>6106</v>
      </c>
      <c r="N384" s="32" t="s">
        <v>2938</v>
      </c>
      <c r="O384" s="32" t="s">
        <v>2937</v>
      </c>
      <c r="P384" s="33" t="s">
        <v>2935</v>
      </c>
      <c r="Q384" s="32"/>
      <c r="R384" s="33">
        <v>91001</v>
      </c>
      <c r="S384" s="33" t="s">
        <v>2854</v>
      </c>
      <c r="T384" s="34">
        <v>38700</v>
      </c>
      <c r="U384" s="32">
        <v>7229</v>
      </c>
      <c r="V384" s="22"/>
      <c r="W384" s="23"/>
      <c r="X384" s="22"/>
      <c r="Y384" s="22"/>
      <c r="Z384" s="22"/>
      <c r="AA384" s="21"/>
      <c r="AB384" s="18"/>
      <c r="AC384" s="18"/>
      <c r="AD384" s="18"/>
      <c r="AE384" s="18"/>
      <c r="AF384" s="18"/>
      <c r="AG384" s="18"/>
    </row>
    <row r="385" spans="1:33" ht="18" hidden="1" customHeight="1" x14ac:dyDescent="0.2">
      <c r="A385" s="32">
        <v>7202</v>
      </c>
      <c r="B385" s="42" t="s">
        <v>2939</v>
      </c>
      <c r="C385" s="139">
        <v>690728001</v>
      </c>
      <c r="D385" s="21" t="s">
        <v>2833</v>
      </c>
      <c r="E385" s="21" t="s">
        <v>2850</v>
      </c>
      <c r="F385" s="31" t="s">
        <v>27</v>
      </c>
      <c r="G385" s="31" t="s">
        <v>2851</v>
      </c>
      <c r="H385" s="31" t="s">
        <v>29</v>
      </c>
      <c r="I385" s="21"/>
      <c r="J385" s="21"/>
      <c r="K385" s="21" t="s">
        <v>2940</v>
      </c>
      <c r="L385" s="21" t="s">
        <v>2941</v>
      </c>
      <c r="M385" s="23" t="s">
        <v>49</v>
      </c>
      <c r="N385" s="32" t="s">
        <v>2943</v>
      </c>
      <c r="O385" s="32" t="s">
        <v>2942</v>
      </c>
      <c r="P385" s="33"/>
      <c r="Q385" s="32"/>
      <c r="R385" s="33">
        <v>91001</v>
      </c>
      <c r="S385" s="33" t="s">
        <v>2854</v>
      </c>
      <c r="T385" s="34">
        <v>38624</v>
      </c>
      <c r="U385" s="32">
        <v>7202</v>
      </c>
      <c r="V385" s="22"/>
      <c r="W385" s="23"/>
      <c r="X385" s="22"/>
      <c r="Y385" s="22"/>
      <c r="Z385" s="22"/>
      <c r="AA385" s="21"/>
      <c r="AB385" s="18"/>
      <c r="AC385" s="18"/>
      <c r="AD385" s="18"/>
      <c r="AE385" s="18"/>
      <c r="AF385" s="18"/>
      <c r="AG385" s="18"/>
    </row>
    <row r="386" spans="1:33" ht="18" hidden="1" customHeight="1" x14ac:dyDescent="0.2">
      <c r="A386" s="32">
        <v>7629</v>
      </c>
      <c r="B386" s="42" t="s">
        <v>6090</v>
      </c>
      <c r="C386" s="139">
        <v>690512009</v>
      </c>
      <c r="D386" s="21" t="s">
        <v>2833</v>
      </c>
      <c r="E386" s="21" t="s">
        <v>2850</v>
      </c>
      <c r="F386" s="31" t="s">
        <v>27</v>
      </c>
      <c r="G386" s="31" t="s">
        <v>2851</v>
      </c>
      <c r="H386" s="31"/>
      <c r="I386" s="21"/>
      <c r="J386" s="21"/>
      <c r="K386" s="21" t="s">
        <v>2944</v>
      </c>
      <c r="L386" s="21" t="s">
        <v>2945</v>
      </c>
      <c r="M386" s="23" t="s">
        <v>623</v>
      </c>
      <c r="N386" s="32" t="s">
        <v>2946</v>
      </c>
      <c r="O386" s="32"/>
      <c r="P386" s="33"/>
      <c r="Q386" s="32"/>
      <c r="R386" s="33">
        <v>91001</v>
      </c>
      <c r="S386" s="33" t="s">
        <v>2854</v>
      </c>
      <c r="T386" s="34">
        <v>42808</v>
      </c>
      <c r="U386" s="32">
        <v>7629</v>
      </c>
      <c r="V386" s="22"/>
      <c r="W386" s="23"/>
      <c r="X386" s="22"/>
      <c r="Y386" s="22"/>
      <c r="Z386" s="22"/>
      <c r="AA386" s="21"/>
      <c r="AB386" s="18"/>
      <c r="AC386" s="18"/>
      <c r="AD386" s="18"/>
      <c r="AE386" s="18"/>
      <c r="AF386" s="18"/>
      <c r="AG386" s="18"/>
    </row>
    <row r="387" spans="1:33" ht="18" hidden="1" customHeight="1" x14ac:dyDescent="0.2">
      <c r="A387" s="32">
        <v>7527</v>
      </c>
      <c r="B387" s="42" t="s">
        <v>2947</v>
      </c>
      <c r="C387" s="139">
        <v>690413000</v>
      </c>
      <c r="D387" s="21" t="s">
        <v>2833</v>
      </c>
      <c r="E387" s="21" t="s">
        <v>626</v>
      </c>
      <c r="F387" s="31" t="s">
        <v>27</v>
      </c>
      <c r="G387" s="31" t="s">
        <v>627</v>
      </c>
      <c r="H387" s="31"/>
      <c r="I387" s="21"/>
      <c r="J387" s="21"/>
      <c r="K387" s="21" t="s">
        <v>2948</v>
      </c>
      <c r="L387" s="21" t="s">
        <v>2950</v>
      </c>
      <c r="M387" s="23" t="s">
        <v>6106</v>
      </c>
      <c r="N387" s="32" t="s">
        <v>2952</v>
      </c>
      <c r="O387" s="32" t="s">
        <v>2951</v>
      </c>
      <c r="P387" s="33" t="s">
        <v>2949</v>
      </c>
      <c r="Q387" s="32"/>
      <c r="R387" s="33">
        <v>91001</v>
      </c>
      <c r="S387" s="33" t="s">
        <v>2884</v>
      </c>
      <c r="T387" s="34">
        <v>42047</v>
      </c>
      <c r="U387" s="32">
        <v>7527</v>
      </c>
      <c r="V387" s="22"/>
      <c r="W387" s="23"/>
      <c r="X387" s="22"/>
      <c r="Y387" s="22"/>
      <c r="Z387" s="22"/>
      <c r="AA387" s="21"/>
      <c r="AB387" s="18"/>
      <c r="AC387" s="18"/>
      <c r="AD387" s="18"/>
      <c r="AE387" s="18"/>
      <c r="AF387" s="18"/>
      <c r="AG387" s="18"/>
    </row>
    <row r="388" spans="1:33" ht="18" hidden="1" customHeight="1" x14ac:dyDescent="0.2">
      <c r="A388" s="32">
        <v>7265</v>
      </c>
      <c r="B388" s="42" t="s">
        <v>2953</v>
      </c>
      <c r="C388" s="139">
        <v>691605000</v>
      </c>
      <c r="D388" s="21" t="s">
        <v>2833</v>
      </c>
      <c r="E388" s="21" t="s">
        <v>626</v>
      </c>
      <c r="F388" s="31" t="s">
        <v>27</v>
      </c>
      <c r="G388" s="31" t="s">
        <v>2954</v>
      </c>
      <c r="H388" s="31" t="s">
        <v>29</v>
      </c>
      <c r="I388" s="21"/>
      <c r="J388" s="21"/>
      <c r="K388" s="21" t="s">
        <v>2955</v>
      </c>
      <c r="L388" s="21" t="s">
        <v>2958</v>
      </c>
      <c r="M388" s="23" t="s">
        <v>339</v>
      </c>
      <c r="N388" s="32" t="s">
        <v>2959</v>
      </c>
      <c r="O388" s="32" t="s">
        <v>2957</v>
      </c>
      <c r="P388" s="33" t="s">
        <v>2956</v>
      </c>
      <c r="Q388" s="32"/>
      <c r="R388" s="33">
        <v>91001</v>
      </c>
      <c r="S388" s="33" t="s">
        <v>2884</v>
      </c>
      <c r="T388" s="34">
        <v>38735</v>
      </c>
      <c r="U388" s="32">
        <v>7265</v>
      </c>
      <c r="V388" s="22"/>
      <c r="W388" s="23"/>
      <c r="X388" s="22"/>
      <c r="Y388" s="22"/>
      <c r="Z388" s="22"/>
      <c r="AA388" s="21"/>
      <c r="AB388" s="18"/>
      <c r="AC388" s="18"/>
      <c r="AD388" s="18"/>
      <c r="AE388" s="18"/>
      <c r="AF388" s="18"/>
      <c r="AG388" s="18"/>
    </row>
    <row r="389" spans="1:33" ht="18" hidden="1" customHeight="1" x14ac:dyDescent="0.2">
      <c r="A389" s="32">
        <v>7263</v>
      </c>
      <c r="B389" s="42" t="s">
        <v>2960</v>
      </c>
      <c r="C389" s="139">
        <v>691905004</v>
      </c>
      <c r="D389" s="21" t="s">
        <v>2833</v>
      </c>
      <c r="E389" s="21" t="s">
        <v>2850</v>
      </c>
      <c r="F389" s="31" t="s">
        <v>27</v>
      </c>
      <c r="G389" s="31" t="s">
        <v>2851</v>
      </c>
      <c r="H389" s="31" t="s">
        <v>29</v>
      </c>
      <c r="I389" s="21"/>
      <c r="J389" s="21"/>
      <c r="K389" s="21" t="s">
        <v>7013</v>
      </c>
      <c r="L389" s="21" t="s">
        <v>2961</v>
      </c>
      <c r="M389" s="23" t="s">
        <v>50</v>
      </c>
      <c r="N389" s="32" t="s">
        <v>2963</v>
      </c>
      <c r="O389" s="32" t="s">
        <v>2962</v>
      </c>
      <c r="P389" s="33"/>
      <c r="Q389" s="32"/>
      <c r="R389" s="33">
        <v>91001</v>
      </c>
      <c r="S389" s="33" t="s">
        <v>2854</v>
      </c>
      <c r="T389" s="34">
        <v>38735</v>
      </c>
      <c r="U389" s="32">
        <v>7263</v>
      </c>
      <c r="V389" s="22"/>
      <c r="W389" s="23"/>
      <c r="X389" s="22"/>
      <c r="Y389" s="22"/>
      <c r="Z389" s="22"/>
      <c r="AA389" s="21"/>
      <c r="AB389" s="18"/>
      <c r="AC389" s="18"/>
      <c r="AD389" s="18"/>
      <c r="AE389" s="18"/>
      <c r="AF389" s="18"/>
      <c r="AG389" s="18"/>
    </row>
    <row r="390" spans="1:33" ht="18" hidden="1" customHeight="1" x14ac:dyDescent="0.2">
      <c r="A390" s="32">
        <v>7312</v>
      </c>
      <c r="B390" s="42" t="s">
        <v>2964</v>
      </c>
      <c r="C390" s="139">
        <v>690736004</v>
      </c>
      <c r="D390" s="21" t="s">
        <v>2833</v>
      </c>
      <c r="E390" s="21" t="s">
        <v>2861</v>
      </c>
      <c r="F390" s="31" t="s">
        <v>1685</v>
      </c>
      <c r="G390" s="31" t="s">
        <v>2862</v>
      </c>
      <c r="H390" s="31" t="s">
        <v>29</v>
      </c>
      <c r="I390" s="21"/>
      <c r="J390" s="21"/>
      <c r="K390" s="21" t="s">
        <v>2965</v>
      </c>
      <c r="L390" s="21" t="s">
        <v>2967</v>
      </c>
      <c r="M390" s="23" t="s">
        <v>623</v>
      </c>
      <c r="N390" s="32" t="s">
        <v>4814</v>
      </c>
      <c r="O390" s="32" t="s">
        <v>2968</v>
      </c>
      <c r="P390" s="33" t="s">
        <v>2966</v>
      </c>
      <c r="Q390" s="32"/>
      <c r="R390" s="33">
        <v>91001</v>
      </c>
      <c r="S390" s="33" t="s">
        <v>2854</v>
      </c>
      <c r="T390" s="34">
        <v>38786</v>
      </c>
      <c r="U390" s="32">
        <v>7312</v>
      </c>
      <c r="V390" s="22"/>
      <c r="W390" s="23"/>
      <c r="X390" s="22"/>
      <c r="Y390" s="22"/>
      <c r="Z390" s="22"/>
      <c r="AA390" s="21"/>
      <c r="AB390" s="18"/>
      <c r="AC390" s="18"/>
      <c r="AD390" s="18"/>
      <c r="AE390" s="18"/>
      <c r="AF390" s="18"/>
      <c r="AG390" s="18"/>
    </row>
    <row r="391" spans="1:33" ht="18" hidden="1" customHeight="1" x14ac:dyDescent="0.2">
      <c r="A391" s="32">
        <v>7223</v>
      </c>
      <c r="B391" s="42" t="s">
        <v>2969</v>
      </c>
      <c r="C391" s="139">
        <v>690614006</v>
      </c>
      <c r="D391" s="21" t="s">
        <v>2833</v>
      </c>
      <c r="E391" s="21" t="s">
        <v>626</v>
      </c>
      <c r="F391" s="31" t="s">
        <v>27</v>
      </c>
      <c r="G391" s="31" t="s">
        <v>627</v>
      </c>
      <c r="H391" s="31" t="s">
        <v>29</v>
      </c>
      <c r="I391" s="21"/>
      <c r="J391" s="21"/>
      <c r="K391" s="21" t="s">
        <v>2970</v>
      </c>
      <c r="L391" s="21" t="s">
        <v>2971</v>
      </c>
      <c r="M391" s="23" t="s">
        <v>623</v>
      </c>
      <c r="N391" s="32" t="s">
        <v>2973</v>
      </c>
      <c r="O391" s="32" t="s">
        <v>2972</v>
      </c>
      <c r="P391" s="33"/>
      <c r="Q391" s="32"/>
      <c r="R391" s="33">
        <v>91001</v>
      </c>
      <c r="S391" s="33" t="s">
        <v>2854</v>
      </c>
      <c r="T391" s="34">
        <v>38687</v>
      </c>
      <c r="U391" s="32">
        <v>7223</v>
      </c>
      <c r="V391" s="22"/>
      <c r="W391" s="23"/>
      <c r="X391" s="22"/>
      <c r="Y391" s="22"/>
      <c r="Z391" s="22"/>
      <c r="AA391" s="21"/>
      <c r="AB391" s="18"/>
      <c r="AC391" s="18"/>
      <c r="AD391" s="18"/>
      <c r="AE391" s="18"/>
      <c r="AF391" s="18"/>
      <c r="AG391" s="18"/>
    </row>
    <row r="392" spans="1:33" ht="18" hidden="1" customHeight="1" x14ac:dyDescent="0.2">
      <c r="A392" s="32">
        <v>7133</v>
      </c>
      <c r="B392" s="42" t="s">
        <v>2974</v>
      </c>
      <c r="C392" s="139">
        <v>692304004</v>
      </c>
      <c r="D392" s="21" t="s">
        <v>2833</v>
      </c>
      <c r="E392" s="31" t="s">
        <v>2850</v>
      </c>
      <c r="F392" s="21" t="s">
        <v>27</v>
      </c>
      <c r="G392" s="31" t="s">
        <v>2851</v>
      </c>
      <c r="H392" s="31" t="s">
        <v>29</v>
      </c>
      <c r="I392" s="21"/>
      <c r="J392" s="21"/>
      <c r="K392" s="21" t="s">
        <v>6294</v>
      </c>
      <c r="L392" s="21" t="s">
        <v>2975</v>
      </c>
      <c r="M392" s="23" t="s">
        <v>6105</v>
      </c>
      <c r="N392" s="32" t="s">
        <v>1134</v>
      </c>
      <c r="O392" s="65" t="s">
        <v>6295</v>
      </c>
      <c r="P392" s="51" t="s">
        <v>6296</v>
      </c>
      <c r="Q392" s="32"/>
      <c r="R392" s="32">
        <v>91001</v>
      </c>
      <c r="S392" s="33" t="s">
        <v>2854</v>
      </c>
      <c r="T392" s="34">
        <v>37970</v>
      </c>
      <c r="U392" s="32">
        <v>7133</v>
      </c>
      <c r="V392" s="22"/>
      <c r="W392" s="23"/>
      <c r="X392" s="22"/>
      <c r="Y392" s="22"/>
      <c r="Z392" s="22"/>
      <c r="AA392" s="21"/>
      <c r="AB392" s="18"/>
      <c r="AC392" s="18"/>
      <c r="AD392" s="18"/>
      <c r="AE392" s="18"/>
      <c r="AF392" s="18"/>
      <c r="AG392" s="18"/>
    </row>
    <row r="393" spans="1:33" ht="18" hidden="1" customHeight="1" x14ac:dyDescent="0.2">
      <c r="A393" s="32">
        <v>7240</v>
      </c>
      <c r="B393" s="42" t="s">
        <v>2976</v>
      </c>
      <c r="C393" s="139">
        <v>691204006</v>
      </c>
      <c r="D393" s="21" t="s">
        <v>2833</v>
      </c>
      <c r="E393" s="21" t="s">
        <v>2850</v>
      </c>
      <c r="F393" s="31" t="s">
        <v>27</v>
      </c>
      <c r="G393" s="31" t="s">
        <v>2851</v>
      </c>
      <c r="H393" s="31" t="s">
        <v>29</v>
      </c>
      <c r="I393" s="21"/>
      <c r="J393" s="21"/>
      <c r="K393" s="21" t="s">
        <v>2977</v>
      </c>
      <c r="L393" s="21" t="s">
        <v>2978</v>
      </c>
      <c r="M393" s="23" t="s">
        <v>6110</v>
      </c>
      <c r="N393" s="32" t="s">
        <v>2980</v>
      </c>
      <c r="O393" s="21" t="s">
        <v>2979</v>
      </c>
      <c r="P393" s="33"/>
      <c r="Q393" s="32"/>
      <c r="R393" s="33">
        <v>91001</v>
      </c>
      <c r="S393" s="33" t="s">
        <v>2854</v>
      </c>
      <c r="T393" s="34">
        <v>38714</v>
      </c>
      <c r="U393" s="32">
        <v>7240</v>
      </c>
      <c r="V393" s="22"/>
      <c r="W393" s="23"/>
      <c r="X393" s="22"/>
      <c r="Y393" s="22"/>
      <c r="Z393" s="22"/>
      <c r="AA393" s="21"/>
      <c r="AB393" s="18"/>
      <c r="AC393" s="18"/>
      <c r="AD393" s="18"/>
      <c r="AE393" s="18"/>
      <c r="AF393" s="18"/>
      <c r="AG393" s="18"/>
    </row>
    <row r="394" spans="1:33" ht="18" hidden="1" customHeight="1" x14ac:dyDescent="0.2">
      <c r="A394" s="32">
        <v>7228</v>
      </c>
      <c r="B394" s="42" t="s">
        <v>2981</v>
      </c>
      <c r="C394" s="139">
        <v>690509008</v>
      </c>
      <c r="D394" s="21" t="s">
        <v>2833</v>
      </c>
      <c r="E394" s="21" t="s">
        <v>626</v>
      </c>
      <c r="F394" s="21" t="s">
        <v>27</v>
      </c>
      <c r="G394" s="31" t="s">
        <v>627</v>
      </c>
      <c r="H394" s="31" t="s">
        <v>29</v>
      </c>
      <c r="I394" s="21"/>
      <c r="J394" s="21"/>
      <c r="K394" s="21" t="s">
        <v>2982</v>
      </c>
      <c r="L394" s="21" t="s">
        <v>2983</v>
      </c>
      <c r="M394" s="23" t="s">
        <v>623</v>
      </c>
      <c r="N394" s="32" t="s">
        <v>2984</v>
      </c>
      <c r="O394" s="32"/>
      <c r="P394" s="33"/>
      <c r="Q394" s="32"/>
      <c r="R394" s="33">
        <v>91001</v>
      </c>
      <c r="S394" s="33" t="s">
        <v>2854</v>
      </c>
      <c r="T394" s="34">
        <v>38700</v>
      </c>
      <c r="U394" s="32">
        <v>7228</v>
      </c>
      <c r="V394" s="22"/>
      <c r="W394" s="23"/>
      <c r="X394" s="22"/>
      <c r="Y394" s="22"/>
      <c r="Z394" s="22"/>
      <c r="AA394" s="21"/>
      <c r="AB394" s="18"/>
      <c r="AC394" s="18"/>
      <c r="AD394" s="18"/>
      <c r="AE394" s="18"/>
      <c r="AF394" s="18"/>
      <c r="AG394" s="18"/>
    </row>
    <row r="395" spans="1:33" ht="18" hidden="1" customHeight="1" x14ac:dyDescent="0.2">
      <c r="A395" s="32">
        <v>7226</v>
      </c>
      <c r="B395" s="42" t="s">
        <v>2985</v>
      </c>
      <c r="C395" s="139">
        <v>692550005</v>
      </c>
      <c r="D395" s="21" t="s">
        <v>2833</v>
      </c>
      <c r="E395" s="21" t="s">
        <v>626</v>
      </c>
      <c r="F395" s="31" t="s">
        <v>27</v>
      </c>
      <c r="G395" s="31" t="s">
        <v>627</v>
      </c>
      <c r="H395" s="31" t="s">
        <v>29</v>
      </c>
      <c r="I395" s="21"/>
      <c r="J395" s="21"/>
      <c r="K395" s="21" t="s">
        <v>2986</v>
      </c>
      <c r="L395" s="21" t="s">
        <v>2988</v>
      </c>
      <c r="M395" s="23" t="s">
        <v>49</v>
      </c>
      <c r="N395" s="32" t="s">
        <v>2992</v>
      </c>
      <c r="O395" s="32"/>
      <c r="P395" s="33" t="s">
        <v>2987</v>
      </c>
      <c r="Q395" s="32"/>
      <c r="R395" s="33">
        <v>91001</v>
      </c>
      <c r="S395" s="33" t="s">
        <v>2854</v>
      </c>
      <c r="T395" s="34">
        <v>38695</v>
      </c>
      <c r="U395" s="32">
        <v>7226</v>
      </c>
      <c r="V395" s="22"/>
      <c r="W395" s="23"/>
      <c r="X395" s="22"/>
      <c r="Y395" s="22"/>
      <c r="Z395" s="22"/>
      <c r="AA395" s="21"/>
      <c r="AB395" s="18"/>
      <c r="AC395" s="18"/>
      <c r="AD395" s="18"/>
      <c r="AE395" s="18"/>
      <c r="AF395" s="18"/>
      <c r="AG395" s="18"/>
    </row>
    <row r="396" spans="1:33" ht="18" hidden="1" customHeight="1" x14ac:dyDescent="0.2">
      <c r="A396" s="32">
        <v>7054</v>
      </c>
      <c r="B396" s="42" t="s">
        <v>2989</v>
      </c>
      <c r="C396" s="139">
        <v>692542002</v>
      </c>
      <c r="D396" s="21" t="s">
        <v>2833</v>
      </c>
      <c r="E396" s="21" t="s">
        <v>2850</v>
      </c>
      <c r="F396" s="31" t="s">
        <v>27</v>
      </c>
      <c r="G396" s="31" t="s">
        <v>2851</v>
      </c>
      <c r="H396" s="31" t="s">
        <v>29</v>
      </c>
      <c r="I396" s="21"/>
      <c r="J396" s="21"/>
      <c r="K396" s="21" t="s">
        <v>2990</v>
      </c>
      <c r="L396" s="21" t="s">
        <v>2991</v>
      </c>
      <c r="M396" s="23" t="s">
        <v>49</v>
      </c>
      <c r="N396" s="32" t="s">
        <v>1173</v>
      </c>
      <c r="O396" s="32" t="s">
        <v>6251</v>
      </c>
      <c r="P396" s="33" t="s">
        <v>6252</v>
      </c>
      <c r="Q396" s="32"/>
      <c r="R396" s="33">
        <v>91001</v>
      </c>
      <c r="S396" s="33" t="s">
        <v>2854</v>
      </c>
      <c r="T396" s="34">
        <v>37970</v>
      </c>
      <c r="U396" s="32">
        <v>7054</v>
      </c>
      <c r="V396" s="22"/>
      <c r="W396" s="23"/>
      <c r="X396" s="22"/>
      <c r="Y396" s="22"/>
      <c r="Z396" s="22"/>
      <c r="AA396" s="21"/>
      <c r="AB396" s="18"/>
      <c r="AC396" s="18"/>
      <c r="AD396" s="18"/>
      <c r="AE396" s="18"/>
      <c r="AF396" s="18"/>
      <c r="AG396" s="18"/>
    </row>
    <row r="397" spans="1:33" ht="18" hidden="1" customHeight="1" x14ac:dyDescent="0.2">
      <c r="A397" s="32">
        <v>7558</v>
      </c>
      <c r="B397" s="42" t="s">
        <v>2993</v>
      </c>
      <c r="C397" s="139" t="s">
        <v>7681</v>
      </c>
      <c r="D397" s="21" t="s">
        <v>2833</v>
      </c>
      <c r="E397" s="21" t="s">
        <v>626</v>
      </c>
      <c r="F397" s="31" t="s">
        <v>27</v>
      </c>
      <c r="G397" s="31" t="s">
        <v>627</v>
      </c>
      <c r="H397" s="31" t="s">
        <v>29</v>
      </c>
      <c r="I397" s="21"/>
      <c r="J397" s="21"/>
      <c r="K397" s="21" t="s">
        <v>2994</v>
      </c>
      <c r="L397" s="21" t="s">
        <v>2995</v>
      </c>
      <c r="M397" s="23" t="s">
        <v>6110</v>
      </c>
      <c r="N397" s="32" t="s">
        <v>1316</v>
      </c>
      <c r="O397" s="32" t="s">
        <v>2996</v>
      </c>
      <c r="P397" s="33"/>
      <c r="Q397" s="32"/>
      <c r="R397" s="33">
        <v>91001</v>
      </c>
      <c r="S397" s="33" t="s">
        <v>600</v>
      </c>
      <c r="T397" s="34">
        <v>42068</v>
      </c>
      <c r="U397" s="32">
        <v>7558</v>
      </c>
      <c r="V397" s="22"/>
      <c r="W397" s="23"/>
      <c r="X397" s="22"/>
      <c r="Y397" s="22"/>
      <c r="Z397" s="22"/>
      <c r="AA397" s="21"/>
      <c r="AB397" s="18"/>
      <c r="AC397" s="18"/>
      <c r="AD397" s="18"/>
      <c r="AE397" s="18"/>
      <c r="AF397" s="18"/>
      <c r="AG397" s="18"/>
    </row>
    <row r="398" spans="1:33" ht="18" hidden="1" customHeight="1" x14ac:dyDescent="0.2">
      <c r="A398" s="32">
        <v>7549</v>
      </c>
      <c r="B398" s="42" t="s">
        <v>2997</v>
      </c>
      <c r="C398" s="139">
        <v>690301008</v>
      </c>
      <c r="D398" s="21" t="s">
        <v>2833</v>
      </c>
      <c r="E398" s="21" t="s">
        <v>626</v>
      </c>
      <c r="F398" s="31" t="s">
        <v>27</v>
      </c>
      <c r="G398" s="31" t="s">
        <v>627</v>
      </c>
      <c r="H398" s="31" t="s">
        <v>29</v>
      </c>
      <c r="I398" s="21"/>
      <c r="J398" s="21"/>
      <c r="K398" s="21" t="s">
        <v>2998</v>
      </c>
      <c r="L398" s="21" t="s">
        <v>3000</v>
      </c>
      <c r="M398" s="23" t="s">
        <v>6106</v>
      </c>
      <c r="N398" s="32" t="s">
        <v>3002</v>
      </c>
      <c r="O398" s="32" t="s">
        <v>3001</v>
      </c>
      <c r="P398" s="33" t="s">
        <v>2999</v>
      </c>
      <c r="Q398" s="32"/>
      <c r="R398" s="33">
        <v>91001</v>
      </c>
      <c r="S398" s="33" t="s">
        <v>600</v>
      </c>
      <c r="T398" s="34">
        <v>42059</v>
      </c>
      <c r="U398" s="32">
        <v>7549</v>
      </c>
      <c r="V398" s="22"/>
      <c r="W398" s="23"/>
      <c r="X398" s="22"/>
      <c r="Y398" s="22"/>
      <c r="Z398" s="22"/>
      <c r="AA398" s="21"/>
      <c r="AB398" s="18"/>
      <c r="AC398" s="18"/>
      <c r="AD398" s="18"/>
      <c r="AE398" s="18"/>
      <c r="AF398" s="18"/>
      <c r="AG398" s="18"/>
    </row>
    <row r="399" spans="1:33" ht="18" hidden="1" customHeight="1" x14ac:dyDescent="0.2">
      <c r="A399" s="32">
        <v>7244</v>
      </c>
      <c r="B399" s="42" t="s">
        <v>3003</v>
      </c>
      <c r="C399" s="139">
        <v>690907003</v>
      </c>
      <c r="D399" s="21" t="s">
        <v>2833</v>
      </c>
      <c r="E399" s="21" t="s">
        <v>2850</v>
      </c>
      <c r="F399" s="31" t="s">
        <v>27</v>
      </c>
      <c r="G399" s="31" t="s">
        <v>2851</v>
      </c>
      <c r="H399" s="31" t="s">
        <v>29</v>
      </c>
      <c r="I399" s="21"/>
      <c r="J399" s="21"/>
      <c r="K399" s="21" t="s">
        <v>3004</v>
      </c>
      <c r="L399" s="21" t="s">
        <v>3005</v>
      </c>
      <c r="M399" s="23" t="s">
        <v>6109</v>
      </c>
      <c r="N399" s="32" t="s">
        <v>3006</v>
      </c>
      <c r="O399" s="32"/>
      <c r="P399" s="33"/>
      <c r="Q399" s="32"/>
      <c r="R399" s="33">
        <v>91001</v>
      </c>
      <c r="S399" s="33" t="s">
        <v>2854</v>
      </c>
      <c r="T399" s="34">
        <v>38722</v>
      </c>
      <c r="U399" s="32">
        <v>7244</v>
      </c>
      <c r="V399" s="22"/>
      <c r="W399" s="23"/>
      <c r="X399" s="22"/>
      <c r="Y399" s="22"/>
      <c r="Z399" s="22"/>
      <c r="AA399" s="21"/>
      <c r="AB399" s="18"/>
      <c r="AC399" s="18"/>
      <c r="AD399" s="18"/>
      <c r="AE399" s="18"/>
      <c r="AF399" s="18"/>
      <c r="AG399" s="18"/>
    </row>
    <row r="400" spans="1:33" ht="18" hidden="1" customHeight="1" x14ac:dyDescent="0.2">
      <c r="A400" s="32">
        <v>7491</v>
      </c>
      <c r="B400" s="42" t="s">
        <v>3013</v>
      </c>
      <c r="C400" s="139">
        <v>692647009</v>
      </c>
      <c r="D400" s="21" t="s">
        <v>2833</v>
      </c>
      <c r="E400" s="21" t="s">
        <v>626</v>
      </c>
      <c r="F400" s="31" t="s">
        <v>27</v>
      </c>
      <c r="G400" s="31" t="s">
        <v>627</v>
      </c>
      <c r="H400" s="31" t="s">
        <v>29</v>
      </c>
      <c r="I400" s="21"/>
      <c r="J400" s="21"/>
      <c r="K400" s="21" t="s">
        <v>3014</v>
      </c>
      <c r="L400" s="21" t="s">
        <v>3015</v>
      </c>
      <c r="M400" s="23" t="s">
        <v>339</v>
      </c>
      <c r="N400" s="32" t="s">
        <v>3017</v>
      </c>
      <c r="O400" s="32" t="s">
        <v>3016</v>
      </c>
      <c r="P400" s="33"/>
      <c r="Q400" s="32"/>
      <c r="R400" s="33">
        <v>91001</v>
      </c>
      <c r="S400" s="33" t="s">
        <v>600</v>
      </c>
      <c r="T400" s="34">
        <v>41596</v>
      </c>
      <c r="U400" s="32">
        <v>7491</v>
      </c>
      <c r="V400" s="22"/>
      <c r="W400" s="23"/>
      <c r="X400" s="22"/>
      <c r="Y400" s="22"/>
      <c r="Z400" s="22"/>
      <c r="AA400" s="21"/>
      <c r="AB400" s="18"/>
      <c r="AC400" s="18"/>
      <c r="AD400" s="18"/>
      <c r="AE400" s="18"/>
      <c r="AF400" s="18"/>
      <c r="AG400" s="18"/>
    </row>
    <row r="401" spans="1:33" ht="18" hidden="1" customHeight="1" x14ac:dyDescent="0.2">
      <c r="A401" s="32">
        <v>7299</v>
      </c>
      <c r="B401" s="42" t="s">
        <v>3019</v>
      </c>
      <c r="C401" s="139">
        <v>692404009</v>
      </c>
      <c r="D401" s="21" t="s">
        <v>2833</v>
      </c>
      <c r="E401" s="21" t="s">
        <v>2850</v>
      </c>
      <c r="F401" s="31" t="s">
        <v>27</v>
      </c>
      <c r="G401" s="31" t="s">
        <v>2851</v>
      </c>
      <c r="H401" s="31" t="s">
        <v>29</v>
      </c>
      <c r="I401" s="21"/>
      <c r="J401" s="21"/>
      <c r="K401" s="21" t="s">
        <v>3020</v>
      </c>
      <c r="L401" s="21" t="s">
        <v>3021</v>
      </c>
      <c r="M401" s="23" t="s">
        <v>6105</v>
      </c>
      <c r="N401" s="32" t="s">
        <v>3023</v>
      </c>
      <c r="O401" s="32" t="s">
        <v>3022</v>
      </c>
      <c r="P401" s="33"/>
      <c r="Q401" s="32"/>
      <c r="R401" s="33">
        <v>91001</v>
      </c>
      <c r="S401" s="33" t="s">
        <v>3024</v>
      </c>
      <c r="T401" s="34">
        <v>38737</v>
      </c>
      <c r="U401" s="32">
        <v>7299</v>
      </c>
      <c r="V401" s="22"/>
      <c r="W401" s="23"/>
      <c r="X401" s="22"/>
      <c r="Y401" s="22"/>
      <c r="Z401" s="22"/>
      <c r="AA401" s="21"/>
      <c r="AB401" s="18"/>
      <c r="AC401" s="18"/>
      <c r="AD401" s="18"/>
      <c r="AE401" s="18"/>
      <c r="AF401" s="18"/>
      <c r="AG401" s="18"/>
    </row>
    <row r="402" spans="1:33" ht="18" hidden="1" customHeight="1" x14ac:dyDescent="0.2">
      <c r="A402" s="32">
        <v>7251</v>
      </c>
      <c r="B402" s="42" t="s">
        <v>3025</v>
      </c>
      <c r="C402" s="139">
        <v>691409007</v>
      </c>
      <c r="D402" s="21" t="s">
        <v>2833</v>
      </c>
      <c r="E402" s="21" t="s">
        <v>2850</v>
      </c>
      <c r="F402" s="31" t="s">
        <v>27</v>
      </c>
      <c r="G402" s="31" t="s">
        <v>2851</v>
      </c>
      <c r="H402" s="31" t="s">
        <v>29</v>
      </c>
      <c r="I402" s="21"/>
      <c r="J402" s="21"/>
      <c r="K402" s="21" t="s">
        <v>3026</v>
      </c>
      <c r="L402" s="21" t="s">
        <v>6134</v>
      </c>
      <c r="M402" s="23" t="s">
        <v>6107</v>
      </c>
      <c r="N402" s="32" t="s">
        <v>3028</v>
      </c>
      <c r="O402" s="32" t="s">
        <v>3027</v>
      </c>
      <c r="P402" s="33"/>
      <c r="Q402" s="32"/>
      <c r="R402" s="33">
        <v>91001</v>
      </c>
      <c r="S402" s="33" t="s">
        <v>3029</v>
      </c>
      <c r="T402" s="34">
        <v>38723</v>
      </c>
      <c r="U402" s="32">
        <v>7251</v>
      </c>
      <c r="V402" s="22"/>
      <c r="W402" s="23"/>
      <c r="X402" s="22"/>
      <c r="Y402" s="22"/>
      <c r="Z402" s="22"/>
      <c r="AA402" s="21"/>
      <c r="AB402" s="18"/>
      <c r="AC402" s="18"/>
      <c r="AD402" s="18"/>
      <c r="AE402" s="18"/>
      <c r="AF402" s="18"/>
      <c r="AG402" s="18"/>
    </row>
    <row r="403" spans="1:33" ht="18" hidden="1" customHeight="1" x14ac:dyDescent="0.2">
      <c r="A403" s="32">
        <v>7425</v>
      </c>
      <c r="B403" s="42" t="s">
        <v>3030</v>
      </c>
      <c r="C403" s="139">
        <v>692665007</v>
      </c>
      <c r="D403" s="21" t="s">
        <v>2833</v>
      </c>
      <c r="E403" s="21" t="s">
        <v>626</v>
      </c>
      <c r="F403" s="31" t="s">
        <v>27</v>
      </c>
      <c r="G403" s="31" t="s">
        <v>627</v>
      </c>
      <c r="H403" s="31" t="s">
        <v>29</v>
      </c>
      <c r="I403" s="21"/>
      <c r="J403" s="21"/>
      <c r="K403" s="21" t="s">
        <v>3031</v>
      </c>
      <c r="L403" s="21" t="s">
        <v>6135</v>
      </c>
      <c r="M403" s="23" t="s">
        <v>6107</v>
      </c>
      <c r="N403" s="32" t="s">
        <v>3032</v>
      </c>
      <c r="O403" s="32" t="s">
        <v>6246</v>
      </c>
      <c r="P403" s="51" t="s">
        <v>6247</v>
      </c>
      <c r="Q403" s="32"/>
      <c r="R403" s="33">
        <v>91001</v>
      </c>
      <c r="S403" s="33" t="s">
        <v>2854</v>
      </c>
      <c r="T403" s="34">
        <v>40249</v>
      </c>
      <c r="U403" s="32">
        <v>7425</v>
      </c>
      <c r="V403" s="22"/>
      <c r="W403" s="23"/>
      <c r="X403" s="22"/>
      <c r="Y403" s="22"/>
      <c r="Z403" s="22"/>
      <c r="AA403" s="21"/>
      <c r="AB403" s="18"/>
      <c r="AC403" s="18"/>
      <c r="AD403" s="18"/>
      <c r="AE403" s="18"/>
      <c r="AF403" s="18"/>
      <c r="AG403" s="18"/>
    </row>
    <row r="404" spans="1:33" ht="18" hidden="1" customHeight="1" x14ac:dyDescent="0.2">
      <c r="A404" s="32">
        <v>7112</v>
      </c>
      <c r="B404" s="42" t="s">
        <v>3033</v>
      </c>
      <c r="C404" s="139">
        <v>690903008</v>
      </c>
      <c r="D404" s="21" t="s">
        <v>2833</v>
      </c>
      <c r="E404" s="21" t="s">
        <v>2850</v>
      </c>
      <c r="F404" s="31" t="s">
        <v>27</v>
      </c>
      <c r="G404" s="31" t="s">
        <v>2851</v>
      </c>
      <c r="H404" s="31" t="s">
        <v>29</v>
      </c>
      <c r="I404" s="21"/>
      <c r="J404" s="21"/>
      <c r="K404" s="21" t="s">
        <v>3034</v>
      </c>
      <c r="L404" s="21" t="s">
        <v>3035</v>
      </c>
      <c r="M404" s="23" t="s">
        <v>6109</v>
      </c>
      <c r="N404" s="32" t="s">
        <v>3036</v>
      </c>
      <c r="O404" s="32" t="s">
        <v>6103</v>
      </c>
      <c r="P404" s="33" t="s">
        <v>6104</v>
      </c>
      <c r="Q404" s="32"/>
      <c r="R404" s="33">
        <v>91001</v>
      </c>
      <c r="S404" s="33" t="s">
        <v>2884</v>
      </c>
      <c r="T404" s="34">
        <v>37970</v>
      </c>
      <c r="U404" s="32">
        <v>7112</v>
      </c>
      <c r="V404" s="22"/>
      <c r="W404" s="23"/>
      <c r="X404" s="22"/>
      <c r="Y404" s="22"/>
      <c r="Z404" s="22"/>
      <c r="AA404" s="21"/>
      <c r="AB404" s="18"/>
      <c r="AC404" s="18"/>
      <c r="AD404" s="18"/>
      <c r="AE404" s="18"/>
      <c r="AF404" s="18"/>
      <c r="AG404" s="18"/>
    </row>
    <row r="405" spans="1:33" ht="18" hidden="1" customHeight="1" x14ac:dyDescent="0.2">
      <c r="A405" s="32">
        <v>7615</v>
      </c>
      <c r="B405" s="42" t="s">
        <v>3037</v>
      </c>
      <c r="C405" s="139" t="s">
        <v>7682</v>
      </c>
      <c r="D405" s="21" t="s">
        <v>2833</v>
      </c>
      <c r="E405" s="21" t="s">
        <v>2850</v>
      </c>
      <c r="F405" s="31" t="s">
        <v>27</v>
      </c>
      <c r="G405" s="31" t="s">
        <v>2851</v>
      </c>
      <c r="H405" s="31" t="s">
        <v>29</v>
      </c>
      <c r="I405" s="21"/>
      <c r="J405" s="21"/>
      <c r="K405" s="21" t="s">
        <v>3038</v>
      </c>
      <c r="L405" s="21" t="s">
        <v>3039</v>
      </c>
      <c r="M405" s="23" t="s">
        <v>50</v>
      </c>
      <c r="N405" s="32" t="s">
        <v>3040</v>
      </c>
      <c r="O405" s="32"/>
      <c r="P405" s="33" t="s">
        <v>3041</v>
      </c>
      <c r="Q405" s="32"/>
      <c r="R405" s="33">
        <v>91001</v>
      </c>
      <c r="S405" s="33" t="s">
        <v>2854</v>
      </c>
      <c r="T405" s="34">
        <v>42615</v>
      </c>
      <c r="U405" s="32">
        <v>7615</v>
      </c>
      <c r="V405" s="22"/>
      <c r="W405" s="23"/>
      <c r="X405" s="22"/>
      <c r="Y405" s="22"/>
      <c r="Z405" s="22"/>
      <c r="AA405" s="21"/>
      <c r="AB405" s="18"/>
      <c r="AC405" s="18"/>
      <c r="AD405" s="18"/>
      <c r="AE405" s="18"/>
      <c r="AF405" s="18"/>
      <c r="AG405" s="18"/>
    </row>
    <row r="406" spans="1:33" ht="18" hidden="1" customHeight="1" x14ac:dyDescent="0.2">
      <c r="A406" s="32">
        <v>7181</v>
      </c>
      <c r="B406" s="42" t="s">
        <v>3042</v>
      </c>
      <c r="C406" s="139">
        <v>692402006</v>
      </c>
      <c r="D406" s="21" t="s">
        <v>2833</v>
      </c>
      <c r="E406" s="21" t="s">
        <v>2850</v>
      </c>
      <c r="F406" s="31" t="s">
        <v>27</v>
      </c>
      <c r="G406" s="31" t="s">
        <v>2851</v>
      </c>
      <c r="H406" s="31" t="s">
        <v>29</v>
      </c>
      <c r="I406" s="21"/>
      <c r="J406" s="21"/>
      <c r="K406" s="21" t="s">
        <v>3043</v>
      </c>
      <c r="L406" s="21" t="s">
        <v>3044</v>
      </c>
      <c r="M406" s="23" t="s">
        <v>883</v>
      </c>
      <c r="N406" s="32" t="s">
        <v>3045</v>
      </c>
      <c r="O406" s="32"/>
      <c r="P406" s="33"/>
      <c r="Q406" s="32"/>
      <c r="R406" s="33">
        <v>91001</v>
      </c>
      <c r="S406" s="33" t="s">
        <v>2866</v>
      </c>
      <c r="T406" s="34">
        <v>38572</v>
      </c>
      <c r="U406" s="32">
        <v>7181</v>
      </c>
      <c r="V406" s="22"/>
      <c r="W406" s="23"/>
      <c r="X406" s="22"/>
      <c r="Y406" s="22"/>
      <c r="Z406" s="22"/>
      <c r="AA406" s="21"/>
      <c r="AB406" s="18"/>
      <c r="AC406" s="18"/>
      <c r="AD406" s="18"/>
      <c r="AE406" s="18"/>
      <c r="AF406" s="18"/>
      <c r="AG406" s="18"/>
    </row>
    <row r="407" spans="1:33" ht="18" hidden="1" customHeight="1" x14ac:dyDescent="0.2">
      <c r="A407" s="32">
        <v>7277</v>
      </c>
      <c r="B407" s="42" t="s">
        <v>3046</v>
      </c>
      <c r="C407" s="139">
        <v>691404005</v>
      </c>
      <c r="D407" s="21" t="s">
        <v>2833</v>
      </c>
      <c r="E407" s="21" t="s">
        <v>2850</v>
      </c>
      <c r="F407" s="31" t="s">
        <v>27</v>
      </c>
      <c r="G407" s="31" t="s">
        <v>2851</v>
      </c>
      <c r="H407" s="31" t="s">
        <v>29</v>
      </c>
      <c r="I407" s="21"/>
      <c r="J407" s="21"/>
      <c r="K407" s="21" t="s">
        <v>3047</v>
      </c>
      <c r="L407" s="21" t="s">
        <v>6162</v>
      </c>
      <c r="M407" s="23" t="s">
        <v>6107</v>
      </c>
      <c r="N407" s="32" t="s">
        <v>3049</v>
      </c>
      <c r="O407" s="32" t="s">
        <v>3048</v>
      </c>
      <c r="P407" s="33"/>
      <c r="Q407" s="32"/>
      <c r="R407" s="33">
        <v>91001</v>
      </c>
      <c r="S407" s="33" t="s">
        <v>2854</v>
      </c>
      <c r="T407" s="34">
        <v>38736</v>
      </c>
      <c r="U407" s="32">
        <v>7277</v>
      </c>
      <c r="V407" s="22"/>
      <c r="W407" s="23"/>
      <c r="X407" s="22"/>
      <c r="Y407" s="22"/>
      <c r="Z407" s="22"/>
      <c r="AA407" s="21"/>
      <c r="AB407" s="18"/>
      <c r="AC407" s="18"/>
      <c r="AD407" s="18"/>
      <c r="AE407" s="18"/>
      <c r="AF407" s="18"/>
      <c r="AG407" s="18"/>
    </row>
    <row r="408" spans="1:33" ht="18" hidden="1" customHeight="1" x14ac:dyDescent="0.2">
      <c r="A408" s="32">
        <v>7500</v>
      </c>
      <c r="B408" s="42" t="s">
        <v>3050</v>
      </c>
      <c r="C408" s="139">
        <v>692545001</v>
      </c>
      <c r="D408" s="21" t="s">
        <v>2833</v>
      </c>
      <c r="E408" s="21" t="s">
        <v>2861</v>
      </c>
      <c r="F408" s="31" t="s">
        <v>3051</v>
      </c>
      <c r="G408" s="31" t="s">
        <v>2862</v>
      </c>
      <c r="H408" s="31" t="s">
        <v>29</v>
      </c>
      <c r="I408" s="21"/>
      <c r="J408" s="21"/>
      <c r="K408" s="21" t="s">
        <v>3052</v>
      </c>
      <c r="L408" s="21" t="s">
        <v>3054</v>
      </c>
      <c r="M408" s="32" t="s">
        <v>883</v>
      </c>
      <c r="N408" s="23" t="s">
        <v>3055</v>
      </c>
      <c r="O408" s="32"/>
      <c r="P408" s="33" t="s">
        <v>3053</v>
      </c>
      <c r="Q408" s="32"/>
      <c r="R408" s="33">
        <v>91001</v>
      </c>
      <c r="S408" s="33" t="s">
        <v>600</v>
      </c>
      <c r="T408" s="34">
        <v>41793</v>
      </c>
      <c r="U408" s="32">
        <v>7500</v>
      </c>
      <c r="V408" s="22"/>
      <c r="W408" s="23"/>
      <c r="X408" s="22"/>
      <c r="Y408" s="22"/>
      <c r="Z408" s="22"/>
      <c r="AA408" s="21"/>
      <c r="AB408" s="18"/>
      <c r="AC408" s="18"/>
      <c r="AD408" s="18"/>
      <c r="AE408" s="18"/>
      <c r="AF408" s="18"/>
      <c r="AG408" s="18"/>
    </row>
    <row r="409" spans="1:33" ht="18" hidden="1" customHeight="1" x14ac:dyDescent="0.2">
      <c r="A409" s="32">
        <v>7162</v>
      </c>
      <c r="B409" s="42" t="s">
        <v>3056</v>
      </c>
      <c r="C409" s="139" t="s">
        <v>7683</v>
      </c>
      <c r="D409" s="21" t="s">
        <v>2833</v>
      </c>
      <c r="E409" s="21" t="s">
        <v>2850</v>
      </c>
      <c r="F409" s="31" t="s">
        <v>27</v>
      </c>
      <c r="G409" s="31" t="s">
        <v>2851</v>
      </c>
      <c r="H409" s="31" t="s">
        <v>29</v>
      </c>
      <c r="I409" s="21"/>
      <c r="J409" s="21"/>
      <c r="K409" s="21" t="s">
        <v>3057</v>
      </c>
      <c r="L409" s="21" t="s">
        <v>3058</v>
      </c>
      <c r="M409" s="21" t="s">
        <v>6109</v>
      </c>
      <c r="N409" s="32" t="s">
        <v>3060</v>
      </c>
      <c r="O409" s="32" t="s">
        <v>6223</v>
      </c>
      <c r="P409" s="33" t="s">
        <v>3059</v>
      </c>
      <c r="Q409" s="32"/>
      <c r="R409" s="33">
        <v>91001</v>
      </c>
      <c r="S409" s="33" t="s">
        <v>2854</v>
      </c>
      <c r="T409" s="34">
        <v>38443</v>
      </c>
      <c r="U409" s="32">
        <v>7162</v>
      </c>
      <c r="V409" s="22"/>
      <c r="W409" s="23"/>
      <c r="X409" s="22"/>
      <c r="Y409" s="22"/>
      <c r="Z409" s="22"/>
      <c r="AA409" s="21"/>
      <c r="AB409" s="18"/>
      <c r="AC409" s="18"/>
      <c r="AD409" s="18"/>
      <c r="AE409" s="18"/>
      <c r="AF409" s="18"/>
      <c r="AG409" s="18"/>
    </row>
    <row r="410" spans="1:33" ht="18" hidden="1" customHeight="1" x14ac:dyDescent="0.2">
      <c r="A410" s="32">
        <v>7259</v>
      </c>
      <c r="B410" s="42" t="s">
        <v>3061</v>
      </c>
      <c r="C410" s="139">
        <v>691502007</v>
      </c>
      <c r="D410" s="21" t="s">
        <v>2833</v>
      </c>
      <c r="E410" s="21" t="s">
        <v>2861</v>
      </c>
      <c r="F410" s="31" t="s">
        <v>1685</v>
      </c>
      <c r="G410" s="31" t="s">
        <v>2862</v>
      </c>
      <c r="H410" s="31"/>
      <c r="I410" s="21"/>
      <c r="J410" s="21"/>
      <c r="K410" s="21" t="s">
        <v>3062</v>
      </c>
      <c r="L410" s="21" t="s">
        <v>6136</v>
      </c>
      <c r="M410" s="23" t="s">
        <v>6107</v>
      </c>
      <c r="N410" s="32" t="s">
        <v>3063</v>
      </c>
      <c r="O410" s="32"/>
      <c r="P410" s="33"/>
      <c r="Q410" s="32"/>
      <c r="R410" s="33">
        <v>91001</v>
      </c>
      <c r="S410" s="33" t="s">
        <v>3024</v>
      </c>
      <c r="T410" s="34">
        <v>38734</v>
      </c>
      <c r="U410" s="32">
        <v>7259</v>
      </c>
      <c r="V410" s="22"/>
      <c r="W410" s="23"/>
      <c r="X410" s="22"/>
      <c r="Y410" s="22"/>
      <c r="Z410" s="22"/>
      <c r="AA410" s="21"/>
      <c r="AB410" s="18"/>
      <c r="AC410" s="18"/>
      <c r="AD410" s="18"/>
      <c r="AE410" s="18"/>
      <c r="AF410" s="18"/>
      <c r="AG410" s="18"/>
    </row>
    <row r="411" spans="1:33" ht="18" hidden="1" customHeight="1" x14ac:dyDescent="0.2">
      <c r="A411" s="32">
        <v>7538</v>
      </c>
      <c r="B411" s="42" t="s">
        <v>3064</v>
      </c>
      <c r="C411" s="139">
        <v>691411001</v>
      </c>
      <c r="D411" s="21" t="s">
        <v>2833</v>
      </c>
      <c r="E411" s="21" t="s">
        <v>626</v>
      </c>
      <c r="F411" s="31" t="s">
        <v>27</v>
      </c>
      <c r="G411" s="31" t="s">
        <v>627</v>
      </c>
      <c r="H411" s="31" t="s">
        <v>29</v>
      </c>
      <c r="I411" s="21"/>
      <c r="J411" s="21"/>
      <c r="K411" s="21" t="s">
        <v>3065</v>
      </c>
      <c r="L411" s="21" t="s">
        <v>6137</v>
      </c>
      <c r="M411" s="23" t="s">
        <v>6107</v>
      </c>
      <c r="N411" s="32" t="s">
        <v>3067</v>
      </c>
      <c r="O411" s="32" t="s">
        <v>3066</v>
      </c>
      <c r="P411" s="33"/>
      <c r="Q411" s="32"/>
      <c r="R411" s="33">
        <v>91001</v>
      </c>
      <c r="S411" s="33" t="s">
        <v>600</v>
      </c>
      <c r="T411" s="34">
        <v>42053</v>
      </c>
      <c r="U411" s="32">
        <v>7538</v>
      </c>
      <c r="V411" s="22"/>
      <c r="W411" s="23"/>
      <c r="X411" s="22"/>
      <c r="Y411" s="22"/>
      <c r="Z411" s="22"/>
      <c r="AA411" s="21"/>
      <c r="AB411" s="18"/>
      <c r="AC411" s="18"/>
      <c r="AD411" s="18"/>
      <c r="AE411" s="18"/>
      <c r="AF411" s="18"/>
      <c r="AG411" s="18"/>
    </row>
    <row r="412" spans="1:33" ht="18" hidden="1" customHeight="1" x14ac:dyDescent="0.2">
      <c r="A412" s="32">
        <v>7248</v>
      </c>
      <c r="B412" s="42" t="s">
        <v>3068</v>
      </c>
      <c r="C412" s="139">
        <v>690715007</v>
      </c>
      <c r="D412" s="21" t="s">
        <v>2833</v>
      </c>
      <c r="E412" s="21" t="s">
        <v>2850</v>
      </c>
      <c r="F412" s="31" t="s">
        <v>27</v>
      </c>
      <c r="G412" s="31" t="s">
        <v>2851</v>
      </c>
      <c r="H412" s="31" t="s">
        <v>29</v>
      </c>
      <c r="I412" s="21"/>
      <c r="J412" s="21"/>
      <c r="K412" s="21" t="s">
        <v>3069</v>
      </c>
      <c r="L412" s="21" t="s">
        <v>3070</v>
      </c>
      <c r="M412" s="23" t="s">
        <v>49</v>
      </c>
      <c r="N412" s="32"/>
      <c r="O412" s="32" t="s">
        <v>3071</v>
      </c>
      <c r="P412" s="33"/>
      <c r="Q412" s="32"/>
      <c r="R412" s="33">
        <v>91001</v>
      </c>
      <c r="S412" s="33" t="s">
        <v>2854</v>
      </c>
      <c r="T412" s="34">
        <v>38722</v>
      </c>
      <c r="U412" s="32">
        <v>7248</v>
      </c>
      <c r="V412" s="22"/>
      <c r="W412" s="23"/>
      <c r="X412" s="22"/>
      <c r="Y412" s="22"/>
      <c r="Z412" s="22"/>
      <c r="AA412" s="21"/>
      <c r="AB412" s="18"/>
      <c r="AC412" s="18"/>
      <c r="AD412" s="18"/>
      <c r="AE412" s="18"/>
      <c r="AF412" s="18"/>
      <c r="AG412" s="18"/>
    </row>
    <row r="413" spans="1:33" ht="18" hidden="1" customHeight="1" x14ac:dyDescent="0.2">
      <c r="A413" s="32">
        <v>7233</v>
      </c>
      <c r="B413" s="42" t="s">
        <v>3072</v>
      </c>
      <c r="C413" s="139" t="s">
        <v>7684</v>
      </c>
      <c r="D413" s="21" t="s">
        <v>2833</v>
      </c>
      <c r="E413" s="21" t="s">
        <v>626</v>
      </c>
      <c r="F413" s="31" t="s">
        <v>27</v>
      </c>
      <c r="G413" s="31" t="s">
        <v>627</v>
      </c>
      <c r="H413" s="31" t="s">
        <v>29</v>
      </c>
      <c r="I413" s="21"/>
      <c r="J413" s="21"/>
      <c r="K413" s="21" t="s">
        <v>3073</v>
      </c>
      <c r="L413" s="21" t="s">
        <v>3075</v>
      </c>
      <c r="M413" s="21" t="s">
        <v>50</v>
      </c>
      <c r="N413" s="21" t="s">
        <v>3077</v>
      </c>
      <c r="O413" s="21" t="s">
        <v>3076</v>
      </c>
      <c r="P413" s="33" t="s">
        <v>3074</v>
      </c>
      <c r="Q413" s="32"/>
      <c r="R413" s="33">
        <v>91001</v>
      </c>
      <c r="S413" s="33" t="s">
        <v>2884</v>
      </c>
      <c r="T413" s="34">
        <v>38705</v>
      </c>
      <c r="U413" s="32">
        <v>7233</v>
      </c>
      <c r="V413" s="22"/>
      <c r="W413" s="23"/>
      <c r="X413" s="22"/>
      <c r="Y413" s="22"/>
      <c r="Z413" s="22"/>
      <c r="AA413" s="21"/>
      <c r="AB413" s="18"/>
      <c r="AC413" s="18"/>
      <c r="AD413" s="18"/>
      <c r="AE413" s="18"/>
      <c r="AF413" s="18"/>
      <c r="AG413" s="18"/>
    </row>
    <row r="414" spans="1:33" ht="18" hidden="1" customHeight="1" x14ac:dyDescent="0.2">
      <c r="A414" s="32">
        <v>7476</v>
      </c>
      <c r="B414" s="42" t="s">
        <v>3078</v>
      </c>
      <c r="C414" s="139">
        <v>690411008</v>
      </c>
      <c r="D414" s="21" t="s">
        <v>2833</v>
      </c>
      <c r="E414" s="21" t="s">
        <v>2850</v>
      </c>
      <c r="F414" s="31" t="s">
        <v>27</v>
      </c>
      <c r="G414" s="31" t="s">
        <v>2851</v>
      </c>
      <c r="H414" s="31" t="s">
        <v>29</v>
      </c>
      <c r="I414" s="21"/>
      <c r="J414" s="21"/>
      <c r="K414" s="21" t="s">
        <v>3079</v>
      </c>
      <c r="L414" s="21" t="s">
        <v>3080</v>
      </c>
      <c r="M414" s="23" t="s">
        <v>6108</v>
      </c>
      <c r="N414" s="32" t="s">
        <v>3082</v>
      </c>
      <c r="O414" s="32" t="s">
        <v>3081</v>
      </c>
      <c r="P414" s="33"/>
      <c r="Q414" s="32"/>
      <c r="R414" s="33">
        <v>91001</v>
      </c>
      <c r="S414" s="33" t="s">
        <v>2866</v>
      </c>
      <c r="T414" s="34">
        <v>41394</v>
      </c>
      <c r="U414" s="32">
        <v>7476</v>
      </c>
      <c r="V414" s="22"/>
      <c r="W414" s="23"/>
      <c r="X414" s="22"/>
      <c r="Y414" s="22"/>
      <c r="Z414" s="22"/>
      <c r="AA414" s="52" t="s">
        <v>8546</v>
      </c>
      <c r="AB414" s="18"/>
      <c r="AC414" s="18"/>
      <c r="AD414" s="18"/>
      <c r="AE414" s="18"/>
      <c r="AF414" s="18"/>
      <c r="AG414" s="18" t="s">
        <v>8602</v>
      </c>
    </row>
    <row r="415" spans="1:33" ht="18" hidden="1" customHeight="1" x14ac:dyDescent="0.2">
      <c r="A415" s="32">
        <v>7285</v>
      </c>
      <c r="B415" s="42" t="s">
        <v>3083</v>
      </c>
      <c r="C415" s="139" t="s">
        <v>7685</v>
      </c>
      <c r="D415" s="21" t="s">
        <v>2833</v>
      </c>
      <c r="E415" s="21" t="s">
        <v>2850</v>
      </c>
      <c r="F415" s="31" t="s">
        <v>27</v>
      </c>
      <c r="G415" s="31" t="s">
        <v>2851</v>
      </c>
      <c r="H415" s="31" t="s">
        <v>29</v>
      </c>
      <c r="I415" s="21"/>
      <c r="J415" s="21"/>
      <c r="K415" s="21" t="s">
        <v>3084</v>
      </c>
      <c r="L415" s="21" t="s">
        <v>3086</v>
      </c>
      <c r="M415" s="23" t="s">
        <v>339</v>
      </c>
      <c r="N415" s="32" t="s">
        <v>1100</v>
      </c>
      <c r="O415" s="32" t="s">
        <v>3085</v>
      </c>
      <c r="P415" s="33"/>
      <c r="Q415" s="32"/>
      <c r="R415" s="33">
        <v>91001</v>
      </c>
      <c r="S415" s="33" t="s">
        <v>2854</v>
      </c>
      <c r="T415" s="34">
        <v>38737</v>
      </c>
      <c r="U415" s="32">
        <v>7285</v>
      </c>
      <c r="V415" s="22"/>
      <c r="W415" s="23"/>
      <c r="X415" s="22"/>
      <c r="Y415" s="22"/>
      <c r="Z415" s="22"/>
      <c r="AA415" s="21"/>
      <c r="AB415" s="18"/>
      <c r="AC415" s="18"/>
      <c r="AD415" s="18"/>
      <c r="AE415" s="18"/>
      <c r="AF415" s="18"/>
      <c r="AG415" s="18"/>
    </row>
    <row r="416" spans="1:33" ht="18" hidden="1" customHeight="1" x14ac:dyDescent="0.2">
      <c r="A416" s="32">
        <v>7544</v>
      </c>
      <c r="B416" s="42" t="s">
        <v>3087</v>
      </c>
      <c r="C416" s="139">
        <v>735686003</v>
      </c>
      <c r="D416" s="21" t="s">
        <v>2833</v>
      </c>
      <c r="E416" s="21" t="s">
        <v>626</v>
      </c>
      <c r="F416" s="31" t="s">
        <v>27</v>
      </c>
      <c r="G416" s="31" t="s">
        <v>627</v>
      </c>
      <c r="H416" s="31" t="s">
        <v>29</v>
      </c>
      <c r="I416" s="21"/>
      <c r="J416" s="21"/>
      <c r="K416" s="21" t="s">
        <v>3088</v>
      </c>
      <c r="L416" s="21" t="s">
        <v>3090</v>
      </c>
      <c r="M416" s="23" t="s">
        <v>623</v>
      </c>
      <c r="N416" s="32" t="s">
        <v>3092</v>
      </c>
      <c r="O416" s="32" t="s">
        <v>3089</v>
      </c>
      <c r="P416" s="33" t="s">
        <v>3091</v>
      </c>
      <c r="Q416" s="32"/>
      <c r="R416" s="33">
        <v>91001</v>
      </c>
      <c r="S416" s="33" t="s">
        <v>600</v>
      </c>
      <c r="T416" s="34">
        <v>42059</v>
      </c>
      <c r="U416" s="32">
        <v>7544</v>
      </c>
      <c r="V416" s="22"/>
      <c r="W416" s="23"/>
      <c r="X416" s="22"/>
      <c r="Y416" s="22"/>
      <c r="Z416" s="22"/>
      <c r="AA416" s="21"/>
      <c r="AB416" s="18"/>
      <c r="AC416" s="18"/>
      <c r="AD416" s="18"/>
      <c r="AE416" s="18"/>
      <c r="AF416" s="18"/>
      <c r="AG416" s="18"/>
    </row>
    <row r="417" spans="1:33" ht="18" hidden="1" customHeight="1" x14ac:dyDescent="0.2">
      <c r="A417" s="32">
        <v>6876</v>
      </c>
      <c r="B417" s="42" t="s">
        <v>3093</v>
      </c>
      <c r="C417" s="139">
        <v>691201007</v>
      </c>
      <c r="D417" s="21" t="s">
        <v>2833</v>
      </c>
      <c r="E417" s="21" t="s">
        <v>2850</v>
      </c>
      <c r="F417" s="31" t="s">
        <v>27</v>
      </c>
      <c r="G417" s="31" t="s">
        <v>2851</v>
      </c>
      <c r="H417" s="31" t="s">
        <v>29</v>
      </c>
      <c r="I417" s="21"/>
      <c r="J417" s="21"/>
      <c r="K417" s="21" t="s">
        <v>3094</v>
      </c>
      <c r="L417" s="21" t="s">
        <v>3095</v>
      </c>
      <c r="M417" s="23" t="s">
        <v>6110</v>
      </c>
      <c r="N417" s="32" t="s">
        <v>3096</v>
      </c>
      <c r="O417" s="32"/>
      <c r="P417" s="33"/>
      <c r="Q417" s="32"/>
      <c r="R417" s="33">
        <v>91001</v>
      </c>
      <c r="S417" s="33" t="s">
        <v>3097</v>
      </c>
      <c r="T417" s="34">
        <v>37970</v>
      </c>
      <c r="U417" s="32">
        <v>6876</v>
      </c>
      <c r="V417" s="22"/>
      <c r="W417" s="23"/>
      <c r="X417" s="22"/>
      <c r="Y417" s="22"/>
      <c r="Z417" s="22"/>
      <c r="AA417" s="21"/>
      <c r="AB417" s="18"/>
      <c r="AC417" s="18"/>
      <c r="AD417" s="18"/>
      <c r="AE417" s="18"/>
      <c r="AF417" s="18"/>
      <c r="AG417" s="18"/>
    </row>
    <row r="418" spans="1:33" ht="18" hidden="1" customHeight="1" x14ac:dyDescent="0.2">
      <c r="A418" s="32">
        <v>7295</v>
      </c>
      <c r="B418" s="42" t="s">
        <v>3098</v>
      </c>
      <c r="C418" s="139">
        <v>691606007</v>
      </c>
      <c r="D418" s="21" t="s">
        <v>2833</v>
      </c>
      <c r="E418" s="21" t="s">
        <v>2850</v>
      </c>
      <c r="F418" s="31" t="s">
        <v>27</v>
      </c>
      <c r="G418" s="31" t="s">
        <v>2851</v>
      </c>
      <c r="H418" s="31" t="s">
        <v>29</v>
      </c>
      <c r="I418" s="21"/>
      <c r="J418" s="21"/>
      <c r="K418" s="21" t="s">
        <v>3099</v>
      </c>
      <c r="L418" s="21" t="s">
        <v>3101</v>
      </c>
      <c r="M418" s="23" t="s">
        <v>339</v>
      </c>
      <c r="N418" s="32" t="s">
        <v>3103</v>
      </c>
      <c r="O418" s="32" t="s">
        <v>3102</v>
      </c>
      <c r="P418" s="33" t="s">
        <v>3100</v>
      </c>
      <c r="Q418" s="32"/>
      <c r="R418" s="33">
        <v>91001</v>
      </c>
      <c r="S418" s="33" t="s">
        <v>2854</v>
      </c>
      <c r="T418" s="34">
        <v>38751</v>
      </c>
      <c r="U418" s="32">
        <v>7295</v>
      </c>
      <c r="V418" s="22"/>
      <c r="W418" s="23"/>
      <c r="X418" s="22"/>
      <c r="Y418" s="22"/>
      <c r="Z418" s="22"/>
      <c r="AA418" s="21"/>
      <c r="AB418" s="18"/>
      <c r="AC418" s="18"/>
      <c r="AD418" s="18"/>
      <c r="AE418" s="18"/>
      <c r="AF418" s="18"/>
      <c r="AG418" s="18"/>
    </row>
    <row r="419" spans="1:33" ht="18" hidden="1" customHeight="1" x14ac:dyDescent="0.2">
      <c r="A419" s="32">
        <v>7083</v>
      </c>
      <c r="B419" s="42" t="s">
        <v>3104</v>
      </c>
      <c r="C419" s="139">
        <v>690302004</v>
      </c>
      <c r="D419" s="21" t="s">
        <v>2833</v>
      </c>
      <c r="E419" s="21" t="s">
        <v>2850</v>
      </c>
      <c r="F419" s="31" t="s">
        <v>27</v>
      </c>
      <c r="G419" s="31" t="s">
        <v>2851</v>
      </c>
      <c r="H419" s="31" t="s">
        <v>29</v>
      </c>
      <c r="I419" s="21"/>
      <c r="J419" s="21"/>
      <c r="K419" s="21" t="s">
        <v>3105</v>
      </c>
      <c r="L419" s="21" t="s">
        <v>3106</v>
      </c>
      <c r="M419" s="23" t="s">
        <v>6106</v>
      </c>
      <c r="N419" s="32" t="s">
        <v>179</v>
      </c>
      <c r="O419" s="32"/>
      <c r="P419" s="33"/>
      <c r="Q419" s="32"/>
      <c r="R419" s="33" t="s">
        <v>3107</v>
      </c>
      <c r="S419" s="33" t="s">
        <v>3108</v>
      </c>
      <c r="T419" s="34">
        <v>37970</v>
      </c>
      <c r="U419" s="32">
        <v>7083</v>
      </c>
      <c r="V419" s="22"/>
      <c r="W419" s="23"/>
      <c r="X419" s="22"/>
      <c r="Y419" s="22"/>
      <c r="Z419" s="22"/>
      <c r="AA419" s="21"/>
      <c r="AB419" s="18"/>
      <c r="AC419" s="18"/>
      <c r="AD419" s="18"/>
      <c r="AE419" s="18"/>
      <c r="AF419" s="18"/>
      <c r="AG419" s="18"/>
    </row>
    <row r="420" spans="1:33" ht="18" hidden="1" customHeight="1" x14ac:dyDescent="0.2">
      <c r="A420" s="32">
        <v>7483</v>
      </c>
      <c r="B420" s="42" t="s">
        <v>3109</v>
      </c>
      <c r="C420" s="139">
        <v>690702002</v>
      </c>
      <c r="D420" s="21" t="s">
        <v>2833</v>
      </c>
      <c r="E420" s="21" t="s">
        <v>2850</v>
      </c>
      <c r="F420" s="31" t="s">
        <v>27</v>
      </c>
      <c r="G420" s="31" t="s">
        <v>2851</v>
      </c>
      <c r="H420" s="31" t="s">
        <v>29</v>
      </c>
      <c r="I420" s="21"/>
      <c r="J420" s="21"/>
      <c r="K420" s="21" t="s">
        <v>3110</v>
      </c>
      <c r="L420" s="21" t="s">
        <v>3111</v>
      </c>
      <c r="M420" s="23" t="s">
        <v>49</v>
      </c>
      <c r="N420" s="32" t="s">
        <v>3112</v>
      </c>
      <c r="O420" s="32"/>
      <c r="P420" s="33"/>
      <c r="Q420" s="32"/>
      <c r="R420" s="33">
        <v>91001</v>
      </c>
      <c r="S420" s="33" t="s">
        <v>2854</v>
      </c>
      <c r="T420" s="34">
        <v>41500</v>
      </c>
      <c r="U420" s="32">
        <v>7483</v>
      </c>
      <c r="V420" s="22"/>
      <c r="W420" s="23"/>
      <c r="X420" s="22"/>
      <c r="Y420" s="22"/>
      <c r="Z420" s="22"/>
      <c r="AA420" s="21"/>
      <c r="AB420" s="18"/>
      <c r="AC420" s="18"/>
      <c r="AD420" s="18"/>
      <c r="AE420" s="18"/>
      <c r="AF420" s="18"/>
      <c r="AG420" s="18"/>
    </row>
    <row r="421" spans="1:33" ht="18" hidden="1" customHeight="1" x14ac:dyDescent="0.2">
      <c r="A421" s="32">
        <v>7072</v>
      </c>
      <c r="B421" s="42" t="s">
        <v>3113</v>
      </c>
      <c r="C421" s="139">
        <v>690403005</v>
      </c>
      <c r="D421" s="21" t="s">
        <v>2833</v>
      </c>
      <c r="E421" s="21" t="s">
        <v>2850</v>
      </c>
      <c r="F421" s="31" t="s">
        <v>27</v>
      </c>
      <c r="G421" s="31" t="s">
        <v>2851</v>
      </c>
      <c r="H421" s="31" t="s">
        <v>29</v>
      </c>
      <c r="I421" s="21"/>
      <c r="J421" s="21"/>
      <c r="K421" s="21" t="s">
        <v>3114</v>
      </c>
      <c r="L421" s="21" t="s">
        <v>3115</v>
      </c>
      <c r="M421" s="23" t="s">
        <v>6108</v>
      </c>
      <c r="N421" s="32" t="s">
        <v>984</v>
      </c>
      <c r="O421" s="32" t="s">
        <v>3116</v>
      </c>
      <c r="P421" s="33"/>
      <c r="Q421" s="32"/>
      <c r="R421" s="33">
        <v>91001</v>
      </c>
      <c r="S421" s="33" t="s">
        <v>2854</v>
      </c>
      <c r="T421" s="34">
        <v>37970</v>
      </c>
      <c r="U421" s="32">
        <v>7072</v>
      </c>
      <c r="V421" s="22"/>
      <c r="W421" s="23"/>
      <c r="X421" s="22"/>
      <c r="Y421" s="22"/>
      <c r="Z421" s="22"/>
      <c r="AA421" s="52" t="s">
        <v>8546</v>
      </c>
      <c r="AB421" s="18"/>
      <c r="AC421" s="18"/>
      <c r="AD421" s="18"/>
      <c r="AE421" s="18"/>
      <c r="AF421" s="18"/>
      <c r="AG421" s="18" t="s">
        <v>8602</v>
      </c>
    </row>
    <row r="422" spans="1:33" ht="18" hidden="1" customHeight="1" x14ac:dyDescent="0.2">
      <c r="A422" s="32">
        <v>7137</v>
      </c>
      <c r="B422" s="42" t="s">
        <v>3117</v>
      </c>
      <c r="C422" s="139">
        <v>691512002</v>
      </c>
      <c r="D422" s="21" t="s">
        <v>2833</v>
      </c>
      <c r="E422" s="21" t="s">
        <v>2850</v>
      </c>
      <c r="F422" s="31" t="s">
        <v>27</v>
      </c>
      <c r="G422" s="31" t="s">
        <v>2851</v>
      </c>
      <c r="H422" s="31" t="s">
        <v>29</v>
      </c>
      <c r="I422" s="21"/>
      <c r="J422" s="21"/>
      <c r="K422" s="21" t="s">
        <v>3118</v>
      </c>
      <c r="L422" s="21" t="s">
        <v>3119</v>
      </c>
      <c r="M422" s="23" t="s">
        <v>339</v>
      </c>
      <c r="N422" s="32" t="s">
        <v>1721</v>
      </c>
      <c r="O422" s="32"/>
      <c r="P422" s="33"/>
      <c r="Q422" s="32"/>
      <c r="R422" s="33" t="s">
        <v>3120</v>
      </c>
      <c r="S422" s="33" t="s">
        <v>613</v>
      </c>
      <c r="T422" s="34">
        <v>38159</v>
      </c>
      <c r="U422" s="32">
        <v>7137</v>
      </c>
      <c r="V422" s="22"/>
      <c r="W422" s="23"/>
      <c r="X422" s="22"/>
      <c r="Y422" s="22"/>
      <c r="Z422" s="22"/>
      <c r="AA422" s="21"/>
      <c r="AB422" s="18"/>
      <c r="AC422" s="18"/>
      <c r="AD422" s="18"/>
      <c r="AE422" s="18"/>
      <c r="AF422" s="18"/>
      <c r="AG422" s="18"/>
    </row>
    <row r="423" spans="1:33" ht="18" hidden="1" customHeight="1" x14ac:dyDescent="0.2">
      <c r="A423" s="32">
        <v>7521</v>
      </c>
      <c r="B423" s="42" t="s">
        <v>3121</v>
      </c>
      <c r="C423" s="139">
        <v>692002008</v>
      </c>
      <c r="D423" s="21" t="s">
        <v>2833</v>
      </c>
      <c r="E423" s="21" t="s">
        <v>626</v>
      </c>
      <c r="F423" s="31" t="s">
        <v>27</v>
      </c>
      <c r="G423" s="31" t="s">
        <v>627</v>
      </c>
      <c r="H423" s="31" t="s">
        <v>29</v>
      </c>
      <c r="I423" s="21"/>
      <c r="J423" s="21"/>
      <c r="K423" s="21" t="s">
        <v>3122</v>
      </c>
      <c r="L423" s="21" t="s">
        <v>3123</v>
      </c>
      <c r="M423" s="23" t="s">
        <v>6111</v>
      </c>
      <c r="N423" s="32" t="s">
        <v>3125</v>
      </c>
      <c r="O423" s="32" t="s">
        <v>3124</v>
      </c>
      <c r="P423" s="33" t="s">
        <v>6277</v>
      </c>
      <c r="Q423" s="32"/>
      <c r="R423" s="33">
        <v>91001</v>
      </c>
      <c r="S423" s="33" t="s">
        <v>600</v>
      </c>
      <c r="T423" s="34">
        <v>41996</v>
      </c>
      <c r="U423" s="32">
        <v>7521</v>
      </c>
      <c r="V423" s="22"/>
      <c r="W423" s="23"/>
      <c r="X423" s="22"/>
      <c r="Y423" s="22"/>
      <c r="Z423" s="22"/>
      <c r="AA423" s="21"/>
      <c r="AB423" s="18"/>
      <c r="AC423" s="18"/>
      <c r="AD423" s="18"/>
      <c r="AE423" s="18"/>
      <c r="AF423" s="18"/>
      <c r="AG423" s="18"/>
    </row>
    <row r="424" spans="1:33" ht="18" hidden="1" customHeight="1" x14ac:dyDescent="0.2">
      <c r="A424" s="32">
        <v>5150</v>
      </c>
      <c r="B424" s="42" t="s">
        <v>3126</v>
      </c>
      <c r="C424" s="139">
        <v>692403002</v>
      </c>
      <c r="D424" s="21" t="s">
        <v>2833</v>
      </c>
      <c r="E424" s="21" t="s">
        <v>2850</v>
      </c>
      <c r="F424" s="31" t="s">
        <v>27</v>
      </c>
      <c r="G424" s="31" t="s">
        <v>2851</v>
      </c>
      <c r="H424" s="31" t="s">
        <v>29</v>
      </c>
      <c r="I424" s="21"/>
      <c r="J424" s="21"/>
      <c r="K424" s="21" t="s">
        <v>3127</v>
      </c>
      <c r="L424" s="21" t="s">
        <v>3128</v>
      </c>
      <c r="M424" s="23" t="s">
        <v>883</v>
      </c>
      <c r="N424" s="32" t="s">
        <v>884</v>
      </c>
      <c r="O424" s="32"/>
      <c r="P424" s="33"/>
      <c r="Q424" s="32"/>
      <c r="R424" s="33">
        <v>91001</v>
      </c>
      <c r="S424" s="33" t="s">
        <v>2854</v>
      </c>
      <c r="T424" s="34">
        <v>37970</v>
      </c>
      <c r="U424" s="32">
        <v>5150</v>
      </c>
      <c r="V424" s="22"/>
      <c r="W424" s="23"/>
      <c r="X424" s="22"/>
      <c r="Y424" s="22"/>
      <c r="Z424" s="22"/>
      <c r="AA424" s="21"/>
      <c r="AB424" s="18"/>
      <c r="AC424" s="18"/>
      <c r="AD424" s="18"/>
      <c r="AE424" s="18"/>
      <c r="AF424" s="18"/>
      <c r="AG424" s="18"/>
    </row>
    <row r="425" spans="1:33" ht="18" hidden="1" customHeight="1" x14ac:dyDescent="0.2">
      <c r="A425" s="32">
        <v>7532</v>
      </c>
      <c r="B425" s="42" t="s">
        <v>3129</v>
      </c>
      <c r="C425" s="139">
        <v>691910008</v>
      </c>
      <c r="D425" s="21" t="s">
        <v>2833</v>
      </c>
      <c r="E425" s="21" t="s">
        <v>626</v>
      </c>
      <c r="F425" s="31" t="s">
        <v>27</v>
      </c>
      <c r="G425" s="31" t="s">
        <v>627</v>
      </c>
      <c r="H425" s="31" t="s">
        <v>29</v>
      </c>
      <c r="I425" s="21"/>
      <c r="J425" s="21"/>
      <c r="K425" s="21" t="s">
        <v>3130</v>
      </c>
      <c r="L425" s="21" t="s">
        <v>3132</v>
      </c>
      <c r="M425" s="23" t="s">
        <v>50</v>
      </c>
      <c r="N425" s="32" t="s">
        <v>3134</v>
      </c>
      <c r="O425" s="32" t="s">
        <v>3133</v>
      </c>
      <c r="P425" s="33" t="s">
        <v>3131</v>
      </c>
      <c r="Q425" s="32"/>
      <c r="R425" s="33">
        <v>91001</v>
      </c>
      <c r="S425" s="33" t="s">
        <v>2884</v>
      </c>
      <c r="T425" s="34">
        <v>42053</v>
      </c>
      <c r="U425" s="32">
        <v>7532</v>
      </c>
      <c r="V425" s="22"/>
      <c r="W425" s="23"/>
      <c r="X425" s="22"/>
      <c r="Y425" s="22"/>
      <c r="Z425" s="22"/>
      <c r="AA425" s="21"/>
      <c r="AB425" s="18"/>
      <c r="AC425" s="18"/>
      <c r="AD425" s="18"/>
      <c r="AE425" s="18"/>
      <c r="AF425" s="18"/>
      <c r="AG425" s="18"/>
    </row>
    <row r="426" spans="1:33" ht="18" hidden="1" customHeight="1" x14ac:dyDescent="0.2">
      <c r="A426" s="32">
        <v>7297</v>
      </c>
      <c r="B426" s="42" t="s">
        <v>3135</v>
      </c>
      <c r="C426" s="139">
        <v>691810003</v>
      </c>
      <c r="D426" s="21" t="s">
        <v>2833</v>
      </c>
      <c r="E426" s="21" t="s">
        <v>2850</v>
      </c>
      <c r="F426" s="31" t="s">
        <v>27</v>
      </c>
      <c r="G426" s="31" t="s">
        <v>2851</v>
      </c>
      <c r="H426" s="31" t="s">
        <v>29</v>
      </c>
      <c r="I426" s="21"/>
      <c r="J426" s="21"/>
      <c r="K426" s="21" t="s">
        <v>3136</v>
      </c>
      <c r="L426" s="21" t="s">
        <v>3137</v>
      </c>
      <c r="M426" s="32" t="s">
        <v>50</v>
      </c>
      <c r="N426" s="21" t="s">
        <v>3139</v>
      </c>
      <c r="O426" s="32" t="s">
        <v>3138</v>
      </c>
      <c r="P426" s="51" t="s">
        <v>6278</v>
      </c>
      <c r="Q426" s="32" t="s">
        <v>6279</v>
      </c>
      <c r="R426" s="33">
        <v>91001</v>
      </c>
      <c r="S426" s="33" t="s">
        <v>2854</v>
      </c>
      <c r="T426" s="34">
        <v>38755</v>
      </c>
      <c r="U426" s="32">
        <v>7297</v>
      </c>
      <c r="V426" s="22"/>
      <c r="W426" s="23"/>
      <c r="X426" s="22"/>
      <c r="Y426" s="22"/>
      <c r="Z426" s="22"/>
      <c r="AA426" s="21"/>
      <c r="AB426" s="18"/>
      <c r="AC426" s="18"/>
      <c r="AD426" s="18"/>
      <c r="AE426" s="18"/>
      <c r="AF426" s="18"/>
      <c r="AG426" s="18"/>
    </row>
    <row r="427" spans="1:33" ht="18" hidden="1" customHeight="1" x14ac:dyDescent="0.2">
      <c r="A427" s="32">
        <v>7480</v>
      </c>
      <c r="B427" s="42" t="s">
        <v>3140</v>
      </c>
      <c r="C427" s="139">
        <v>691602001</v>
      </c>
      <c r="D427" s="21" t="s">
        <v>2833</v>
      </c>
      <c r="E427" s="21" t="s">
        <v>2850</v>
      </c>
      <c r="F427" s="31" t="s">
        <v>27</v>
      </c>
      <c r="G427" s="31" t="s">
        <v>2851</v>
      </c>
      <c r="H427" s="31" t="s">
        <v>29</v>
      </c>
      <c r="I427" s="21"/>
      <c r="J427" s="21"/>
      <c r="K427" s="21" t="s">
        <v>3141</v>
      </c>
      <c r="L427" s="21" t="s">
        <v>3142</v>
      </c>
      <c r="M427" s="23" t="s">
        <v>339</v>
      </c>
      <c r="N427" s="32" t="s">
        <v>3144</v>
      </c>
      <c r="O427" s="32" t="s">
        <v>3143</v>
      </c>
      <c r="P427" s="33" t="s">
        <v>6262</v>
      </c>
      <c r="Q427" s="32"/>
      <c r="R427" s="33">
        <v>91001</v>
      </c>
      <c r="S427" s="33" t="s">
        <v>2854</v>
      </c>
      <c r="T427" s="34">
        <v>41443</v>
      </c>
      <c r="U427" s="32">
        <v>7480</v>
      </c>
      <c r="V427" s="22"/>
      <c r="W427" s="23"/>
      <c r="X427" s="22"/>
      <c r="Y427" s="22"/>
      <c r="Z427" s="22"/>
      <c r="AA427" s="21"/>
      <c r="AB427" s="18"/>
      <c r="AC427" s="18"/>
      <c r="AD427" s="18"/>
      <c r="AE427" s="18"/>
      <c r="AF427" s="18"/>
      <c r="AG427" s="18"/>
    </row>
    <row r="428" spans="1:33" ht="18" hidden="1" customHeight="1" x14ac:dyDescent="0.2">
      <c r="A428" s="32">
        <v>7535</v>
      </c>
      <c r="B428" s="42" t="s">
        <v>3145</v>
      </c>
      <c r="C428" s="139">
        <v>690739003</v>
      </c>
      <c r="D428" s="21" t="s">
        <v>2833</v>
      </c>
      <c r="E428" s="21" t="s">
        <v>626</v>
      </c>
      <c r="F428" s="31" t="s">
        <v>27</v>
      </c>
      <c r="G428" s="31" t="s">
        <v>627</v>
      </c>
      <c r="H428" s="31" t="s">
        <v>29</v>
      </c>
      <c r="I428" s="21"/>
      <c r="J428" s="21"/>
      <c r="K428" s="21" t="s">
        <v>3146</v>
      </c>
      <c r="L428" s="21" t="s">
        <v>3148</v>
      </c>
      <c r="M428" s="23" t="s">
        <v>49</v>
      </c>
      <c r="N428" s="32" t="s">
        <v>3150</v>
      </c>
      <c r="O428" s="32" t="s">
        <v>3149</v>
      </c>
      <c r="P428" s="33" t="s">
        <v>3147</v>
      </c>
      <c r="Q428" s="32"/>
      <c r="R428" s="33">
        <v>91001</v>
      </c>
      <c r="S428" s="33" t="s">
        <v>600</v>
      </c>
      <c r="T428" s="34">
        <v>42053</v>
      </c>
      <c r="U428" s="32">
        <v>7535</v>
      </c>
      <c r="V428" s="22"/>
      <c r="W428" s="23"/>
      <c r="X428" s="22"/>
      <c r="Y428" s="22"/>
      <c r="Z428" s="22"/>
      <c r="AA428" s="21"/>
      <c r="AB428" s="18"/>
      <c r="AC428" s="18"/>
      <c r="AD428" s="18"/>
      <c r="AE428" s="18"/>
      <c r="AF428" s="18"/>
      <c r="AG428" s="18"/>
    </row>
    <row r="429" spans="1:33" ht="18" hidden="1" customHeight="1" x14ac:dyDescent="0.2">
      <c r="A429" s="32">
        <v>7557</v>
      </c>
      <c r="B429" s="42" t="s">
        <v>3151</v>
      </c>
      <c r="C429" s="139">
        <v>691103005</v>
      </c>
      <c r="D429" s="21" t="s">
        <v>2833</v>
      </c>
      <c r="E429" s="21" t="s">
        <v>626</v>
      </c>
      <c r="F429" s="31" t="s">
        <v>27</v>
      </c>
      <c r="G429" s="31" t="s">
        <v>627</v>
      </c>
      <c r="H429" s="31" t="s">
        <v>29</v>
      </c>
      <c r="I429" s="21"/>
      <c r="J429" s="21"/>
      <c r="K429" s="21" t="s">
        <v>3152</v>
      </c>
      <c r="L429" s="21" t="s">
        <v>3153</v>
      </c>
      <c r="M429" s="23" t="s">
        <v>6110</v>
      </c>
      <c r="N429" s="32" t="s">
        <v>1316</v>
      </c>
      <c r="O429" s="32" t="s">
        <v>3154</v>
      </c>
      <c r="P429" s="33"/>
      <c r="Q429" s="32"/>
      <c r="R429" s="33">
        <v>91001</v>
      </c>
      <c r="S429" s="33" t="s">
        <v>600</v>
      </c>
      <c r="T429" s="34">
        <v>42068</v>
      </c>
      <c r="U429" s="32">
        <v>7557</v>
      </c>
      <c r="V429" s="22"/>
      <c r="W429" s="23"/>
      <c r="X429" s="22"/>
      <c r="Y429" s="22"/>
      <c r="Z429" s="22"/>
      <c r="AA429" s="21"/>
      <c r="AB429" s="18"/>
      <c r="AC429" s="18"/>
      <c r="AD429" s="18"/>
      <c r="AE429" s="18"/>
      <c r="AF429" s="18"/>
      <c r="AG429" s="18"/>
    </row>
    <row r="430" spans="1:33" ht="18" hidden="1" customHeight="1" x14ac:dyDescent="0.2">
      <c r="A430" s="32">
        <v>7253</v>
      </c>
      <c r="B430" s="42" t="s">
        <v>3155</v>
      </c>
      <c r="C430" s="139">
        <v>691001008</v>
      </c>
      <c r="D430" s="21" t="s">
        <v>2833</v>
      </c>
      <c r="E430" s="21" t="s">
        <v>2850</v>
      </c>
      <c r="F430" s="31" t="s">
        <v>27</v>
      </c>
      <c r="G430" s="31" t="s">
        <v>2851</v>
      </c>
      <c r="H430" s="31" t="s">
        <v>29</v>
      </c>
      <c r="I430" s="21"/>
      <c r="J430" s="21"/>
      <c r="K430" s="21" t="s">
        <v>3156</v>
      </c>
      <c r="L430" s="21" t="s">
        <v>3158</v>
      </c>
      <c r="M430" s="23" t="s">
        <v>6110</v>
      </c>
      <c r="N430" s="32" t="s">
        <v>1317</v>
      </c>
      <c r="O430" s="32" t="s">
        <v>6263</v>
      </c>
      <c r="P430" s="33" t="s">
        <v>3157</v>
      </c>
      <c r="Q430" s="32"/>
      <c r="R430" s="33">
        <v>91001</v>
      </c>
      <c r="S430" s="33" t="s">
        <v>2884</v>
      </c>
      <c r="T430" s="34">
        <v>38723</v>
      </c>
      <c r="U430" s="32">
        <v>7253</v>
      </c>
      <c r="V430" s="22"/>
      <c r="W430" s="23"/>
      <c r="X430" s="22"/>
      <c r="Y430" s="22"/>
      <c r="Z430" s="22"/>
      <c r="AA430" s="21"/>
      <c r="AB430" s="18"/>
      <c r="AC430" s="18"/>
      <c r="AD430" s="18"/>
      <c r="AE430" s="18"/>
      <c r="AF430" s="18"/>
      <c r="AG430" s="18"/>
    </row>
    <row r="431" spans="1:33" ht="18" hidden="1" customHeight="1" x14ac:dyDescent="0.2">
      <c r="A431" s="32">
        <v>7222</v>
      </c>
      <c r="B431" s="42" t="s">
        <v>3159</v>
      </c>
      <c r="C431" s="139" t="s">
        <v>7686</v>
      </c>
      <c r="D431" s="21" t="s">
        <v>2833</v>
      </c>
      <c r="E431" s="21" t="s">
        <v>2850</v>
      </c>
      <c r="F431" s="31" t="s">
        <v>27</v>
      </c>
      <c r="G431" s="31" t="s">
        <v>2851</v>
      </c>
      <c r="H431" s="31" t="s">
        <v>29</v>
      </c>
      <c r="I431" s="21"/>
      <c r="J431" s="21"/>
      <c r="K431" s="21" t="s">
        <v>3160</v>
      </c>
      <c r="L431" s="21" t="s">
        <v>3161</v>
      </c>
      <c r="M431" s="23" t="s">
        <v>6106</v>
      </c>
      <c r="N431" s="32" t="s">
        <v>3163</v>
      </c>
      <c r="O431" s="32" t="s">
        <v>3162</v>
      </c>
      <c r="P431" s="33"/>
      <c r="Q431" s="32"/>
      <c r="R431" s="33">
        <v>91001</v>
      </c>
      <c r="S431" s="33" t="s">
        <v>600</v>
      </c>
      <c r="T431" s="34">
        <v>38687</v>
      </c>
      <c r="U431" s="32">
        <v>7222</v>
      </c>
      <c r="V431" s="22"/>
      <c r="W431" s="23"/>
      <c r="X431" s="22"/>
      <c r="Y431" s="22"/>
      <c r="Z431" s="22"/>
      <c r="AA431" s="21"/>
      <c r="AB431" s="18"/>
      <c r="AC431" s="18"/>
      <c r="AD431" s="18"/>
      <c r="AE431" s="18"/>
      <c r="AF431" s="18"/>
      <c r="AG431" s="18"/>
    </row>
    <row r="432" spans="1:33" ht="18" hidden="1" customHeight="1" x14ac:dyDescent="0.2">
      <c r="A432" s="32">
        <v>7507</v>
      </c>
      <c r="B432" s="42" t="s">
        <v>3164</v>
      </c>
      <c r="C432" s="139">
        <v>690806002</v>
      </c>
      <c r="D432" s="21" t="s">
        <v>2833</v>
      </c>
      <c r="E432" s="21" t="s">
        <v>626</v>
      </c>
      <c r="F432" s="31" t="s">
        <v>27</v>
      </c>
      <c r="G432" s="31" t="s">
        <v>627</v>
      </c>
      <c r="H432" s="31" t="s">
        <v>29</v>
      </c>
      <c r="I432" s="21"/>
      <c r="J432" s="21"/>
      <c r="K432" s="21" t="s">
        <v>3165</v>
      </c>
      <c r="L432" s="21" t="s">
        <v>3166</v>
      </c>
      <c r="M432" s="23" t="s">
        <v>6109</v>
      </c>
      <c r="N432" s="32" t="s">
        <v>3167</v>
      </c>
      <c r="O432" s="32">
        <v>722462921</v>
      </c>
      <c r="P432" s="33"/>
      <c r="Q432" s="32"/>
      <c r="R432" s="33">
        <v>91001</v>
      </c>
      <c r="S432" s="33" t="s">
        <v>600</v>
      </c>
      <c r="T432" s="34" t="s">
        <v>8759</v>
      </c>
      <c r="U432" s="32">
        <v>7507</v>
      </c>
      <c r="V432" s="22"/>
      <c r="W432" s="23"/>
      <c r="X432" s="22"/>
      <c r="Y432" s="22"/>
      <c r="Z432" s="22"/>
      <c r="AA432" s="21"/>
      <c r="AB432" s="18"/>
      <c r="AC432" s="18"/>
      <c r="AD432" s="18"/>
      <c r="AE432" s="18"/>
      <c r="AF432" s="18"/>
      <c r="AG432" s="18"/>
    </row>
    <row r="433" spans="1:33" ht="18" hidden="1" customHeight="1" x14ac:dyDescent="0.2">
      <c r="A433" s="32">
        <v>7200</v>
      </c>
      <c r="B433" s="42" t="s">
        <v>3168</v>
      </c>
      <c r="C433" s="139">
        <v>692553004</v>
      </c>
      <c r="D433" s="21" t="s">
        <v>2833</v>
      </c>
      <c r="E433" s="21" t="s">
        <v>2850</v>
      </c>
      <c r="F433" s="31" t="s">
        <v>27</v>
      </c>
      <c r="G433" s="31" t="s">
        <v>2851</v>
      </c>
      <c r="H433" s="31" t="s">
        <v>29</v>
      </c>
      <c r="I433" s="21"/>
      <c r="J433" s="21"/>
      <c r="K433" s="21" t="s">
        <v>3169</v>
      </c>
      <c r="L433" s="21" t="s">
        <v>3170</v>
      </c>
      <c r="M433" s="23" t="s">
        <v>49</v>
      </c>
      <c r="N433" s="32" t="s">
        <v>3172</v>
      </c>
      <c r="O433" s="32" t="s">
        <v>3171</v>
      </c>
      <c r="P433" s="33"/>
      <c r="Q433" s="32"/>
      <c r="R433" s="33">
        <v>91001</v>
      </c>
      <c r="S433" s="33" t="s">
        <v>2854</v>
      </c>
      <c r="T433" s="34">
        <v>38624</v>
      </c>
      <c r="U433" s="32">
        <v>7200</v>
      </c>
      <c r="V433" s="22"/>
      <c r="W433" s="23"/>
      <c r="X433" s="22"/>
      <c r="Y433" s="22"/>
      <c r="Z433" s="22"/>
      <c r="AA433" s="21"/>
      <c r="AB433" s="18"/>
      <c r="AC433" s="18"/>
      <c r="AD433" s="18"/>
      <c r="AE433" s="18"/>
      <c r="AF433" s="18"/>
      <c r="AG433" s="18"/>
    </row>
    <row r="434" spans="1:33" ht="18" hidden="1" customHeight="1" x14ac:dyDescent="0.2">
      <c r="A434" s="32">
        <v>7427</v>
      </c>
      <c r="B434" s="42" t="s">
        <v>3173</v>
      </c>
      <c r="C434" s="139" t="s">
        <v>7687</v>
      </c>
      <c r="D434" s="21" t="s">
        <v>3174</v>
      </c>
      <c r="E434" s="21" t="s">
        <v>626</v>
      </c>
      <c r="F434" s="31" t="s">
        <v>27</v>
      </c>
      <c r="G434" s="31" t="s">
        <v>627</v>
      </c>
      <c r="H434" s="31" t="s">
        <v>29</v>
      </c>
      <c r="I434" s="21"/>
      <c r="J434" s="21"/>
      <c r="K434" s="21" t="s">
        <v>3175</v>
      </c>
      <c r="L434" s="21" t="s">
        <v>6163</v>
      </c>
      <c r="M434" s="23" t="s">
        <v>6107</v>
      </c>
      <c r="N434" s="32" t="s">
        <v>2309</v>
      </c>
      <c r="O434" s="32" t="s">
        <v>6266</v>
      </c>
      <c r="P434" s="33" t="s">
        <v>6267</v>
      </c>
      <c r="Q434" s="32"/>
      <c r="R434" s="33" t="s">
        <v>3176</v>
      </c>
      <c r="S434" s="33" t="s">
        <v>3177</v>
      </c>
      <c r="T434" s="34">
        <v>40346</v>
      </c>
      <c r="U434" s="32">
        <v>7427</v>
      </c>
      <c r="V434" s="22"/>
      <c r="W434" s="23"/>
      <c r="X434" s="22"/>
      <c r="Y434" s="22"/>
      <c r="Z434" s="22"/>
      <c r="AA434" s="21"/>
      <c r="AB434" s="18"/>
      <c r="AC434" s="18"/>
      <c r="AD434" s="18"/>
      <c r="AE434" s="18"/>
      <c r="AF434" s="18"/>
      <c r="AG434" s="18"/>
    </row>
    <row r="435" spans="1:33" ht="18" hidden="1" customHeight="1" x14ac:dyDescent="0.2">
      <c r="A435" s="32">
        <v>7279</v>
      </c>
      <c r="B435" s="42" t="s">
        <v>3178</v>
      </c>
      <c r="C435" s="139">
        <v>690730006</v>
      </c>
      <c r="D435" s="21" t="s">
        <v>2833</v>
      </c>
      <c r="E435" s="21" t="s">
        <v>2850</v>
      </c>
      <c r="F435" s="31" t="s">
        <v>27</v>
      </c>
      <c r="G435" s="31" t="s">
        <v>2851</v>
      </c>
      <c r="H435" s="31" t="s">
        <v>29</v>
      </c>
      <c r="I435" s="21"/>
      <c r="J435" s="21"/>
      <c r="K435" s="21" t="s">
        <v>3179</v>
      </c>
      <c r="L435" s="21" t="s">
        <v>3180</v>
      </c>
      <c r="M435" s="23" t="s">
        <v>49</v>
      </c>
      <c r="N435" s="32" t="s">
        <v>3182</v>
      </c>
      <c r="O435" s="32" t="s">
        <v>3181</v>
      </c>
      <c r="P435" s="33"/>
      <c r="Q435" s="32"/>
      <c r="R435" s="33">
        <v>91001</v>
      </c>
      <c r="S435" s="33" t="s">
        <v>2866</v>
      </c>
      <c r="T435" s="34">
        <v>38737</v>
      </c>
      <c r="U435" s="32">
        <v>7279</v>
      </c>
      <c r="V435" s="22"/>
      <c r="W435" s="23"/>
      <c r="X435" s="22"/>
      <c r="Y435" s="22"/>
      <c r="Z435" s="22"/>
      <c r="AA435" s="21"/>
      <c r="AB435" s="18"/>
      <c r="AC435" s="18"/>
      <c r="AD435" s="18"/>
      <c r="AE435" s="18"/>
      <c r="AF435" s="18"/>
      <c r="AG435" s="18"/>
    </row>
    <row r="436" spans="1:33" ht="18" hidden="1" customHeight="1" x14ac:dyDescent="0.2">
      <c r="A436" s="32">
        <v>7577</v>
      </c>
      <c r="B436" s="42" t="s">
        <v>3183</v>
      </c>
      <c r="C436" s="139">
        <v>690617005</v>
      </c>
      <c r="D436" s="21" t="s">
        <v>2833</v>
      </c>
      <c r="E436" s="21" t="s">
        <v>3184</v>
      </c>
      <c r="F436" s="31" t="s">
        <v>27</v>
      </c>
      <c r="G436" s="31" t="s">
        <v>627</v>
      </c>
      <c r="H436" s="31" t="s">
        <v>29</v>
      </c>
      <c r="I436" s="21"/>
      <c r="J436" s="21"/>
      <c r="K436" s="21" t="s">
        <v>3185</v>
      </c>
      <c r="L436" s="21" t="s">
        <v>3186</v>
      </c>
      <c r="M436" s="23" t="s">
        <v>623</v>
      </c>
      <c r="N436" s="32" t="s">
        <v>3188</v>
      </c>
      <c r="O436" s="32" t="s">
        <v>6315</v>
      </c>
      <c r="P436" s="33" t="s">
        <v>3187</v>
      </c>
      <c r="Q436" s="32"/>
      <c r="R436" s="33">
        <v>91001</v>
      </c>
      <c r="S436" s="33" t="s">
        <v>600</v>
      </c>
      <c r="T436" s="34">
        <v>42215</v>
      </c>
      <c r="U436" s="32">
        <v>7577</v>
      </c>
      <c r="V436" s="22"/>
      <c r="W436" s="23"/>
      <c r="X436" s="22"/>
      <c r="Y436" s="22"/>
      <c r="Z436" s="22"/>
      <c r="AA436" s="21"/>
      <c r="AB436" s="18"/>
      <c r="AC436" s="18"/>
      <c r="AD436" s="18"/>
      <c r="AE436" s="18"/>
      <c r="AF436" s="18"/>
      <c r="AG436" s="18"/>
    </row>
    <row r="437" spans="1:33" ht="18" hidden="1" customHeight="1" x14ac:dyDescent="0.2">
      <c r="A437" s="32">
        <v>7596</v>
      </c>
      <c r="B437" s="42" t="s">
        <v>3189</v>
      </c>
      <c r="C437" s="139">
        <v>690737000</v>
      </c>
      <c r="D437" s="21" t="s">
        <v>2833</v>
      </c>
      <c r="E437" s="21" t="s">
        <v>626</v>
      </c>
      <c r="F437" s="31" t="s">
        <v>27</v>
      </c>
      <c r="G437" s="31" t="s">
        <v>627</v>
      </c>
      <c r="H437" s="31" t="s">
        <v>29</v>
      </c>
      <c r="I437" s="21"/>
      <c r="J437" s="21"/>
      <c r="K437" s="21" t="s">
        <v>3190</v>
      </c>
      <c r="L437" s="21" t="s">
        <v>3191</v>
      </c>
      <c r="M437" s="23" t="s">
        <v>623</v>
      </c>
      <c r="N437" s="32" t="s">
        <v>3193</v>
      </c>
      <c r="O437" s="32" t="s">
        <v>3192</v>
      </c>
      <c r="P437" s="33"/>
      <c r="Q437" s="32"/>
      <c r="R437" s="33">
        <v>91001</v>
      </c>
      <c r="S437" s="33" t="s">
        <v>600</v>
      </c>
      <c r="T437" s="34">
        <v>42410</v>
      </c>
      <c r="U437" s="32">
        <v>7596</v>
      </c>
      <c r="V437" s="22"/>
      <c r="W437" s="23"/>
      <c r="X437" s="22"/>
      <c r="Y437" s="22"/>
      <c r="Z437" s="22"/>
      <c r="AA437" s="21"/>
      <c r="AB437" s="18"/>
      <c r="AC437" s="18"/>
      <c r="AD437" s="18"/>
      <c r="AE437" s="18"/>
      <c r="AF437" s="18"/>
      <c r="AG437" s="18"/>
    </row>
    <row r="438" spans="1:33" ht="18" hidden="1" customHeight="1" x14ac:dyDescent="0.2">
      <c r="A438" s="32">
        <v>6998</v>
      </c>
      <c r="B438" s="42" t="s">
        <v>3194</v>
      </c>
      <c r="C438" s="139">
        <v>692543009</v>
      </c>
      <c r="D438" s="21" t="s">
        <v>2833</v>
      </c>
      <c r="E438" s="21" t="s">
        <v>2850</v>
      </c>
      <c r="F438" s="31" t="s">
        <v>27</v>
      </c>
      <c r="G438" s="31" t="s">
        <v>2851</v>
      </c>
      <c r="H438" s="31" t="s">
        <v>29</v>
      </c>
      <c r="I438" s="21"/>
      <c r="J438" s="21"/>
      <c r="K438" s="50" t="s">
        <v>8633</v>
      </c>
      <c r="L438" s="21" t="s">
        <v>3195</v>
      </c>
      <c r="M438" s="23" t="s">
        <v>49</v>
      </c>
      <c r="N438" s="32" t="s">
        <v>1878</v>
      </c>
      <c r="O438" s="32"/>
      <c r="P438" s="33"/>
      <c r="Q438" s="32"/>
      <c r="R438" s="33">
        <v>91001</v>
      </c>
      <c r="S438" s="33" t="s">
        <v>2854</v>
      </c>
      <c r="T438" s="34">
        <v>37970</v>
      </c>
      <c r="U438" s="32">
        <v>6998</v>
      </c>
      <c r="V438" s="22"/>
      <c r="W438" s="23"/>
      <c r="X438" s="22"/>
      <c r="Y438" s="22"/>
      <c r="Z438" s="22"/>
      <c r="AA438" s="21"/>
      <c r="AB438" s="18"/>
      <c r="AC438" s="18"/>
      <c r="AD438" s="18"/>
      <c r="AE438" s="18"/>
      <c r="AF438" s="18"/>
      <c r="AG438" s="18"/>
    </row>
    <row r="439" spans="1:33" ht="18" hidden="1" customHeight="1" x14ac:dyDescent="0.2">
      <c r="A439" s="32">
        <v>7290</v>
      </c>
      <c r="B439" s="42" t="s">
        <v>3196</v>
      </c>
      <c r="C439" s="139">
        <v>691507009</v>
      </c>
      <c r="D439" s="21" t="s">
        <v>2833</v>
      </c>
      <c r="E439" s="21" t="s">
        <v>2850</v>
      </c>
      <c r="F439" s="31" t="s">
        <v>27</v>
      </c>
      <c r="G439" s="31" t="s">
        <v>2851</v>
      </c>
      <c r="H439" s="31" t="s">
        <v>29</v>
      </c>
      <c r="I439" s="21"/>
      <c r="J439" s="21"/>
      <c r="K439" s="21" t="s">
        <v>3197</v>
      </c>
      <c r="L439" s="21" t="s">
        <v>3199</v>
      </c>
      <c r="M439" s="23" t="s">
        <v>339</v>
      </c>
      <c r="N439" s="32" t="s">
        <v>3201</v>
      </c>
      <c r="O439" s="32" t="s">
        <v>3200</v>
      </c>
      <c r="P439" s="33" t="s">
        <v>3198</v>
      </c>
      <c r="Q439" s="32"/>
      <c r="R439" s="33">
        <v>91001</v>
      </c>
      <c r="S439" s="33" t="s">
        <v>2866</v>
      </c>
      <c r="T439" s="34">
        <v>38744</v>
      </c>
      <c r="U439" s="32">
        <v>7290</v>
      </c>
      <c r="V439" s="22"/>
      <c r="W439" s="23"/>
      <c r="X439" s="22"/>
      <c r="Y439" s="22"/>
      <c r="Z439" s="22"/>
      <c r="AA439" s="21"/>
      <c r="AB439" s="18"/>
      <c r="AC439" s="18"/>
      <c r="AD439" s="18"/>
      <c r="AE439" s="18"/>
      <c r="AF439" s="18"/>
      <c r="AG439" s="18"/>
    </row>
    <row r="440" spans="1:33" ht="18" hidden="1" customHeight="1" x14ac:dyDescent="0.2">
      <c r="A440" s="32">
        <v>7150</v>
      </c>
      <c r="B440" s="42" t="s">
        <v>3202</v>
      </c>
      <c r="C440" s="139" t="s">
        <v>7688</v>
      </c>
      <c r="D440" s="21" t="s">
        <v>2833</v>
      </c>
      <c r="E440" s="21" t="s">
        <v>2850</v>
      </c>
      <c r="F440" s="31" t="s">
        <v>27</v>
      </c>
      <c r="G440" s="31" t="s">
        <v>2851</v>
      </c>
      <c r="H440" s="31" t="s">
        <v>29</v>
      </c>
      <c r="I440" s="21"/>
      <c r="J440" s="21"/>
      <c r="K440" s="21" t="s">
        <v>3203</v>
      </c>
      <c r="L440" s="21" t="s">
        <v>3204</v>
      </c>
      <c r="M440" s="23" t="s">
        <v>50</v>
      </c>
      <c r="N440" s="32" t="s">
        <v>3206</v>
      </c>
      <c r="O440" s="32" t="s">
        <v>3205</v>
      </c>
      <c r="P440" s="33"/>
      <c r="Q440" s="32"/>
      <c r="R440" s="33">
        <v>91001</v>
      </c>
      <c r="S440" s="33" t="s">
        <v>2927</v>
      </c>
      <c r="T440" s="34">
        <v>38315</v>
      </c>
      <c r="U440" s="32">
        <v>7150</v>
      </c>
      <c r="V440" s="22"/>
      <c r="W440" s="23"/>
      <c r="X440" s="22"/>
      <c r="Y440" s="22"/>
      <c r="Z440" s="22"/>
      <c r="AA440" s="21"/>
      <c r="AB440" s="18"/>
      <c r="AC440" s="18"/>
      <c r="AD440" s="18"/>
      <c r="AE440" s="18"/>
      <c r="AF440" s="18"/>
      <c r="AG440" s="18"/>
    </row>
    <row r="441" spans="1:33" ht="18" hidden="1" customHeight="1" x14ac:dyDescent="0.2">
      <c r="A441" s="32">
        <v>7546</v>
      </c>
      <c r="B441" s="42" t="s">
        <v>3207</v>
      </c>
      <c r="C441" s="139" t="s">
        <v>7689</v>
      </c>
      <c r="D441" s="21" t="s">
        <v>2833</v>
      </c>
      <c r="E441" s="21" t="s">
        <v>626</v>
      </c>
      <c r="F441" s="31" t="s">
        <v>27</v>
      </c>
      <c r="G441" s="31" t="s">
        <v>627</v>
      </c>
      <c r="H441" s="31" t="s">
        <v>29</v>
      </c>
      <c r="I441" s="21"/>
      <c r="J441" s="21"/>
      <c r="K441" s="21" t="s">
        <v>3208</v>
      </c>
      <c r="L441" s="21" t="s">
        <v>3210</v>
      </c>
      <c r="M441" s="23" t="s">
        <v>6106</v>
      </c>
      <c r="N441" s="32" t="s">
        <v>3212</v>
      </c>
      <c r="O441" s="32" t="s">
        <v>3211</v>
      </c>
      <c r="P441" s="33" t="s">
        <v>3209</v>
      </c>
      <c r="Q441" s="32"/>
      <c r="R441" s="33">
        <v>91001</v>
      </c>
      <c r="S441" s="33" t="s">
        <v>600</v>
      </c>
      <c r="T441" s="34">
        <v>42059</v>
      </c>
      <c r="U441" s="32">
        <v>7546</v>
      </c>
      <c r="V441" s="22"/>
      <c r="W441" s="23"/>
      <c r="X441" s="22"/>
      <c r="Y441" s="22"/>
      <c r="Z441" s="22"/>
      <c r="AA441" s="21"/>
      <c r="AB441" s="18"/>
      <c r="AC441" s="18"/>
      <c r="AD441" s="18"/>
      <c r="AE441" s="18"/>
      <c r="AF441" s="18"/>
      <c r="AG441" s="18"/>
    </row>
    <row r="442" spans="1:33" ht="18" hidden="1" customHeight="1" x14ac:dyDescent="0.2">
      <c r="A442" s="32">
        <v>7487</v>
      </c>
      <c r="B442" s="42" t="s">
        <v>3213</v>
      </c>
      <c r="C442" s="139" t="s">
        <v>7690</v>
      </c>
      <c r="D442" s="21" t="s">
        <v>2833</v>
      </c>
      <c r="E442" s="21" t="s">
        <v>626</v>
      </c>
      <c r="F442" s="31" t="s">
        <v>27</v>
      </c>
      <c r="G442" s="31" t="s">
        <v>627</v>
      </c>
      <c r="H442" s="31" t="s">
        <v>29</v>
      </c>
      <c r="I442" s="21"/>
      <c r="J442" s="21"/>
      <c r="K442" s="21" t="s">
        <v>3214</v>
      </c>
      <c r="L442" s="21" t="s">
        <v>3216</v>
      </c>
      <c r="M442" s="23" t="s">
        <v>6105</v>
      </c>
      <c r="N442" s="32" t="s">
        <v>3218</v>
      </c>
      <c r="O442" s="32" t="s">
        <v>3217</v>
      </c>
      <c r="P442" s="33" t="s">
        <v>3215</v>
      </c>
      <c r="Q442" s="32"/>
      <c r="R442" s="33">
        <v>91001</v>
      </c>
      <c r="S442" s="33" t="s">
        <v>600</v>
      </c>
      <c r="T442" s="34">
        <v>41547</v>
      </c>
      <c r="U442" s="32">
        <v>7487</v>
      </c>
      <c r="V442" s="22"/>
      <c r="W442" s="23"/>
      <c r="X442" s="22"/>
      <c r="Y442" s="22"/>
      <c r="Z442" s="22"/>
      <c r="AA442" s="21"/>
      <c r="AB442" s="18"/>
      <c r="AC442" s="18"/>
      <c r="AD442" s="18"/>
      <c r="AE442" s="18"/>
      <c r="AF442" s="18"/>
      <c r="AG442" s="18"/>
    </row>
    <row r="443" spans="1:33" ht="18" hidden="1" customHeight="1" x14ac:dyDescent="0.2">
      <c r="A443" s="32">
        <v>7215</v>
      </c>
      <c r="B443" s="42" t="s">
        <v>3219</v>
      </c>
      <c r="C443" s="139">
        <v>692207009</v>
      </c>
      <c r="D443" s="21" t="s">
        <v>2833</v>
      </c>
      <c r="E443" s="21" t="s">
        <v>626</v>
      </c>
      <c r="F443" s="31" t="s">
        <v>27</v>
      </c>
      <c r="G443" s="31" t="s">
        <v>2954</v>
      </c>
      <c r="H443" s="31" t="s">
        <v>29</v>
      </c>
      <c r="I443" s="21"/>
      <c r="J443" s="21"/>
      <c r="K443" s="21" t="s">
        <v>3220</v>
      </c>
      <c r="L443" s="21" t="s">
        <v>3221</v>
      </c>
      <c r="M443" s="23" t="s">
        <v>6105</v>
      </c>
      <c r="N443" s="32" t="s">
        <v>3222</v>
      </c>
      <c r="O443" s="32"/>
      <c r="P443" s="33"/>
      <c r="Q443" s="32"/>
      <c r="R443" s="33">
        <v>91001</v>
      </c>
      <c r="S443" s="21" t="s">
        <v>2854</v>
      </c>
      <c r="T443" s="34">
        <v>38663</v>
      </c>
      <c r="U443" s="32">
        <v>7215</v>
      </c>
      <c r="V443" s="22"/>
      <c r="W443" s="23"/>
      <c r="X443" s="22"/>
      <c r="Y443" s="22"/>
      <c r="Z443" s="22"/>
      <c r="AA443" s="21"/>
      <c r="AB443" s="18"/>
      <c r="AC443" s="18"/>
      <c r="AD443" s="18"/>
      <c r="AE443" s="18"/>
      <c r="AF443" s="18"/>
      <c r="AG443" s="18"/>
    </row>
    <row r="444" spans="1:33" ht="18" hidden="1" customHeight="1" x14ac:dyDescent="0.2">
      <c r="A444" s="32">
        <v>7523</v>
      </c>
      <c r="B444" s="42" t="s">
        <v>3223</v>
      </c>
      <c r="C444" s="139" t="s">
        <v>7691</v>
      </c>
      <c r="D444" s="21" t="s">
        <v>2833</v>
      </c>
      <c r="E444" s="21" t="s">
        <v>626</v>
      </c>
      <c r="F444" s="31" t="s">
        <v>27</v>
      </c>
      <c r="G444" s="31" t="s">
        <v>627</v>
      </c>
      <c r="H444" s="31" t="s">
        <v>29</v>
      </c>
      <c r="I444" s="21"/>
      <c r="J444" s="21"/>
      <c r="K444" s="21" t="s">
        <v>8634</v>
      </c>
      <c r="L444" s="21" t="s">
        <v>3225</v>
      </c>
      <c r="M444" s="23" t="s">
        <v>6111</v>
      </c>
      <c r="N444" s="32" t="s">
        <v>6164</v>
      </c>
      <c r="O444" s="32"/>
      <c r="P444" s="33" t="s">
        <v>3224</v>
      </c>
      <c r="Q444" s="32"/>
      <c r="R444" s="33">
        <v>91001</v>
      </c>
      <c r="S444" s="33" t="s">
        <v>2884</v>
      </c>
      <c r="T444" s="34">
        <v>42032</v>
      </c>
      <c r="U444" s="32">
        <v>7523</v>
      </c>
      <c r="V444" s="22"/>
      <c r="W444" s="23"/>
      <c r="X444" s="22"/>
      <c r="Y444" s="22"/>
      <c r="Z444" s="22"/>
      <c r="AA444" s="21"/>
      <c r="AB444" s="18"/>
      <c r="AC444" s="18"/>
      <c r="AD444" s="18"/>
      <c r="AE444" s="18"/>
      <c r="AF444" s="18"/>
      <c r="AG444" s="18"/>
    </row>
    <row r="445" spans="1:33" ht="18" hidden="1" customHeight="1" x14ac:dyDescent="0.2">
      <c r="A445" s="32">
        <v>7095</v>
      </c>
      <c r="B445" s="42" t="s">
        <v>3226</v>
      </c>
      <c r="C445" s="139">
        <v>691902005</v>
      </c>
      <c r="D445" s="21" t="s">
        <v>2833</v>
      </c>
      <c r="E445" s="21" t="s">
        <v>2850</v>
      </c>
      <c r="F445" s="31" t="s">
        <v>27</v>
      </c>
      <c r="G445" s="31" t="s">
        <v>2851</v>
      </c>
      <c r="H445" s="31" t="s">
        <v>29</v>
      </c>
      <c r="I445" s="21"/>
      <c r="J445" s="21"/>
      <c r="K445" s="21" t="s">
        <v>3227</v>
      </c>
      <c r="L445" s="21" t="s">
        <v>3228</v>
      </c>
      <c r="M445" s="23" t="s">
        <v>50</v>
      </c>
      <c r="N445" s="32" t="s">
        <v>3229</v>
      </c>
      <c r="O445" s="32"/>
      <c r="P445" s="33"/>
      <c r="Q445" s="32"/>
      <c r="R445" s="33">
        <v>91001</v>
      </c>
      <c r="S445" s="33" t="s">
        <v>3230</v>
      </c>
      <c r="T445" s="34">
        <v>37970</v>
      </c>
      <c r="U445" s="32">
        <v>7095</v>
      </c>
      <c r="V445" s="22"/>
      <c r="W445" s="23"/>
      <c r="X445" s="22"/>
      <c r="Y445" s="22"/>
      <c r="Z445" s="22"/>
      <c r="AA445" s="21"/>
      <c r="AB445" s="18"/>
      <c r="AC445" s="18"/>
      <c r="AD445" s="18"/>
      <c r="AE445" s="18"/>
      <c r="AF445" s="18"/>
      <c r="AG445" s="18"/>
    </row>
    <row r="446" spans="1:33" ht="18" hidden="1" customHeight="1" x14ac:dyDescent="0.2">
      <c r="A446" s="32">
        <v>7174</v>
      </c>
      <c r="B446" s="42" t="s">
        <v>3231</v>
      </c>
      <c r="C446" s="139">
        <v>691912000</v>
      </c>
      <c r="D446" s="21" t="s">
        <v>2833</v>
      </c>
      <c r="E446" s="21" t="s">
        <v>2850</v>
      </c>
      <c r="F446" s="31" t="s">
        <v>27</v>
      </c>
      <c r="G446" s="31" t="s">
        <v>2851</v>
      </c>
      <c r="H446" s="31" t="s">
        <v>29</v>
      </c>
      <c r="I446" s="21"/>
      <c r="J446" s="21"/>
      <c r="K446" s="21" t="s">
        <v>3232</v>
      </c>
      <c r="L446" s="21" t="s">
        <v>3233</v>
      </c>
      <c r="M446" s="23" t="s">
        <v>50</v>
      </c>
      <c r="N446" s="32" t="s">
        <v>3235</v>
      </c>
      <c r="O446" s="32" t="s">
        <v>3234</v>
      </c>
      <c r="P446" s="33"/>
      <c r="Q446" s="32"/>
      <c r="R446" s="33">
        <v>91001</v>
      </c>
      <c r="S446" s="33" t="s">
        <v>2911</v>
      </c>
      <c r="T446" s="34">
        <v>38518</v>
      </c>
      <c r="U446" s="32">
        <v>7174</v>
      </c>
      <c r="V446" s="22"/>
      <c r="W446" s="23"/>
      <c r="X446" s="22"/>
      <c r="Y446" s="22"/>
      <c r="Z446" s="22"/>
      <c r="AA446" s="21"/>
      <c r="AB446" s="18"/>
      <c r="AC446" s="18"/>
      <c r="AD446" s="18"/>
      <c r="AE446" s="18"/>
      <c r="AF446" s="18"/>
      <c r="AG446" s="18"/>
    </row>
    <row r="447" spans="1:33" ht="18" hidden="1" customHeight="1" x14ac:dyDescent="0.2">
      <c r="A447" s="32">
        <v>7091</v>
      </c>
      <c r="B447" s="42" t="s">
        <v>3236</v>
      </c>
      <c r="C447" s="139">
        <v>690803003</v>
      </c>
      <c r="D447" s="21" t="s">
        <v>2833</v>
      </c>
      <c r="E447" s="21" t="s">
        <v>2850</v>
      </c>
      <c r="F447" s="31" t="s">
        <v>27</v>
      </c>
      <c r="G447" s="31" t="s">
        <v>2851</v>
      </c>
      <c r="H447" s="31" t="s">
        <v>29</v>
      </c>
      <c r="I447" s="21"/>
      <c r="J447" s="21"/>
      <c r="K447" s="21" t="s">
        <v>3237</v>
      </c>
      <c r="L447" s="21" t="s">
        <v>3238</v>
      </c>
      <c r="M447" s="23" t="s">
        <v>6109</v>
      </c>
      <c r="N447" s="32" t="s">
        <v>3239</v>
      </c>
      <c r="O447" s="32"/>
      <c r="P447" s="33"/>
      <c r="Q447" s="32"/>
      <c r="R447" s="33">
        <v>91001</v>
      </c>
      <c r="S447" s="33" t="s">
        <v>2866</v>
      </c>
      <c r="T447" s="34">
        <v>37970</v>
      </c>
      <c r="U447" s="32">
        <v>7091</v>
      </c>
      <c r="V447" s="22"/>
      <c r="W447" s="23"/>
      <c r="X447" s="22"/>
      <c r="Y447" s="22"/>
      <c r="Z447" s="22"/>
      <c r="AA447" s="21"/>
      <c r="AB447" s="18"/>
      <c r="AC447" s="18"/>
      <c r="AD447" s="18"/>
      <c r="AE447" s="18"/>
      <c r="AF447" s="18"/>
      <c r="AG447" s="18"/>
    </row>
    <row r="448" spans="1:33" ht="18" hidden="1" customHeight="1" x14ac:dyDescent="0.2">
      <c r="A448" s="32">
        <v>7249</v>
      </c>
      <c r="B448" s="42" t="s">
        <v>3240</v>
      </c>
      <c r="C448" s="139" t="s">
        <v>7692</v>
      </c>
      <c r="D448" s="21" t="s">
        <v>2833</v>
      </c>
      <c r="E448" s="21" t="s">
        <v>2850</v>
      </c>
      <c r="F448" s="31" t="s">
        <v>27</v>
      </c>
      <c r="G448" s="31" t="s">
        <v>2851</v>
      </c>
      <c r="H448" s="31" t="s">
        <v>29</v>
      </c>
      <c r="I448" s="21"/>
      <c r="J448" s="21"/>
      <c r="K448" s="21" t="s">
        <v>3241</v>
      </c>
      <c r="L448" s="21" t="s">
        <v>3242</v>
      </c>
      <c r="M448" s="23" t="s">
        <v>6110</v>
      </c>
      <c r="N448" s="32" t="s">
        <v>3244</v>
      </c>
      <c r="O448" s="32" t="s">
        <v>3243</v>
      </c>
      <c r="P448" s="33"/>
      <c r="Q448" s="32"/>
      <c r="R448" s="33">
        <v>91001</v>
      </c>
      <c r="S448" s="33" t="s">
        <v>3245</v>
      </c>
      <c r="T448" s="34">
        <v>38722</v>
      </c>
      <c r="U448" s="32">
        <v>7249</v>
      </c>
      <c r="V448" s="22"/>
      <c r="W448" s="23"/>
      <c r="X448" s="22"/>
      <c r="Y448" s="22"/>
      <c r="Z448" s="22"/>
      <c r="AA448" s="21"/>
      <c r="AB448" s="18"/>
      <c r="AC448" s="18"/>
      <c r="AD448" s="18"/>
      <c r="AE448" s="18"/>
      <c r="AF448" s="18"/>
      <c r="AG448" s="18"/>
    </row>
    <row r="449" spans="1:33" ht="18" hidden="1" customHeight="1" x14ac:dyDescent="0.2">
      <c r="A449" s="32">
        <v>7283</v>
      </c>
      <c r="B449" s="42" t="s">
        <v>3246</v>
      </c>
      <c r="C449" s="139" t="s">
        <v>7693</v>
      </c>
      <c r="D449" s="21" t="s">
        <v>2833</v>
      </c>
      <c r="E449" s="21" t="s">
        <v>626</v>
      </c>
      <c r="F449" s="31" t="s">
        <v>27</v>
      </c>
      <c r="G449" s="31" t="s">
        <v>627</v>
      </c>
      <c r="H449" s="31" t="s">
        <v>29</v>
      </c>
      <c r="I449" s="21"/>
      <c r="J449" s="21"/>
      <c r="K449" s="21" t="s">
        <v>3247</v>
      </c>
      <c r="L449" s="21" t="s">
        <v>3248</v>
      </c>
      <c r="M449" s="23" t="s">
        <v>339</v>
      </c>
      <c r="N449" s="32" t="s">
        <v>3250</v>
      </c>
      <c r="O449" s="32" t="s">
        <v>3249</v>
      </c>
      <c r="P449" s="33"/>
      <c r="Q449" s="32"/>
      <c r="R449" s="33">
        <v>91001</v>
      </c>
      <c r="S449" s="33" t="s">
        <v>3251</v>
      </c>
      <c r="T449" s="34">
        <v>38737</v>
      </c>
      <c r="U449" s="32">
        <v>7283</v>
      </c>
      <c r="V449" s="22"/>
      <c r="W449" s="23"/>
      <c r="X449" s="22"/>
      <c r="Y449" s="22"/>
      <c r="Z449" s="22"/>
      <c r="AA449" s="21"/>
      <c r="AB449" s="18"/>
      <c r="AC449" s="18"/>
      <c r="AD449" s="18"/>
      <c r="AE449" s="18"/>
      <c r="AF449" s="18"/>
      <c r="AG449" s="18"/>
    </row>
    <row r="450" spans="1:33" ht="18" hidden="1" customHeight="1" x14ac:dyDescent="0.2">
      <c r="A450" s="32">
        <v>7309</v>
      </c>
      <c r="B450" s="42" t="s">
        <v>3255</v>
      </c>
      <c r="C450" s="139">
        <v>691506002</v>
      </c>
      <c r="D450" s="21" t="s">
        <v>2833</v>
      </c>
      <c r="E450" s="21" t="s">
        <v>626</v>
      </c>
      <c r="F450" s="31" t="s">
        <v>27</v>
      </c>
      <c r="G450" s="31" t="s">
        <v>627</v>
      </c>
      <c r="H450" s="31" t="s">
        <v>29</v>
      </c>
      <c r="I450" s="21"/>
      <c r="J450" s="21"/>
      <c r="K450" s="21" t="s">
        <v>3256</v>
      </c>
      <c r="L450" s="21" t="s">
        <v>3258</v>
      </c>
      <c r="M450" s="23" t="s">
        <v>339</v>
      </c>
      <c r="N450" s="23" t="s">
        <v>5835</v>
      </c>
      <c r="O450" s="32"/>
      <c r="P450" s="33" t="s">
        <v>3257</v>
      </c>
      <c r="Q450" s="32"/>
      <c r="R450" s="33">
        <v>91001</v>
      </c>
      <c r="S450" s="33" t="s">
        <v>2854</v>
      </c>
      <c r="T450" s="34">
        <v>38768</v>
      </c>
      <c r="U450" s="32">
        <v>7309</v>
      </c>
      <c r="V450" s="22"/>
      <c r="W450" s="23"/>
      <c r="X450" s="22"/>
      <c r="Y450" s="22"/>
      <c r="Z450" s="22"/>
      <c r="AA450" s="21"/>
      <c r="AB450" s="18"/>
      <c r="AC450" s="18"/>
      <c r="AD450" s="18"/>
      <c r="AE450" s="18"/>
      <c r="AF450" s="18"/>
      <c r="AG450" s="18"/>
    </row>
    <row r="451" spans="1:33" ht="18" hidden="1" customHeight="1" x14ac:dyDescent="0.2">
      <c r="A451" s="32">
        <v>7513</v>
      </c>
      <c r="B451" s="42" t="s">
        <v>3259</v>
      </c>
      <c r="C451" s="139">
        <v>690102005</v>
      </c>
      <c r="D451" s="21" t="s">
        <v>2833</v>
      </c>
      <c r="E451" s="21" t="s">
        <v>626</v>
      </c>
      <c r="F451" s="31" t="s">
        <v>27</v>
      </c>
      <c r="G451" s="31" t="s">
        <v>627</v>
      </c>
      <c r="H451" s="31" t="s">
        <v>29</v>
      </c>
      <c r="I451" s="21"/>
      <c r="J451" s="21"/>
      <c r="K451" s="21" t="s">
        <v>3260</v>
      </c>
      <c r="L451" s="21" t="s">
        <v>3262</v>
      </c>
      <c r="M451" s="32" t="s">
        <v>611</v>
      </c>
      <c r="N451" s="32" t="s">
        <v>3263</v>
      </c>
      <c r="O451" s="32" t="s">
        <v>3261</v>
      </c>
      <c r="P451" s="33"/>
      <c r="Q451" s="32"/>
      <c r="R451" s="33">
        <v>91001</v>
      </c>
      <c r="S451" s="33" t="s">
        <v>3018</v>
      </c>
      <c r="T451" s="34">
        <v>41927</v>
      </c>
      <c r="U451" s="32">
        <v>7513</v>
      </c>
      <c r="V451" s="22"/>
      <c r="W451" s="23"/>
      <c r="X451" s="22"/>
      <c r="Y451" s="22"/>
      <c r="Z451" s="22"/>
      <c r="AA451" s="21"/>
      <c r="AB451" s="18"/>
      <c r="AC451" s="18"/>
      <c r="AD451" s="18"/>
      <c r="AE451" s="18"/>
      <c r="AF451" s="18"/>
      <c r="AG451" s="18"/>
    </row>
    <row r="452" spans="1:33" ht="18" hidden="1" customHeight="1" x14ac:dyDescent="0.2">
      <c r="A452" s="32">
        <v>7586</v>
      </c>
      <c r="B452" s="42" t="s">
        <v>3264</v>
      </c>
      <c r="C452" s="139">
        <v>690307006</v>
      </c>
      <c r="D452" s="21" t="s">
        <v>2833</v>
      </c>
      <c r="E452" s="21" t="s">
        <v>3184</v>
      </c>
      <c r="F452" s="31" t="s">
        <v>27</v>
      </c>
      <c r="G452" s="31" t="s">
        <v>627</v>
      </c>
      <c r="H452" s="31" t="s">
        <v>29</v>
      </c>
      <c r="I452" s="21"/>
      <c r="J452" s="21"/>
      <c r="K452" s="21" t="s">
        <v>3265</v>
      </c>
      <c r="L452" s="21" t="s">
        <v>3267</v>
      </c>
      <c r="M452" s="23" t="s">
        <v>6106</v>
      </c>
      <c r="N452" s="32" t="s">
        <v>3269</v>
      </c>
      <c r="O452" s="32" t="s">
        <v>3266</v>
      </c>
      <c r="P452" s="33" t="s">
        <v>3268</v>
      </c>
      <c r="Q452" s="32"/>
      <c r="R452" s="33">
        <v>91001</v>
      </c>
      <c r="S452" s="33" t="s">
        <v>600</v>
      </c>
      <c r="T452" s="34">
        <v>42347</v>
      </c>
      <c r="U452" s="32">
        <v>7586</v>
      </c>
      <c r="V452" s="22"/>
      <c r="W452" s="23"/>
      <c r="X452" s="22"/>
      <c r="Y452" s="22"/>
      <c r="Z452" s="22"/>
      <c r="AA452" s="21"/>
      <c r="AB452" s="18"/>
      <c r="AC452" s="18"/>
      <c r="AD452" s="18"/>
      <c r="AE452" s="18"/>
      <c r="AF452" s="18"/>
      <c r="AG452" s="18"/>
    </row>
    <row r="453" spans="1:33" ht="18" hidden="1" customHeight="1" x14ac:dyDescent="0.2">
      <c r="A453" s="32">
        <v>7208</v>
      </c>
      <c r="B453" s="42" t="s">
        <v>3270</v>
      </c>
      <c r="C453" s="139">
        <v>692554000</v>
      </c>
      <c r="D453" s="21" t="s">
        <v>2833</v>
      </c>
      <c r="E453" s="21" t="s">
        <v>2850</v>
      </c>
      <c r="F453" s="31" t="s">
        <v>27</v>
      </c>
      <c r="G453" s="31" t="s">
        <v>2954</v>
      </c>
      <c r="H453" s="31" t="s">
        <v>29</v>
      </c>
      <c r="I453" s="21"/>
      <c r="J453" s="21"/>
      <c r="K453" s="21" t="s">
        <v>3271</v>
      </c>
      <c r="L453" s="21" t="s">
        <v>3272</v>
      </c>
      <c r="M453" s="23" t="s">
        <v>49</v>
      </c>
      <c r="N453" s="32" t="s">
        <v>1854</v>
      </c>
      <c r="O453" s="32" t="s">
        <v>3273</v>
      </c>
      <c r="P453" s="64" t="s">
        <v>6280</v>
      </c>
      <c r="Q453" s="32"/>
      <c r="R453" s="33">
        <v>91001</v>
      </c>
      <c r="S453" s="33" t="s">
        <v>3274</v>
      </c>
      <c r="T453" s="34">
        <v>38649</v>
      </c>
      <c r="U453" s="32">
        <v>7208</v>
      </c>
      <c r="V453" s="22"/>
      <c r="W453" s="23"/>
      <c r="X453" s="22"/>
      <c r="Y453" s="22"/>
      <c r="Z453" s="22"/>
      <c r="AA453" s="21"/>
      <c r="AB453" s="18"/>
      <c r="AC453" s="18"/>
      <c r="AD453" s="18"/>
      <c r="AE453" s="18"/>
      <c r="AF453" s="18"/>
      <c r="AG453" s="18"/>
    </row>
    <row r="454" spans="1:33" ht="18" hidden="1" customHeight="1" x14ac:dyDescent="0.2">
      <c r="A454" s="32">
        <v>7117</v>
      </c>
      <c r="B454" s="42" t="s">
        <v>3275</v>
      </c>
      <c r="C454" s="139">
        <v>690412004</v>
      </c>
      <c r="D454" s="21" t="s">
        <v>2833</v>
      </c>
      <c r="E454" s="21" t="s">
        <v>2850</v>
      </c>
      <c r="F454" s="31" t="s">
        <v>27</v>
      </c>
      <c r="G454" s="31" t="s">
        <v>2851</v>
      </c>
      <c r="H454" s="31" t="s">
        <v>29</v>
      </c>
      <c r="I454" s="21"/>
      <c r="J454" s="21"/>
      <c r="K454" s="21" t="s">
        <v>3276</v>
      </c>
      <c r="L454" s="21" t="s">
        <v>3277</v>
      </c>
      <c r="M454" s="23" t="s">
        <v>6108</v>
      </c>
      <c r="N454" s="32" t="s">
        <v>3278</v>
      </c>
      <c r="O454" s="32">
        <v>532662300</v>
      </c>
      <c r="P454" s="51" t="s">
        <v>6281</v>
      </c>
      <c r="Q454" s="32"/>
      <c r="R454" s="33">
        <v>91001</v>
      </c>
      <c r="S454" s="33" t="s">
        <v>2854</v>
      </c>
      <c r="T454" s="34">
        <v>37970</v>
      </c>
      <c r="U454" s="32">
        <v>7117</v>
      </c>
      <c r="V454" s="22"/>
      <c r="W454" s="23"/>
      <c r="X454" s="22"/>
      <c r="Y454" s="22"/>
      <c r="Z454" s="22"/>
      <c r="AA454" s="21"/>
      <c r="AB454" s="18"/>
      <c r="AC454" s="18"/>
      <c r="AD454" s="18"/>
      <c r="AE454" s="18"/>
      <c r="AF454" s="18"/>
      <c r="AG454" s="18"/>
    </row>
    <row r="455" spans="1:33" ht="18" hidden="1" customHeight="1" x14ac:dyDescent="0.2">
      <c r="A455" s="32">
        <v>7231</v>
      </c>
      <c r="B455" s="42" t="s">
        <v>3279</v>
      </c>
      <c r="C455" s="139">
        <v>692555007</v>
      </c>
      <c r="D455" s="21" t="s">
        <v>2833</v>
      </c>
      <c r="E455" s="21" t="s">
        <v>626</v>
      </c>
      <c r="F455" s="31" t="s">
        <v>27</v>
      </c>
      <c r="G455" s="31" t="s">
        <v>627</v>
      </c>
      <c r="H455" s="31" t="s">
        <v>29</v>
      </c>
      <c r="I455" s="21"/>
      <c r="J455" s="21"/>
      <c r="K455" s="21" t="s">
        <v>3280</v>
      </c>
      <c r="L455" s="21" t="s">
        <v>3282</v>
      </c>
      <c r="M455" s="23" t="s">
        <v>49</v>
      </c>
      <c r="N455" s="32" t="s">
        <v>1466</v>
      </c>
      <c r="O455" s="32" t="s">
        <v>3283</v>
      </c>
      <c r="P455" s="33" t="s">
        <v>3281</v>
      </c>
      <c r="Q455" s="32"/>
      <c r="R455" s="33">
        <v>91001</v>
      </c>
      <c r="S455" s="33" t="s">
        <v>2854</v>
      </c>
      <c r="T455" s="34">
        <v>38700</v>
      </c>
      <c r="U455" s="32">
        <v>7231</v>
      </c>
      <c r="V455" s="22"/>
      <c r="W455" s="23"/>
      <c r="X455" s="22"/>
      <c r="Y455" s="22"/>
      <c r="Z455" s="22"/>
      <c r="AA455" s="21"/>
      <c r="AB455" s="18"/>
      <c r="AC455" s="18"/>
      <c r="AD455" s="18"/>
      <c r="AE455" s="18"/>
      <c r="AF455" s="18"/>
      <c r="AG455" s="18"/>
    </row>
    <row r="456" spans="1:33" ht="18" hidden="1" customHeight="1" x14ac:dyDescent="0.2">
      <c r="A456" s="32">
        <v>7138</v>
      </c>
      <c r="B456" s="42" t="s">
        <v>3284</v>
      </c>
      <c r="C456" s="139">
        <v>690103001</v>
      </c>
      <c r="D456" s="21" t="s">
        <v>2833</v>
      </c>
      <c r="E456" s="21" t="s">
        <v>2850</v>
      </c>
      <c r="F456" s="31" t="s">
        <v>27</v>
      </c>
      <c r="G456" s="31" t="s">
        <v>2851</v>
      </c>
      <c r="H456" s="31" t="s">
        <v>29</v>
      </c>
      <c r="I456" s="21"/>
      <c r="J456" s="21"/>
      <c r="K456" s="21" t="s">
        <v>3285</v>
      </c>
      <c r="L456" s="21" t="s">
        <v>3286</v>
      </c>
      <c r="M456" s="32" t="s">
        <v>611</v>
      </c>
      <c r="N456" s="32" t="s">
        <v>2551</v>
      </c>
      <c r="O456" s="32"/>
      <c r="P456" s="33"/>
      <c r="Q456" s="32"/>
      <c r="R456" s="33">
        <v>91001</v>
      </c>
      <c r="S456" s="33" t="s">
        <v>2854</v>
      </c>
      <c r="T456" s="34">
        <v>38159</v>
      </c>
      <c r="U456" s="32">
        <v>7138</v>
      </c>
      <c r="V456" s="22"/>
      <c r="W456" s="23"/>
      <c r="X456" s="22"/>
      <c r="Y456" s="22"/>
      <c r="Z456" s="22"/>
      <c r="AA456" s="21"/>
      <c r="AB456" s="18"/>
      <c r="AC456" s="18"/>
      <c r="AD456" s="18"/>
      <c r="AE456" s="18"/>
      <c r="AF456" s="18"/>
      <c r="AG456" s="18"/>
    </row>
    <row r="457" spans="1:33" ht="18" hidden="1" customHeight="1" x14ac:dyDescent="0.2">
      <c r="A457" s="32">
        <v>7236</v>
      </c>
      <c r="B457" s="42" t="s">
        <v>3287</v>
      </c>
      <c r="C457" s="139">
        <v>690719002</v>
      </c>
      <c r="D457" s="21" t="s">
        <v>2833</v>
      </c>
      <c r="E457" s="21" t="s">
        <v>2850</v>
      </c>
      <c r="F457" s="31" t="s">
        <v>27</v>
      </c>
      <c r="G457" s="31" t="s">
        <v>2851</v>
      </c>
      <c r="H457" s="31" t="s">
        <v>29</v>
      </c>
      <c r="I457" s="21"/>
      <c r="J457" s="21"/>
      <c r="K457" s="21" t="s">
        <v>3288</v>
      </c>
      <c r="L457" s="21" t="s">
        <v>3289</v>
      </c>
      <c r="M457" s="23" t="s">
        <v>49</v>
      </c>
      <c r="N457" s="32" t="s">
        <v>3291</v>
      </c>
      <c r="O457" s="32" t="s">
        <v>3290</v>
      </c>
      <c r="P457" s="33"/>
      <c r="Q457" s="32"/>
      <c r="R457" s="33">
        <v>91001</v>
      </c>
      <c r="S457" s="33" t="s">
        <v>2854</v>
      </c>
      <c r="T457" s="34">
        <v>38712</v>
      </c>
      <c r="U457" s="32">
        <v>7236</v>
      </c>
      <c r="V457" s="22"/>
      <c r="W457" s="23"/>
      <c r="X457" s="22"/>
      <c r="Y457" s="22"/>
      <c r="Z457" s="22"/>
      <c r="AA457" s="21"/>
      <c r="AB457" s="18"/>
      <c r="AC457" s="18"/>
      <c r="AD457" s="18"/>
      <c r="AE457" s="18"/>
      <c r="AF457" s="18"/>
      <c r="AG457" s="18"/>
    </row>
    <row r="458" spans="1:33" ht="18" hidden="1" customHeight="1" x14ac:dyDescent="0.2">
      <c r="A458" s="32">
        <v>7421</v>
      </c>
      <c r="B458" s="42" t="s">
        <v>3292</v>
      </c>
      <c r="C458" s="139">
        <v>690618001</v>
      </c>
      <c r="D458" s="21" t="s">
        <v>2833</v>
      </c>
      <c r="E458" s="21" t="s">
        <v>626</v>
      </c>
      <c r="F458" s="31" t="s">
        <v>27</v>
      </c>
      <c r="G458" s="31" t="s">
        <v>627</v>
      </c>
      <c r="H458" s="31" t="s">
        <v>29</v>
      </c>
      <c r="I458" s="21"/>
      <c r="J458" s="21"/>
      <c r="K458" s="21" t="s">
        <v>3293</v>
      </c>
      <c r="L458" s="21" t="s">
        <v>3294</v>
      </c>
      <c r="M458" s="23" t="s">
        <v>623</v>
      </c>
      <c r="N458" s="32" t="s">
        <v>2288</v>
      </c>
      <c r="O458" s="32" t="s">
        <v>3295</v>
      </c>
      <c r="P458" s="33"/>
      <c r="Q458" s="32"/>
      <c r="R458" s="33">
        <v>91001</v>
      </c>
      <c r="S458" s="33" t="s">
        <v>3296</v>
      </c>
      <c r="T458" s="34">
        <v>40190</v>
      </c>
      <c r="U458" s="32">
        <v>7421</v>
      </c>
      <c r="V458" s="22"/>
      <c r="W458" s="23"/>
      <c r="X458" s="22"/>
      <c r="Y458" s="22"/>
      <c r="Z458" s="22"/>
      <c r="AA458" s="21"/>
      <c r="AB458" s="18"/>
      <c r="AC458" s="18"/>
      <c r="AD458" s="18"/>
      <c r="AE458" s="18"/>
      <c r="AF458" s="18"/>
      <c r="AG458" s="18"/>
    </row>
    <row r="459" spans="1:33" ht="18" hidden="1" customHeight="1" x14ac:dyDescent="0.2">
      <c r="A459" s="32">
        <v>7311</v>
      </c>
      <c r="B459" s="42" t="s">
        <v>3297</v>
      </c>
      <c r="C459" s="139">
        <v>690603004</v>
      </c>
      <c r="D459" s="21" t="s">
        <v>2833</v>
      </c>
      <c r="E459" s="21" t="s">
        <v>2850</v>
      </c>
      <c r="F459" s="31" t="s">
        <v>27</v>
      </c>
      <c r="G459" s="31" t="s">
        <v>2851</v>
      </c>
      <c r="H459" s="31" t="s">
        <v>29</v>
      </c>
      <c r="I459" s="21"/>
      <c r="J459" s="21"/>
      <c r="K459" s="21" t="s">
        <v>3298</v>
      </c>
      <c r="L459" s="21" t="s">
        <v>3299</v>
      </c>
      <c r="M459" s="23" t="s">
        <v>623</v>
      </c>
      <c r="N459" s="32" t="s">
        <v>3301</v>
      </c>
      <c r="O459" s="32" t="s">
        <v>3300</v>
      </c>
      <c r="P459" s="33"/>
      <c r="Q459" s="32"/>
      <c r="R459" s="33">
        <v>91001</v>
      </c>
      <c r="S459" s="33" t="s">
        <v>2854</v>
      </c>
      <c r="T459" s="34">
        <v>38786</v>
      </c>
      <c r="U459" s="32">
        <v>7311</v>
      </c>
      <c r="V459" s="22"/>
      <c r="W459" s="23"/>
      <c r="X459" s="22"/>
      <c r="Y459" s="22"/>
      <c r="Z459" s="22"/>
      <c r="AA459" s="21"/>
      <c r="AB459" s="18"/>
      <c r="AC459" s="18"/>
      <c r="AD459" s="18"/>
      <c r="AE459" s="18"/>
      <c r="AF459" s="18"/>
      <c r="AG459" s="18"/>
    </row>
    <row r="460" spans="1:33" ht="18" hidden="1" customHeight="1" x14ac:dyDescent="0.2">
      <c r="A460" s="32">
        <v>7196</v>
      </c>
      <c r="B460" s="42" t="s">
        <v>3302</v>
      </c>
      <c r="C460" s="139">
        <v>690720000</v>
      </c>
      <c r="D460" s="21" t="s">
        <v>2833</v>
      </c>
      <c r="E460" s="21" t="s">
        <v>2850</v>
      </c>
      <c r="F460" s="31" t="s">
        <v>27</v>
      </c>
      <c r="G460" s="31" t="s">
        <v>2851</v>
      </c>
      <c r="H460" s="31" t="s">
        <v>29</v>
      </c>
      <c r="I460" s="21"/>
      <c r="J460" s="21"/>
      <c r="K460" s="21" t="s">
        <v>3303</v>
      </c>
      <c r="L460" s="21" t="s">
        <v>3304</v>
      </c>
      <c r="M460" s="23" t="s">
        <v>49</v>
      </c>
      <c r="N460" s="32" t="s">
        <v>3305</v>
      </c>
      <c r="O460" s="32" t="s">
        <v>6265</v>
      </c>
      <c r="P460" s="51" t="s">
        <v>6264</v>
      </c>
      <c r="Q460" s="32"/>
      <c r="R460" s="33">
        <v>91001</v>
      </c>
      <c r="S460" s="33" t="s">
        <v>2854</v>
      </c>
      <c r="T460" s="34">
        <v>38624</v>
      </c>
      <c r="U460" s="32">
        <v>7196</v>
      </c>
      <c r="V460" s="22"/>
      <c r="W460" s="23"/>
      <c r="X460" s="22"/>
      <c r="Y460" s="22"/>
      <c r="Z460" s="22"/>
      <c r="AA460" s="21"/>
      <c r="AB460" s="18"/>
      <c r="AC460" s="18"/>
      <c r="AD460" s="18"/>
      <c r="AE460" s="18"/>
      <c r="AF460" s="18"/>
      <c r="AG460" s="18"/>
    </row>
    <row r="461" spans="1:33" ht="18" hidden="1" customHeight="1" x14ac:dyDescent="0.2">
      <c r="A461" s="32">
        <v>7514</v>
      </c>
      <c r="B461" s="42" t="s">
        <v>3306</v>
      </c>
      <c r="C461" s="139">
        <v>692011007</v>
      </c>
      <c r="D461" s="21" t="s">
        <v>2833</v>
      </c>
      <c r="E461" s="21" t="s">
        <v>626</v>
      </c>
      <c r="F461" s="31" t="s">
        <v>27</v>
      </c>
      <c r="G461" s="31" t="s">
        <v>627</v>
      </c>
      <c r="H461" s="31" t="s">
        <v>29</v>
      </c>
      <c r="I461" s="21"/>
      <c r="J461" s="21"/>
      <c r="K461" s="21" t="s">
        <v>3307</v>
      </c>
      <c r="L461" s="21" t="s">
        <v>3308</v>
      </c>
      <c r="M461" s="23" t="s">
        <v>6105</v>
      </c>
      <c r="N461" s="32" t="s">
        <v>3309</v>
      </c>
      <c r="O461" s="32"/>
      <c r="P461" s="33"/>
      <c r="Q461" s="32"/>
      <c r="R461" s="33">
        <v>91001</v>
      </c>
      <c r="S461" s="33" t="s">
        <v>600</v>
      </c>
      <c r="T461" s="34">
        <v>41939</v>
      </c>
      <c r="U461" s="32">
        <v>7514</v>
      </c>
      <c r="V461" s="22"/>
      <c r="W461" s="23"/>
      <c r="X461" s="22"/>
      <c r="Y461" s="22"/>
      <c r="Z461" s="22"/>
      <c r="AA461" s="21"/>
      <c r="AB461" s="18"/>
      <c r="AC461" s="18"/>
      <c r="AD461" s="18"/>
      <c r="AE461" s="18"/>
      <c r="AF461" s="18"/>
      <c r="AG461" s="18"/>
    </row>
    <row r="462" spans="1:33" ht="18" hidden="1" customHeight="1" x14ac:dyDescent="0.2">
      <c r="A462" s="32">
        <v>7220</v>
      </c>
      <c r="B462" s="42" t="s">
        <v>3310</v>
      </c>
      <c r="C462" s="139">
        <v>690714000</v>
      </c>
      <c r="D462" s="21" t="s">
        <v>2833</v>
      </c>
      <c r="E462" s="21" t="s">
        <v>626</v>
      </c>
      <c r="F462" s="31" t="s">
        <v>27</v>
      </c>
      <c r="G462" s="31" t="s">
        <v>627</v>
      </c>
      <c r="H462" s="31" t="s">
        <v>29</v>
      </c>
      <c r="I462" s="21"/>
      <c r="J462" s="21"/>
      <c r="K462" s="21" t="s">
        <v>3311</v>
      </c>
      <c r="L462" s="21" t="s">
        <v>3312</v>
      </c>
      <c r="M462" s="23" t="s">
        <v>49</v>
      </c>
      <c r="N462" s="32" t="s">
        <v>1330</v>
      </c>
      <c r="O462" s="32" t="s">
        <v>6392</v>
      </c>
      <c r="P462" s="33" t="s">
        <v>6393</v>
      </c>
      <c r="Q462" s="32"/>
      <c r="R462" s="33">
        <v>91001</v>
      </c>
      <c r="S462" s="33" t="s">
        <v>600</v>
      </c>
      <c r="T462" s="34">
        <v>38686</v>
      </c>
      <c r="U462" s="32">
        <v>7220</v>
      </c>
      <c r="V462" s="22"/>
      <c r="W462" s="23"/>
      <c r="X462" s="22"/>
      <c r="Y462" s="22"/>
      <c r="Z462" s="22"/>
      <c r="AA462" s="21"/>
      <c r="AB462" s="18"/>
      <c r="AC462" s="18"/>
      <c r="AD462" s="18"/>
      <c r="AE462" s="18"/>
      <c r="AF462" s="18"/>
      <c r="AG462" s="18"/>
    </row>
    <row r="463" spans="1:33" ht="18" hidden="1" customHeight="1" x14ac:dyDescent="0.2">
      <c r="A463" s="32">
        <v>7503</v>
      </c>
      <c r="B463" s="42" t="s">
        <v>3313</v>
      </c>
      <c r="C463" s="139">
        <v>692003004</v>
      </c>
      <c r="D463" s="21" t="s">
        <v>2833</v>
      </c>
      <c r="E463" s="21" t="s">
        <v>626</v>
      </c>
      <c r="F463" s="31" t="s">
        <v>27</v>
      </c>
      <c r="G463" s="31" t="s">
        <v>627</v>
      </c>
      <c r="H463" s="31" t="s">
        <v>29</v>
      </c>
      <c r="I463" s="21"/>
      <c r="J463" s="21"/>
      <c r="K463" s="21" t="s">
        <v>3314</v>
      </c>
      <c r="L463" s="21" t="s">
        <v>3316</v>
      </c>
      <c r="M463" s="23" t="s">
        <v>6111</v>
      </c>
      <c r="N463" s="32" t="s">
        <v>3318</v>
      </c>
      <c r="O463" s="32" t="s">
        <v>3317</v>
      </c>
      <c r="P463" s="33" t="s">
        <v>3315</v>
      </c>
      <c r="Q463" s="32"/>
      <c r="R463" s="33">
        <v>91001</v>
      </c>
      <c r="S463" s="33" t="s">
        <v>600</v>
      </c>
      <c r="T463" s="34">
        <v>41872</v>
      </c>
      <c r="U463" s="32">
        <v>7503</v>
      </c>
      <c r="V463" s="22"/>
      <c r="W463" s="23"/>
      <c r="X463" s="22"/>
      <c r="Y463" s="22"/>
      <c r="Z463" s="22"/>
      <c r="AA463" s="21"/>
      <c r="AB463" s="18"/>
      <c r="AC463" s="18"/>
      <c r="AD463" s="18"/>
      <c r="AE463" s="18"/>
      <c r="AF463" s="18"/>
      <c r="AG463" s="18"/>
    </row>
    <row r="464" spans="1:33" ht="18" hidden="1" customHeight="1" x14ac:dyDescent="0.2">
      <c r="A464" s="32">
        <v>7221</v>
      </c>
      <c r="B464" s="42" t="s">
        <v>3319</v>
      </c>
      <c r="C464" s="139">
        <v>690704005</v>
      </c>
      <c r="D464" s="21" t="s">
        <v>2833</v>
      </c>
      <c r="E464" s="21" t="s">
        <v>626</v>
      </c>
      <c r="F464" s="31" t="s">
        <v>27</v>
      </c>
      <c r="G464" s="31" t="s">
        <v>627</v>
      </c>
      <c r="H464" s="31" t="s">
        <v>29</v>
      </c>
      <c r="I464" s="21"/>
      <c r="J464" s="21"/>
      <c r="K464" s="21" t="s">
        <v>6618</v>
      </c>
      <c r="L464" s="21" t="s">
        <v>3321</v>
      </c>
      <c r="M464" s="23" t="s">
        <v>49</v>
      </c>
      <c r="N464" s="32" t="s">
        <v>3323</v>
      </c>
      <c r="O464" s="32" t="s">
        <v>3322</v>
      </c>
      <c r="P464" s="33" t="s">
        <v>3320</v>
      </c>
      <c r="Q464" s="32"/>
      <c r="R464" s="21">
        <v>91001</v>
      </c>
      <c r="S464" s="33" t="s">
        <v>600</v>
      </c>
      <c r="T464" s="34">
        <v>38686</v>
      </c>
      <c r="U464" s="32">
        <v>7221</v>
      </c>
      <c r="V464" s="22"/>
      <c r="W464" s="23"/>
      <c r="X464" s="22"/>
      <c r="Y464" s="22"/>
      <c r="Z464" s="22"/>
      <c r="AA464" s="21"/>
      <c r="AB464" s="18"/>
      <c r="AC464" s="18"/>
      <c r="AD464" s="18"/>
      <c r="AE464" s="18"/>
      <c r="AF464" s="18"/>
      <c r="AG464" s="18"/>
    </row>
    <row r="465" spans="1:33" ht="18" hidden="1" customHeight="1" x14ac:dyDescent="0.2">
      <c r="A465" s="32">
        <v>5200</v>
      </c>
      <c r="B465" s="42" t="s">
        <v>3324</v>
      </c>
      <c r="C465" s="139">
        <v>690707004</v>
      </c>
      <c r="D465" s="21" t="s">
        <v>3324</v>
      </c>
      <c r="E465" s="21" t="s">
        <v>2850</v>
      </c>
      <c r="F465" s="31" t="s">
        <v>27</v>
      </c>
      <c r="G465" s="31" t="s">
        <v>2851</v>
      </c>
      <c r="H465" s="31" t="s">
        <v>29</v>
      </c>
      <c r="I465" s="21"/>
      <c r="J465" s="21"/>
      <c r="K465" s="21" t="s">
        <v>3325</v>
      </c>
      <c r="L465" s="21" t="s">
        <v>3326</v>
      </c>
      <c r="M465" s="23" t="s">
        <v>49</v>
      </c>
      <c r="N465" s="32" t="s">
        <v>664</v>
      </c>
      <c r="O465" s="32" t="s">
        <v>3327</v>
      </c>
      <c r="P465" s="33"/>
      <c r="Q465" s="32"/>
      <c r="R465" s="33">
        <v>91001</v>
      </c>
      <c r="S465" s="33" t="s">
        <v>2854</v>
      </c>
      <c r="T465" s="34">
        <v>37970</v>
      </c>
      <c r="U465" s="32">
        <v>5200</v>
      </c>
      <c r="V465" s="22"/>
      <c r="W465" s="23"/>
      <c r="X465" s="22"/>
      <c r="Y465" s="22"/>
      <c r="Z465" s="22"/>
      <c r="AA465" s="21"/>
      <c r="AB465" s="18"/>
      <c r="AC465" s="18"/>
      <c r="AD465" s="18"/>
      <c r="AE465" s="18"/>
      <c r="AF465" s="18"/>
      <c r="AG465" s="18"/>
    </row>
    <row r="466" spans="1:33" ht="18" hidden="1" customHeight="1" x14ac:dyDescent="0.2">
      <c r="A466" s="32">
        <v>6997</v>
      </c>
      <c r="B466" s="42" t="s">
        <v>3328</v>
      </c>
      <c r="C466" s="139">
        <v>690724006</v>
      </c>
      <c r="D466" s="21" t="s">
        <v>2833</v>
      </c>
      <c r="E466" s="21" t="s">
        <v>2850</v>
      </c>
      <c r="F466" s="31" t="s">
        <v>27</v>
      </c>
      <c r="G466" s="31" t="s">
        <v>2851</v>
      </c>
      <c r="H466" s="31" t="s">
        <v>29</v>
      </c>
      <c r="I466" s="21"/>
      <c r="J466" s="21"/>
      <c r="K466" s="21" t="s">
        <v>6233</v>
      </c>
      <c r="L466" s="21" t="s">
        <v>3329</v>
      </c>
      <c r="M466" s="23" t="s">
        <v>49</v>
      </c>
      <c r="N466" s="32" t="s">
        <v>3331</v>
      </c>
      <c r="O466" s="32" t="s">
        <v>3330</v>
      </c>
      <c r="P466" s="33"/>
      <c r="Q466" s="32"/>
      <c r="R466" s="33">
        <v>91001</v>
      </c>
      <c r="S466" s="33" t="s">
        <v>2854</v>
      </c>
      <c r="T466" s="34">
        <v>37970</v>
      </c>
      <c r="U466" s="32">
        <v>6997</v>
      </c>
      <c r="V466" s="22"/>
      <c r="W466" s="23"/>
      <c r="X466" s="22"/>
      <c r="Y466" s="22"/>
      <c r="Z466" s="22"/>
      <c r="AA466" s="21"/>
      <c r="AB466" s="18"/>
      <c r="AC466" s="18"/>
      <c r="AD466" s="18"/>
      <c r="AE466" s="18"/>
      <c r="AF466" s="18"/>
      <c r="AG466" s="18"/>
    </row>
    <row r="467" spans="1:33" ht="18" hidden="1" customHeight="1" x14ac:dyDescent="0.2">
      <c r="A467" s="32">
        <v>7601</v>
      </c>
      <c r="B467" s="42" t="s">
        <v>3332</v>
      </c>
      <c r="C467" s="139">
        <v>690402009</v>
      </c>
      <c r="D467" s="21" t="s">
        <v>2833</v>
      </c>
      <c r="E467" s="21" t="s">
        <v>3333</v>
      </c>
      <c r="F467" s="31" t="s">
        <v>27</v>
      </c>
      <c r="G467" s="31" t="s">
        <v>627</v>
      </c>
      <c r="H467" s="31" t="s">
        <v>29</v>
      </c>
      <c r="I467" s="21"/>
      <c r="J467" s="21"/>
      <c r="K467" s="21" t="s">
        <v>3334</v>
      </c>
      <c r="L467" s="21" t="s">
        <v>3335</v>
      </c>
      <c r="M467" s="23" t="s">
        <v>6108</v>
      </c>
      <c r="N467" s="32" t="s">
        <v>3337</v>
      </c>
      <c r="O467" s="32" t="s">
        <v>3336</v>
      </c>
      <c r="P467" s="33"/>
      <c r="Q467" s="32"/>
      <c r="R467" s="33">
        <v>91001</v>
      </c>
      <c r="S467" s="33" t="s">
        <v>600</v>
      </c>
      <c r="T467" s="34">
        <v>42422</v>
      </c>
      <c r="U467" s="32">
        <v>7601</v>
      </c>
      <c r="V467" s="22"/>
      <c r="W467" s="23"/>
      <c r="X467" s="22"/>
      <c r="Y467" s="22"/>
      <c r="Z467" s="22"/>
      <c r="AA467" s="21"/>
      <c r="AB467" s="18"/>
      <c r="AC467" s="18"/>
      <c r="AD467" s="18"/>
      <c r="AE467" s="18"/>
      <c r="AF467" s="18"/>
      <c r="AG467" s="18"/>
    </row>
    <row r="468" spans="1:33" ht="18" hidden="1" customHeight="1" x14ac:dyDescent="0.2">
      <c r="A468" s="32">
        <v>7110</v>
      </c>
      <c r="B468" s="42" t="s">
        <v>3338</v>
      </c>
      <c r="C468" s="139">
        <v>690501007</v>
      </c>
      <c r="D468" s="21" t="s">
        <v>2833</v>
      </c>
      <c r="E468" s="21" t="s">
        <v>2850</v>
      </c>
      <c r="F468" s="31" t="s">
        <v>27</v>
      </c>
      <c r="G468" s="31" t="s">
        <v>2851</v>
      </c>
      <c r="H468" s="31" t="s">
        <v>29</v>
      </c>
      <c r="I468" s="21"/>
      <c r="J468" s="21"/>
      <c r="K468" s="21" t="s">
        <v>3339</v>
      </c>
      <c r="L468" s="21" t="s">
        <v>3340</v>
      </c>
      <c r="M468" s="23" t="s">
        <v>623</v>
      </c>
      <c r="N468" s="32" t="s">
        <v>3341</v>
      </c>
      <c r="O468" s="32"/>
      <c r="P468" s="33"/>
      <c r="Q468" s="32"/>
      <c r="R468" s="33">
        <v>91001</v>
      </c>
      <c r="S468" s="33" t="s">
        <v>2854</v>
      </c>
      <c r="T468" s="34">
        <v>37970</v>
      </c>
      <c r="U468" s="32">
        <v>7110</v>
      </c>
      <c r="V468" s="22"/>
      <c r="W468" s="23"/>
      <c r="X468" s="22"/>
      <c r="Y468" s="22"/>
      <c r="Z468" s="22"/>
      <c r="AA468" s="21"/>
      <c r="AB468" s="18"/>
      <c r="AC468" s="18"/>
      <c r="AD468" s="18"/>
      <c r="AE468" s="18"/>
      <c r="AF468" s="18"/>
      <c r="AG468" s="18"/>
    </row>
    <row r="469" spans="1:33" ht="18" hidden="1" customHeight="1" x14ac:dyDescent="0.2">
      <c r="A469" s="32">
        <v>7051</v>
      </c>
      <c r="B469" s="42" t="s">
        <v>3342</v>
      </c>
      <c r="C469" s="139">
        <v>692538005</v>
      </c>
      <c r="D469" s="21" t="s">
        <v>2833</v>
      </c>
      <c r="E469" s="21" t="s">
        <v>2850</v>
      </c>
      <c r="F469" s="31" t="s">
        <v>27</v>
      </c>
      <c r="G469" s="31" t="s">
        <v>2851</v>
      </c>
      <c r="H469" s="31" t="s">
        <v>29</v>
      </c>
      <c r="I469" s="21"/>
      <c r="J469" s="21"/>
      <c r="K469" s="21" t="s">
        <v>3343</v>
      </c>
      <c r="L469" s="21" t="s">
        <v>3344</v>
      </c>
      <c r="M469" s="23" t="s">
        <v>49</v>
      </c>
      <c r="N469" s="32" t="s">
        <v>899</v>
      </c>
      <c r="O469" s="32"/>
      <c r="P469" s="33"/>
      <c r="Q469" s="32"/>
      <c r="R469" s="33">
        <v>91001</v>
      </c>
      <c r="S469" s="33" t="s">
        <v>3345</v>
      </c>
      <c r="T469" s="34">
        <v>37970</v>
      </c>
      <c r="U469" s="32">
        <v>7051</v>
      </c>
      <c r="V469" s="22"/>
      <c r="W469" s="23"/>
      <c r="X469" s="22"/>
      <c r="Y469" s="22"/>
      <c r="Z469" s="22"/>
      <c r="AA469" s="21"/>
      <c r="AB469" s="18"/>
      <c r="AC469" s="18"/>
      <c r="AD469" s="18"/>
      <c r="AE469" s="18"/>
      <c r="AF469" s="18"/>
      <c r="AG469" s="18"/>
    </row>
    <row r="470" spans="1:33" ht="18" hidden="1" customHeight="1" x14ac:dyDescent="0.2">
      <c r="A470" s="32">
        <v>7502</v>
      </c>
      <c r="B470" s="42" t="s">
        <v>3346</v>
      </c>
      <c r="C470" s="139">
        <v>690706008</v>
      </c>
      <c r="D470" s="21" t="s">
        <v>2833</v>
      </c>
      <c r="E470" s="21" t="s">
        <v>626</v>
      </c>
      <c r="F470" s="31" t="s">
        <v>27</v>
      </c>
      <c r="G470" s="31" t="s">
        <v>627</v>
      </c>
      <c r="H470" s="31" t="s">
        <v>29</v>
      </c>
      <c r="I470" s="21"/>
      <c r="J470" s="21"/>
      <c r="K470" s="21" t="s">
        <v>3347</v>
      </c>
      <c r="L470" s="21" t="s">
        <v>6310</v>
      </c>
      <c r="M470" s="23" t="s">
        <v>49</v>
      </c>
      <c r="N470" s="32" t="s">
        <v>3348</v>
      </c>
      <c r="O470" s="32" t="s">
        <v>6311</v>
      </c>
      <c r="P470" s="33" t="s">
        <v>6312</v>
      </c>
      <c r="Q470" s="32"/>
      <c r="R470" s="33">
        <v>91001</v>
      </c>
      <c r="S470" s="33" t="s">
        <v>3345</v>
      </c>
      <c r="T470" s="34">
        <v>41848</v>
      </c>
      <c r="U470" s="32">
        <v>7502</v>
      </c>
      <c r="V470" s="22"/>
      <c r="W470" s="23"/>
      <c r="X470" s="22"/>
      <c r="Y470" s="22"/>
      <c r="Z470" s="22"/>
      <c r="AA470" s="21"/>
      <c r="AB470" s="18"/>
      <c r="AC470" s="18"/>
      <c r="AD470" s="18"/>
      <c r="AE470" s="18"/>
      <c r="AF470" s="18"/>
      <c r="AG470" s="18"/>
    </row>
    <row r="471" spans="1:33" ht="18" hidden="1" customHeight="1" x14ac:dyDescent="0.2">
      <c r="A471" s="32">
        <v>7118</v>
      </c>
      <c r="B471" s="42" t="s">
        <v>3349</v>
      </c>
      <c r="C471" s="139">
        <v>690401002</v>
      </c>
      <c r="D471" s="21" t="s">
        <v>2833</v>
      </c>
      <c r="E471" s="21" t="s">
        <v>2850</v>
      </c>
      <c r="F471" s="31" t="s">
        <v>27</v>
      </c>
      <c r="G471" s="31" t="s">
        <v>2851</v>
      </c>
      <c r="H471" s="31" t="s">
        <v>29</v>
      </c>
      <c r="I471" s="21"/>
      <c r="J471" s="21"/>
      <c r="K471" s="21" t="s">
        <v>3350</v>
      </c>
      <c r="L471" s="21" t="s">
        <v>3351</v>
      </c>
      <c r="M471" s="23" t="s">
        <v>6108</v>
      </c>
      <c r="N471" s="32" t="s">
        <v>1577</v>
      </c>
      <c r="O471" s="32"/>
      <c r="P471" s="33"/>
      <c r="Q471" s="32"/>
      <c r="R471" s="33">
        <v>91001</v>
      </c>
      <c r="S471" s="33" t="s">
        <v>2854</v>
      </c>
      <c r="T471" s="34">
        <v>37970</v>
      </c>
      <c r="U471" s="32">
        <v>7118</v>
      </c>
      <c r="V471" s="22"/>
      <c r="W471" s="23"/>
      <c r="X471" s="22"/>
      <c r="Y471" s="22"/>
      <c r="Z471" s="22"/>
      <c r="AA471" s="21"/>
      <c r="AB471" s="18"/>
      <c r="AC471" s="18"/>
      <c r="AD471" s="18"/>
      <c r="AE471" s="18"/>
      <c r="AF471" s="18"/>
      <c r="AG471" s="18"/>
    </row>
    <row r="472" spans="1:33" ht="18" hidden="1" customHeight="1" x14ac:dyDescent="0.2">
      <c r="A472" s="32">
        <v>7355</v>
      </c>
      <c r="B472" s="42" t="s">
        <v>3352</v>
      </c>
      <c r="C472" s="139">
        <v>692008006</v>
      </c>
      <c r="D472" s="21" t="s">
        <v>2833</v>
      </c>
      <c r="E472" s="21" t="s">
        <v>2850</v>
      </c>
      <c r="F472" s="31" t="s">
        <v>27</v>
      </c>
      <c r="G472" s="31" t="s">
        <v>2851</v>
      </c>
      <c r="H472" s="31" t="s">
        <v>29</v>
      </c>
      <c r="I472" s="21"/>
      <c r="J472" s="21"/>
      <c r="K472" s="50" t="s">
        <v>8635</v>
      </c>
      <c r="L472" s="21" t="s">
        <v>3353</v>
      </c>
      <c r="M472" s="23" t="s">
        <v>6105</v>
      </c>
      <c r="N472" s="32" t="s">
        <v>3355</v>
      </c>
      <c r="O472" s="32" t="s">
        <v>3354</v>
      </c>
      <c r="P472" s="33"/>
      <c r="Q472" s="32"/>
      <c r="R472" s="33">
        <v>91001</v>
      </c>
      <c r="S472" s="33" t="s">
        <v>2854</v>
      </c>
      <c r="T472" s="34">
        <v>39212</v>
      </c>
      <c r="U472" s="32">
        <v>7355</v>
      </c>
      <c r="V472" s="22"/>
      <c r="W472" s="23"/>
      <c r="X472" s="22"/>
      <c r="Y472" s="22"/>
      <c r="Z472" s="22"/>
      <c r="AA472" s="21"/>
      <c r="AB472" s="18"/>
      <c r="AC472" s="18"/>
      <c r="AD472" s="18"/>
      <c r="AE472" s="18"/>
      <c r="AF472" s="18"/>
      <c r="AG472" s="18"/>
    </row>
    <row r="473" spans="1:33" ht="18" hidden="1" customHeight="1" x14ac:dyDescent="0.2">
      <c r="A473" s="32">
        <v>7590</v>
      </c>
      <c r="B473" s="42" t="s">
        <v>3356</v>
      </c>
      <c r="C473" s="139">
        <v>692530004</v>
      </c>
      <c r="D473" s="21" t="s">
        <v>2833</v>
      </c>
      <c r="E473" s="21" t="s">
        <v>3184</v>
      </c>
      <c r="F473" s="31" t="s">
        <v>27</v>
      </c>
      <c r="G473" s="31" t="s">
        <v>627</v>
      </c>
      <c r="H473" s="31" t="s">
        <v>29</v>
      </c>
      <c r="I473" s="21"/>
      <c r="J473" s="21"/>
      <c r="K473" s="21" t="s">
        <v>3357</v>
      </c>
      <c r="L473" s="21" t="s">
        <v>3359</v>
      </c>
      <c r="M473" s="23" t="s">
        <v>883</v>
      </c>
      <c r="N473" s="32" t="s">
        <v>3361</v>
      </c>
      <c r="O473" s="32" t="s">
        <v>3358</v>
      </c>
      <c r="P473" s="33" t="s">
        <v>3360</v>
      </c>
      <c r="Q473" s="32"/>
      <c r="R473" s="33">
        <v>91001</v>
      </c>
      <c r="S473" s="33" t="s">
        <v>600</v>
      </c>
      <c r="T473" s="34">
        <v>42356</v>
      </c>
      <c r="U473" s="32">
        <v>7590</v>
      </c>
      <c r="V473" s="22"/>
      <c r="W473" s="23"/>
      <c r="X473" s="22"/>
      <c r="Y473" s="22"/>
      <c r="Z473" s="22"/>
      <c r="AA473" s="21"/>
      <c r="AB473" s="18"/>
      <c r="AC473" s="18"/>
      <c r="AD473" s="18"/>
      <c r="AE473" s="18"/>
      <c r="AF473" s="18"/>
      <c r="AG473" s="18"/>
    </row>
    <row r="474" spans="1:33" ht="18" hidden="1" customHeight="1" x14ac:dyDescent="0.2">
      <c r="A474" s="32">
        <v>7255</v>
      </c>
      <c r="B474" s="42" t="s">
        <v>3362</v>
      </c>
      <c r="C474" s="139">
        <v>691901009</v>
      </c>
      <c r="D474" s="21" t="s">
        <v>2833</v>
      </c>
      <c r="E474" s="21" t="s">
        <v>2850</v>
      </c>
      <c r="F474" s="31" t="s">
        <v>27</v>
      </c>
      <c r="G474" s="31" t="s">
        <v>2851</v>
      </c>
      <c r="H474" s="31" t="s">
        <v>29</v>
      </c>
      <c r="I474" s="21"/>
      <c r="J474" s="21"/>
      <c r="K474" s="21" t="s">
        <v>3363</v>
      </c>
      <c r="L474" s="21" t="s">
        <v>3366</v>
      </c>
      <c r="M474" s="23" t="s">
        <v>50</v>
      </c>
      <c r="N474" s="32" t="s">
        <v>3365</v>
      </c>
      <c r="O474" s="32" t="s">
        <v>3364</v>
      </c>
      <c r="P474" s="33"/>
      <c r="Q474" s="32"/>
      <c r="R474" s="33">
        <v>91001</v>
      </c>
      <c r="S474" s="33" t="s">
        <v>2854</v>
      </c>
      <c r="T474" s="34">
        <v>38729</v>
      </c>
      <c r="U474" s="32">
        <v>7255</v>
      </c>
      <c r="V474" s="22"/>
      <c r="W474" s="23"/>
      <c r="X474" s="22"/>
      <c r="Y474" s="22"/>
      <c r="Z474" s="22"/>
      <c r="AA474" s="21"/>
      <c r="AB474" s="18"/>
      <c r="AC474" s="18"/>
      <c r="AD474" s="18"/>
      <c r="AE474" s="18"/>
      <c r="AF474" s="18"/>
      <c r="AG474" s="18"/>
    </row>
    <row r="475" spans="1:33" ht="18" hidden="1" customHeight="1" x14ac:dyDescent="0.2">
      <c r="A475" s="32">
        <v>7282</v>
      </c>
      <c r="B475" s="42" t="s">
        <v>3367</v>
      </c>
      <c r="C475" s="139">
        <v>691603008</v>
      </c>
      <c r="D475" s="21" t="s">
        <v>2833</v>
      </c>
      <c r="E475" s="21" t="s">
        <v>2850</v>
      </c>
      <c r="F475" s="31" t="s">
        <v>27</v>
      </c>
      <c r="G475" s="31" t="s">
        <v>2851</v>
      </c>
      <c r="H475" s="31" t="s">
        <v>29</v>
      </c>
      <c r="I475" s="21"/>
      <c r="J475" s="21"/>
      <c r="K475" s="21" t="s">
        <v>3368</v>
      </c>
      <c r="L475" s="21" t="s">
        <v>3369</v>
      </c>
      <c r="M475" s="23" t="s">
        <v>339</v>
      </c>
      <c r="N475" s="32" t="s">
        <v>3370</v>
      </c>
      <c r="O475" s="32" t="s">
        <v>6394</v>
      </c>
      <c r="P475" s="51" t="s">
        <v>6395</v>
      </c>
      <c r="Q475" s="32"/>
      <c r="R475" s="33">
        <v>91001</v>
      </c>
      <c r="S475" s="33" t="s">
        <v>2854</v>
      </c>
      <c r="T475" s="34">
        <v>38737</v>
      </c>
      <c r="U475" s="32">
        <v>7282</v>
      </c>
      <c r="V475" s="22"/>
      <c r="W475" s="23"/>
      <c r="X475" s="22"/>
      <c r="Y475" s="22"/>
      <c r="Z475" s="22"/>
      <c r="AA475" s="21"/>
      <c r="AB475" s="18"/>
      <c r="AC475" s="18"/>
      <c r="AD475" s="18"/>
      <c r="AE475" s="18"/>
      <c r="AF475" s="18"/>
      <c r="AG475" s="18"/>
    </row>
    <row r="476" spans="1:33" ht="18" hidden="1" customHeight="1" x14ac:dyDescent="0.2">
      <c r="A476" s="32">
        <v>7257</v>
      </c>
      <c r="B476" s="42" t="s">
        <v>3371</v>
      </c>
      <c r="C476" s="139">
        <v>691005003</v>
      </c>
      <c r="D476" s="21" t="s">
        <v>2833</v>
      </c>
      <c r="E476" s="21" t="s">
        <v>2861</v>
      </c>
      <c r="F476" s="31" t="s">
        <v>1685</v>
      </c>
      <c r="G476" s="31" t="s">
        <v>2862</v>
      </c>
      <c r="H476" s="31" t="s">
        <v>29</v>
      </c>
      <c r="I476" s="21"/>
      <c r="J476" s="21"/>
      <c r="K476" s="21" t="s">
        <v>3372</v>
      </c>
      <c r="L476" s="21" t="s">
        <v>3373</v>
      </c>
      <c r="M476" s="23" t="s">
        <v>6110</v>
      </c>
      <c r="N476" s="32" t="s">
        <v>3374</v>
      </c>
      <c r="O476" s="32"/>
      <c r="P476" s="33"/>
      <c r="Q476" s="32"/>
      <c r="R476" s="33">
        <v>91001</v>
      </c>
      <c r="S476" s="33" t="s">
        <v>2854</v>
      </c>
      <c r="T476" s="34">
        <v>38729</v>
      </c>
      <c r="U476" s="32">
        <v>7257</v>
      </c>
      <c r="V476" s="22"/>
      <c r="W476" s="23"/>
      <c r="X476" s="22"/>
      <c r="Y476" s="22"/>
      <c r="Z476" s="22"/>
      <c r="AA476" s="21"/>
      <c r="AB476" s="18"/>
      <c r="AC476" s="18"/>
      <c r="AD476" s="18"/>
      <c r="AE476" s="18"/>
      <c r="AF476" s="18"/>
      <c r="AG476" s="18"/>
    </row>
    <row r="477" spans="1:33" ht="18" hidden="1" customHeight="1" x14ac:dyDescent="0.2">
      <c r="A477" s="32">
        <v>7488</v>
      </c>
      <c r="B477" s="42" t="s">
        <v>3375</v>
      </c>
      <c r="C477" s="139">
        <v>690611007</v>
      </c>
      <c r="D477" s="21" t="s">
        <v>2833</v>
      </c>
      <c r="E477" s="21" t="s">
        <v>626</v>
      </c>
      <c r="F477" s="31" t="s">
        <v>27</v>
      </c>
      <c r="G477" s="31" t="s">
        <v>627</v>
      </c>
      <c r="H477" s="31" t="s">
        <v>29</v>
      </c>
      <c r="I477" s="21"/>
      <c r="J477" s="21"/>
      <c r="K477" s="21" t="s">
        <v>3376</v>
      </c>
      <c r="L477" s="21" t="s">
        <v>3377</v>
      </c>
      <c r="M477" s="23" t="s">
        <v>623</v>
      </c>
      <c r="N477" s="32" t="s">
        <v>3379</v>
      </c>
      <c r="O477" s="32" t="s">
        <v>3378</v>
      </c>
      <c r="P477" s="33"/>
      <c r="Q477" s="32"/>
      <c r="R477" s="33">
        <v>91001</v>
      </c>
      <c r="S477" s="33" t="s">
        <v>3018</v>
      </c>
      <c r="T477" s="34">
        <v>41563</v>
      </c>
      <c r="U477" s="32">
        <v>7488</v>
      </c>
      <c r="V477" s="22"/>
      <c r="W477" s="23"/>
      <c r="X477" s="22"/>
      <c r="Y477" s="22"/>
      <c r="Z477" s="22"/>
      <c r="AA477" s="21"/>
      <c r="AB477" s="18"/>
      <c r="AC477" s="18"/>
      <c r="AD477" s="18"/>
      <c r="AE477" s="18"/>
      <c r="AF477" s="18"/>
      <c r="AG477" s="18"/>
    </row>
    <row r="478" spans="1:33" ht="18" hidden="1" customHeight="1" x14ac:dyDescent="0.2">
      <c r="A478" s="32">
        <v>7390</v>
      </c>
      <c r="B478" s="42" t="s">
        <v>3380</v>
      </c>
      <c r="C478" s="139">
        <v>691303004</v>
      </c>
      <c r="D478" s="21" t="s">
        <v>2833</v>
      </c>
      <c r="E478" s="21" t="s">
        <v>2861</v>
      </c>
      <c r="F478" s="31" t="s">
        <v>1685</v>
      </c>
      <c r="G478" s="31" t="s">
        <v>2862</v>
      </c>
      <c r="H478" s="31" t="s">
        <v>29</v>
      </c>
      <c r="I478" s="21"/>
      <c r="J478" s="21"/>
      <c r="K478" s="21" t="s">
        <v>3381</v>
      </c>
      <c r="L478" s="21" t="s">
        <v>3382</v>
      </c>
      <c r="M478" s="23" t="s">
        <v>6110</v>
      </c>
      <c r="N478" s="32" t="s">
        <v>1682</v>
      </c>
      <c r="O478" s="32" t="s">
        <v>3383</v>
      </c>
      <c r="P478" s="21"/>
      <c r="Q478" s="32"/>
      <c r="R478" s="33">
        <v>91001</v>
      </c>
      <c r="S478" s="33" t="s">
        <v>2854</v>
      </c>
      <c r="T478" s="34">
        <v>39581</v>
      </c>
      <c r="U478" s="32">
        <v>7390</v>
      </c>
      <c r="V478" s="22"/>
      <c r="W478" s="23"/>
      <c r="X478" s="22"/>
      <c r="Y478" s="22"/>
      <c r="Z478" s="22"/>
      <c r="AA478" s="21"/>
      <c r="AB478" s="18"/>
      <c r="AC478" s="18"/>
      <c r="AD478" s="18"/>
      <c r="AE478" s="18"/>
      <c r="AF478" s="18"/>
      <c r="AG478" s="18"/>
    </row>
    <row r="479" spans="1:33" ht="18" hidden="1" customHeight="1" x14ac:dyDescent="0.2">
      <c r="A479" s="32">
        <v>7237</v>
      </c>
      <c r="B479" s="42" t="s">
        <v>3384</v>
      </c>
      <c r="C479" s="139">
        <v>690911000</v>
      </c>
      <c r="D479" s="21" t="s">
        <v>2833</v>
      </c>
      <c r="E479" s="21" t="s">
        <v>2850</v>
      </c>
      <c r="F479" s="21" t="s">
        <v>27</v>
      </c>
      <c r="G479" s="31" t="s">
        <v>2851</v>
      </c>
      <c r="H479" s="31" t="s">
        <v>29</v>
      </c>
      <c r="I479" s="21"/>
      <c r="J479" s="21"/>
      <c r="K479" s="21" t="s">
        <v>3385</v>
      </c>
      <c r="L479" s="21" t="s">
        <v>3386</v>
      </c>
      <c r="M479" s="23" t="s">
        <v>6109</v>
      </c>
      <c r="N479" s="32" t="s">
        <v>3387</v>
      </c>
      <c r="O479" s="32"/>
      <c r="P479" s="33"/>
      <c r="Q479" s="32"/>
      <c r="R479" s="33">
        <v>91001</v>
      </c>
      <c r="S479" s="33" t="s">
        <v>3388</v>
      </c>
      <c r="T479" s="34">
        <v>38712</v>
      </c>
      <c r="U479" s="32">
        <v>7237</v>
      </c>
      <c r="V479" s="22"/>
      <c r="W479" s="23"/>
      <c r="X479" s="22"/>
      <c r="Y479" s="22"/>
      <c r="Z479" s="22"/>
      <c r="AA479" s="21"/>
      <c r="AB479" s="18"/>
      <c r="AC479" s="18"/>
      <c r="AD479" s="18"/>
      <c r="AE479" s="18"/>
      <c r="AF479" s="18"/>
      <c r="AG479" s="18"/>
    </row>
    <row r="480" spans="1:33" ht="18" hidden="1" customHeight="1" x14ac:dyDescent="0.2">
      <c r="A480" s="32">
        <v>7555</v>
      </c>
      <c r="B480" s="42" t="s">
        <v>3389</v>
      </c>
      <c r="C480" s="139">
        <v>692203003</v>
      </c>
      <c r="D480" s="21" t="s">
        <v>2833</v>
      </c>
      <c r="E480" s="21" t="s">
        <v>626</v>
      </c>
      <c r="F480" s="31" t="s">
        <v>27</v>
      </c>
      <c r="G480" s="31" t="s">
        <v>627</v>
      </c>
      <c r="H480" s="31" t="s">
        <v>29</v>
      </c>
      <c r="I480" s="21"/>
      <c r="J480" s="21"/>
      <c r="K480" s="50" t="s">
        <v>8636</v>
      </c>
      <c r="L480" s="21" t="s">
        <v>3390</v>
      </c>
      <c r="M480" s="23" t="s">
        <v>6105</v>
      </c>
      <c r="N480" s="32" t="s">
        <v>3392</v>
      </c>
      <c r="O480" s="32" t="s">
        <v>3391</v>
      </c>
      <c r="P480" s="33" t="s">
        <v>3396</v>
      </c>
      <c r="Q480" s="32"/>
      <c r="R480" s="33">
        <v>91001</v>
      </c>
      <c r="S480" s="33" t="s">
        <v>3018</v>
      </c>
      <c r="T480" s="34">
        <v>42061</v>
      </c>
      <c r="U480" s="32">
        <v>7555</v>
      </c>
      <c r="V480" s="22"/>
      <c r="W480" s="23"/>
      <c r="X480" s="22"/>
      <c r="Y480" s="22"/>
      <c r="Z480" s="22"/>
      <c r="AA480" s="21"/>
      <c r="AB480" s="18"/>
      <c r="AC480" s="18"/>
      <c r="AD480" s="18"/>
      <c r="AE480" s="18"/>
      <c r="AF480" s="18"/>
      <c r="AG480" s="18"/>
    </row>
    <row r="481" spans="1:33" ht="18" hidden="1" customHeight="1" x14ac:dyDescent="0.2">
      <c r="A481" s="32">
        <v>7199</v>
      </c>
      <c r="B481" s="42" t="s">
        <v>3393</v>
      </c>
      <c r="C481" s="139">
        <v>692552008</v>
      </c>
      <c r="D481" s="21" t="s">
        <v>2833</v>
      </c>
      <c r="E481" s="21" t="s">
        <v>2850</v>
      </c>
      <c r="F481" s="31" t="s">
        <v>27</v>
      </c>
      <c r="G481" s="31" t="s">
        <v>2851</v>
      </c>
      <c r="H481" s="31" t="s">
        <v>29</v>
      </c>
      <c r="I481" s="21"/>
      <c r="J481" s="21"/>
      <c r="K481" s="21" t="s">
        <v>7179</v>
      </c>
      <c r="L481" s="21" t="s">
        <v>3394</v>
      </c>
      <c r="M481" s="23" t="s">
        <v>49</v>
      </c>
      <c r="N481" s="32" t="s">
        <v>3395</v>
      </c>
      <c r="O481" s="32" t="s">
        <v>6313</v>
      </c>
      <c r="P481" s="51" t="s">
        <v>6314</v>
      </c>
      <c r="Q481" s="32"/>
      <c r="R481" s="33">
        <v>91001</v>
      </c>
      <c r="S481" s="33" t="s">
        <v>3397</v>
      </c>
      <c r="T481" s="34">
        <v>38624</v>
      </c>
      <c r="U481" s="32">
        <v>7199</v>
      </c>
      <c r="V481" s="22"/>
      <c r="W481" s="23"/>
      <c r="X481" s="22"/>
      <c r="Y481" s="22"/>
      <c r="Z481" s="22"/>
      <c r="AA481" s="21"/>
      <c r="AB481" s="18"/>
      <c r="AC481" s="18"/>
      <c r="AD481" s="18"/>
      <c r="AE481" s="18"/>
      <c r="AF481" s="18"/>
      <c r="AG481" s="18"/>
    </row>
    <row r="482" spans="1:33" ht="18" hidden="1" customHeight="1" x14ac:dyDescent="0.2">
      <c r="A482" s="32">
        <v>7395</v>
      </c>
      <c r="B482" s="42" t="s">
        <v>3398</v>
      </c>
      <c r="C482" s="139">
        <v>692551001</v>
      </c>
      <c r="D482" s="21" t="s">
        <v>2833</v>
      </c>
      <c r="E482" s="21" t="s">
        <v>2850</v>
      </c>
      <c r="F482" s="31" t="s">
        <v>27</v>
      </c>
      <c r="G482" s="31" t="s">
        <v>2851</v>
      </c>
      <c r="H482" s="31" t="s">
        <v>29</v>
      </c>
      <c r="I482" s="21"/>
      <c r="J482" s="21"/>
      <c r="K482" s="50" t="s">
        <v>8637</v>
      </c>
      <c r="L482" s="21" t="s">
        <v>6391</v>
      </c>
      <c r="M482" s="23" t="s">
        <v>49</v>
      </c>
      <c r="N482" s="32" t="s">
        <v>3400</v>
      </c>
      <c r="O482" s="32" t="s">
        <v>3399</v>
      </c>
      <c r="P482" s="33" t="s">
        <v>6390</v>
      </c>
      <c r="Q482" s="32"/>
      <c r="R482" s="33">
        <v>91001</v>
      </c>
      <c r="S482" s="33" t="s">
        <v>3245</v>
      </c>
      <c r="T482" s="34">
        <v>39612</v>
      </c>
      <c r="U482" s="32">
        <v>7395</v>
      </c>
      <c r="V482" s="22"/>
      <c r="W482" s="23"/>
      <c r="X482" s="22"/>
      <c r="Y482" s="22"/>
      <c r="Z482" s="22"/>
      <c r="AA482" s="21"/>
      <c r="AB482" s="18"/>
      <c r="AC482" s="18"/>
      <c r="AD482" s="18"/>
      <c r="AE482" s="18"/>
      <c r="AF482" s="18"/>
      <c r="AG482" s="18"/>
    </row>
    <row r="483" spans="1:33" ht="18" hidden="1" customHeight="1" x14ac:dyDescent="0.2">
      <c r="A483" s="32">
        <v>7289</v>
      </c>
      <c r="B483" s="42" t="s">
        <v>3401</v>
      </c>
      <c r="C483" s="139">
        <v>691306003</v>
      </c>
      <c r="D483" s="21" t="s">
        <v>2833</v>
      </c>
      <c r="E483" s="21" t="s">
        <v>2861</v>
      </c>
      <c r="F483" s="31" t="s">
        <v>1685</v>
      </c>
      <c r="G483" s="31" t="s">
        <v>2862</v>
      </c>
      <c r="H483" s="31" t="s">
        <v>29</v>
      </c>
      <c r="I483" s="21"/>
      <c r="J483" s="21"/>
      <c r="K483" s="21" t="s">
        <v>3402</v>
      </c>
      <c r="L483" s="21" t="s">
        <v>3403</v>
      </c>
      <c r="M483" s="23" t="s">
        <v>6110</v>
      </c>
      <c r="N483" s="32" t="s">
        <v>3404</v>
      </c>
      <c r="O483" s="32"/>
      <c r="P483" s="33"/>
      <c r="Q483" s="32"/>
      <c r="R483" s="33">
        <v>91001</v>
      </c>
      <c r="S483" s="33" t="s">
        <v>2854</v>
      </c>
      <c r="T483" s="34">
        <v>38744</v>
      </c>
      <c r="U483" s="32">
        <v>7289</v>
      </c>
      <c r="V483" s="22"/>
      <c r="W483" s="23"/>
      <c r="X483" s="22"/>
      <c r="Y483" s="22"/>
      <c r="Z483" s="22"/>
      <c r="AA483" s="21"/>
      <c r="AB483" s="18"/>
      <c r="AC483" s="18"/>
      <c r="AD483" s="18"/>
      <c r="AE483" s="18"/>
      <c r="AF483" s="18"/>
      <c r="AG483" s="18"/>
    </row>
    <row r="484" spans="1:33" ht="18" hidden="1" customHeight="1" x14ac:dyDescent="0.2">
      <c r="A484" s="32">
        <v>7731</v>
      </c>
      <c r="B484" s="42" t="s">
        <v>8638</v>
      </c>
      <c r="C484" s="139" t="s">
        <v>8735</v>
      </c>
      <c r="D484" s="21"/>
      <c r="E484" s="21" t="s">
        <v>2861</v>
      </c>
      <c r="F484" s="31" t="s">
        <v>1685</v>
      </c>
      <c r="G484" s="31" t="s">
        <v>2862</v>
      </c>
      <c r="H484" s="31" t="s">
        <v>29</v>
      </c>
      <c r="I484" s="21"/>
      <c r="J484" s="21"/>
      <c r="K484" s="21" t="s">
        <v>8639</v>
      </c>
      <c r="L484" s="21" t="s">
        <v>8640</v>
      </c>
      <c r="M484" s="23" t="s">
        <v>50</v>
      </c>
      <c r="N484" s="32" t="s">
        <v>8641</v>
      </c>
      <c r="O484" s="32" t="s">
        <v>8642</v>
      </c>
      <c r="P484" s="51" t="s">
        <v>8643</v>
      </c>
      <c r="Q484" s="32"/>
      <c r="R484" s="33">
        <v>91001</v>
      </c>
      <c r="S484" s="33" t="s">
        <v>2854</v>
      </c>
      <c r="T484" s="34">
        <v>44300</v>
      </c>
      <c r="U484" s="32">
        <v>7731</v>
      </c>
      <c r="V484" s="22"/>
      <c r="W484" s="23"/>
      <c r="X484" s="22"/>
      <c r="Y484" s="22"/>
      <c r="Z484" s="22"/>
      <c r="AA484" s="21"/>
      <c r="AB484" s="18"/>
      <c r="AC484" s="18"/>
      <c r="AD484" s="18"/>
      <c r="AE484" s="18"/>
      <c r="AF484" s="18"/>
      <c r="AG484" s="18"/>
    </row>
    <row r="485" spans="1:33" ht="18" hidden="1" customHeight="1" x14ac:dyDescent="0.2">
      <c r="A485" s="32">
        <v>7071</v>
      </c>
      <c r="B485" s="42" t="s">
        <v>3405</v>
      </c>
      <c r="C485" s="139">
        <v>692541006</v>
      </c>
      <c r="D485" s="21" t="s">
        <v>2833</v>
      </c>
      <c r="E485" s="21" t="s">
        <v>2850</v>
      </c>
      <c r="F485" s="31" t="s">
        <v>27</v>
      </c>
      <c r="G485" s="31" t="s">
        <v>2851</v>
      </c>
      <c r="H485" s="31" t="s">
        <v>29</v>
      </c>
      <c r="I485" s="21"/>
      <c r="J485" s="21"/>
      <c r="K485" s="21" t="s">
        <v>3406</v>
      </c>
      <c r="L485" s="21" t="s">
        <v>3407</v>
      </c>
      <c r="M485" s="23" t="s">
        <v>49</v>
      </c>
      <c r="N485" s="32" t="s">
        <v>3408</v>
      </c>
      <c r="O485" s="32"/>
      <c r="P485" s="33"/>
      <c r="Q485" s="32"/>
      <c r="R485" s="33">
        <v>91001</v>
      </c>
      <c r="S485" s="33" t="s">
        <v>2854</v>
      </c>
      <c r="T485" s="34">
        <v>37970</v>
      </c>
      <c r="U485" s="32">
        <v>7071</v>
      </c>
      <c r="V485" s="22"/>
      <c r="W485" s="23"/>
      <c r="X485" s="22"/>
      <c r="Y485" s="22"/>
      <c r="Z485" s="22"/>
      <c r="AA485" s="21"/>
      <c r="AB485" s="18"/>
      <c r="AC485" s="18"/>
      <c r="AD485" s="18"/>
      <c r="AE485" s="18"/>
      <c r="AF485" s="18"/>
      <c r="AG485" s="18"/>
    </row>
    <row r="486" spans="1:33" ht="18" hidden="1" customHeight="1" x14ac:dyDescent="0.2">
      <c r="A486" s="32">
        <v>7305</v>
      </c>
      <c r="B486" s="42" t="s">
        <v>3409</v>
      </c>
      <c r="C486" s="139">
        <v>691604004</v>
      </c>
      <c r="D486" s="21" t="s">
        <v>2833</v>
      </c>
      <c r="E486" s="21" t="s">
        <v>626</v>
      </c>
      <c r="F486" s="31" t="s">
        <v>27</v>
      </c>
      <c r="G486" s="31" t="s">
        <v>2954</v>
      </c>
      <c r="H486" s="31" t="s">
        <v>29</v>
      </c>
      <c r="I486" s="21"/>
      <c r="J486" s="21"/>
      <c r="K486" s="21" t="s">
        <v>3410</v>
      </c>
      <c r="L486" s="21" t="s">
        <v>3411</v>
      </c>
      <c r="M486" s="23" t="s">
        <v>339</v>
      </c>
      <c r="N486" s="32" t="s">
        <v>3413</v>
      </c>
      <c r="O486" s="32" t="s">
        <v>3412</v>
      </c>
      <c r="P486" s="33"/>
      <c r="Q486" s="32"/>
      <c r="R486" s="33">
        <v>91001</v>
      </c>
      <c r="S486" s="33" t="s">
        <v>3414</v>
      </c>
      <c r="T486" s="34">
        <v>38768</v>
      </c>
      <c r="U486" s="32">
        <v>7305</v>
      </c>
      <c r="V486" s="22"/>
      <c r="W486" s="23"/>
      <c r="X486" s="22"/>
      <c r="Y486" s="22"/>
      <c r="Z486" s="22"/>
      <c r="AA486" s="21"/>
      <c r="AB486" s="18"/>
      <c r="AC486" s="18"/>
      <c r="AD486" s="18"/>
      <c r="AE486" s="18"/>
      <c r="AF486" s="18"/>
      <c r="AG486" s="18"/>
    </row>
    <row r="487" spans="1:33" ht="18" hidden="1" customHeight="1" x14ac:dyDescent="0.2">
      <c r="A487" s="32">
        <v>7128</v>
      </c>
      <c r="B487" s="42" t="s">
        <v>3415</v>
      </c>
      <c r="C487" s="139">
        <v>690511002</v>
      </c>
      <c r="D487" s="21" t="s">
        <v>2833</v>
      </c>
      <c r="E487" s="21" t="s">
        <v>2850</v>
      </c>
      <c r="F487" s="31" t="s">
        <v>27</v>
      </c>
      <c r="G487" s="31" t="s">
        <v>2851</v>
      </c>
      <c r="H487" s="31" t="s">
        <v>29</v>
      </c>
      <c r="I487" s="21"/>
      <c r="J487" s="21"/>
      <c r="K487" s="21" t="s">
        <v>6282</v>
      </c>
      <c r="L487" s="21" t="s">
        <v>3416</v>
      </c>
      <c r="M487" s="23" t="s">
        <v>623</v>
      </c>
      <c r="N487" s="32" t="s">
        <v>786</v>
      </c>
      <c r="O487" s="32" t="s">
        <v>6283</v>
      </c>
      <c r="P487" s="51" t="s">
        <v>6284</v>
      </c>
      <c r="Q487" s="32"/>
      <c r="R487" s="33" t="s">
        <v>3120</v>
      </c>
      <c r="S487" s="33" t="s">
        <v>2854</v>
      </c>
      <c r="T487" s="34">
        <v>38159</v>
      </c>
      <c r="U487" s="32">
        <v>7128</v>
      </c>
      <c r="V487" s="22"/>
      <c r="W487" s="23"/>
      <c r="X487" s="22"/>
      <c r="Y487" s="22"/>
      <c r="Z487" s="22"/>
      <c r="AA487" s="21"/>
      <c r="AB487" s="18"/>
      <c r="AC487" s="18"/>
      <c r="AD487" s="18"/>
      <c r="AE487" s="18"/>
      <c r="AF487" s="18"/>
      <c r="AG487" s="18"/>
    </row>
    <row r="488" spans="1:33" ht="18" hidden="1" customHeight="1" x14ac:dyDescent="0.2">
      <c r="A488" s="32">
        <v>7267</v>
      </c>
      <c r="B488" s="42" t="s">
        <v>3417</v>
      </c>
      <c r="C488" s="139" t="s">
        <v>7694</v>
      </c>
      <c r="D488" s="21" t="s">
        <v>2833</v>
      </c>
      <c r="E488" s="21" t="s">
        <v>2850</v>
      </c>
      <c r="F488" s="31" t="s">
        <v>27</v>
      </c>
      <c r="G488" s="31" t="s">
        <v>2851</v>
      </c>
      <c r="H488" s="31" t="s">
        <v>29</v>
      </c>
      <c r="I488" s="21"/>
      <c r="J488" s="21"/>
      <c r="K488" s="21" t="s">
        <v>3418</v>
      </c>
      <c r="L488" s="21" t="s">
        <v>3419</v>
      </c>
      <c r="M488" s="23" t="s">
        <v>339</v>
      </c>
      <c r="N488" s="32" t="s">
        <v>3421</v>
      </c>
      <c r="O488" s="32" t="s">
        <v>3420</v>
      </c>
      <c r="P488" s="33"/>
      <c r="Q488" s="32"/>
      <c r="R488" s="33">
        <v>91001</v>
      </c>
      <c r="S488" s="33" t="s">
        <v>3422</v>
      </c>
      <c r="T488" s="34">
        <v>38736</v>
      </c>
      <c r="U488" s="32">
        <v>7267</v>
      </c>
      <c r="V488" s="22"/>
      <c r="W488" s="23"/>
      <c r="X488" s="22"/>
      <c r="Y488" s="22"/>
      <c r="Z488" s="22"/>
      <c r="AA488" s="21"/>
      <c r="AB488" s="18"/>
      <c r="AC488" s="18"/>
      <c r="AD488" s="18"/>
      <c r="AE488" s="18"/>
      <c r="AF488" s="18"/>
      <c r="AG488" s="18"/>
    </row>
    <row r="489" spans="1:33" ht="18" hidden="1" customHeight="1" x14ac:dyDescent="0.2">
      <c r="A489" s="32">
        <v>7636</v>
      </c>
      <c r="B489" s="42" t="s">
        <v>3423</v>
      </c>
      <c r="C489" s="139">
        <v>692006003</v>
      </c>
      <c r="D489" s="21" t="s">
        <v>2833</v>
      </c>
      <c r="E489" s="21" t="s">
        <v>2850</v>
      </c>
      <c r="F489" s="31" t="s">
        <v>27</v>
      </c>
      <c r="G489" s="31" t="s">
        <v>2851</v>
      </c>
      <c r="H489" s="31" t="s">
        <v>29</v>
      </c>
      <c r="I489" s="21"/>
      <c r="J489" s="21"/>
      <c r="K489" s="21" t="s">
        <v>3424</v>
      </c>
      <c r="L489" s="21" t="s">
        <v>3425</v>
      </c>
      <c r="M489" s="23" t="s">
        <v>6111</v>
      </c>
      <c r="N489" s="32" t="s">
        <v>1228</v>
      </c>
      <c r="O489" s="32" t="s">
        <v>6316</v>
      </c>
      <c r="P489" s="33" t="s">
        <v>6317</v>
      </c>
      <c r="Q489" s="32"/>
      <c r="R489" s="33">
        <v>91001</v>
      </c>
      <c r="S489" s="33" t="s">
        <v>2854</v>
      </c>
      <c r="T489" s="34">
        <v>42991</v>
      </c>
      <c r="U489" s="32">
        <v>7636</v>
      </c>
      <c r="V489" s="22"/>
      <c r="W489" s="23"/>
      <c r="X489" s="22"/>
      <c r="Y489" s="22"/>
      <c r="Z489" s="22"/>
      <c r="AA489" s="21"/>
      <c r="AB489" s="18"/>
      <c r="AC489" s="18"/>
      <c r="AD489" s="18"/>
      <c r="AE489" s="18"/>
      <c r="AF489" s="18"/>
      <c r="AG489" s="18"/>
    </row>
    <row r="490" spans="1:33" ht="18" hidden="1" customHeight="1" x14ac:dyDescent="0.2">
      <c r="A490" s="32">
        <v>7534</v>
      </c>
      <c r="B490" s="42" t="s">
        <v>3426</v>
      </c>
      <c r="C490" s="139">
        <v>690415003</v>
      </c>
      <c r="D490" s="21" t="s">
        <v>2833</v>
      </c>
      <c r="E490" s="21" t="s">
        <v>626</v>
      </c>
      <c r="F490" s="31" t="s">
        <v>27</v>
      </c>
      <c r="G490" s="31" t="s">
        <v>627</v>
      </c>
      <c r="H490" s="31" t="s">
        <v>29</v>
      </c>
      <c r="I490" s="21"/>
      <c r="J490" s="21"/>
      <c r="K490" s="21" t="s">
        <v>3427</v>
      </c>
      <c r="L490" s="21" t="s">
        <v>3429</v>
      </c>
      <c r="M490" s="23" t="s">
        <v>6108</v>
      </c>
      <c r="N490" s="32"/>
      <c r="O490" s="32" t="s">
        <v>3430</v>
      </c>
      <c r="P490" s="33" t="s">
        <v>3428</v>
      </c>
      <c r="Q490" s="32"/>
      <c r="R490" s="33">
        <v>91001</v>
      </c>
      <c r="S490" s="33" t="s">
        <v>2927</v>
      </c>
      <c r="T490" s="34">
        <v>42053</v>
      </c>
      <c r="U490" s="32">
        <v>7534</v>
      </c>
      <c r="V490" s="22"/>
      <c r="W490" s="23"/>
      <c r="X490" s="22"/>
      <c r="Y490" s="22"/>
      <c r="Z490" s="22"/>
      <c r="AA490" s="21"/>
      <c r="AB490" s="18"/>
      <c r="AC490" s="18"/>
      <c r="AD490" s="18"/>
      <c r="AE490" s="18"/>
      <c r="AF490" s="18"/>
      <c r="AG490" s="18"/>
    </row>
    <row r="491" spans="1:33" ht="18" hidden="1" customHeight="1" x14ac:dyDescent="0.2">
      <c r="A491" s="32">
        <v>7090</v>
      </c>
      <c r="B491" s="42" t="s">
        <v>3431</v>
      </c>
      <c r="C491" s="139">
        <v>691513009</v>
      </c>
      <c r="D491" s="21" t="s">
        <v>2833</v>
      </c>
      <c r="E491" s="21" t="s">
        <v>2850</v>
      </c>
      <c r="F491" s="31" t="s">
        <v>27</v>
      </c>
      <c r="G491" s="31" t="s">
        <v>2851</v>
      </c>
      <c r="H491" s="31" t="s">
        <v>29</v>
      </c>
      <c r="I491" s="21"/>
      <c r="J491" s="21"/>
      <c r="K491" s="31" t="s">
        <v>3432</v>
      </c>
      <c r="L491" s="21" t="s">
        <v>3434</v>
      </c>
      <c r="M491" s="23" t="s">
        <v>339</v>
      </c>
      <c r="N491" s="32" t="s">
        <v>3436</v>
      </c>
      <c r="O491" s="32" t="s">
        <v>3435</v>
      </c>
      <c r="P491" s="21" t="s">
        <v>3433</v>
      </c>
      <c r="Q491" s="32"/>
      <c r="R491" s="33">
        <v>91001</v>
      </c>
      <c r="S491" s="33" t="s">
        <v>2854</v>
      </c>
      <c r="T491" s="34">
        <v>37970</v>
      </c>
      <c r="U491" s="32">
        <v>7090</v>
      </c>
      <c r="V491" s="22"/>
      <c r="W491" s="23"/>
      <c r="X491" s="22"/>
      <c r="Y491" s="22"/>
      <c r="Z491" s="22"/>
      <c r="AA491" s="21"/>
      <c r="AB491" s="18"/>
      <c r="AC491" s="18"/>
      <c r="AD491" s="18"/>
      <c r="AE491" s="18"/>
      <c r="AF491" s="18"/>
      <c r="AG491" s="18"/>
    </row>
    <row r="492" spans="1:33" ht="18" hidden="1" customHeight="1" x14ac:dyDescent="0.2">
      <c r="A492" s="32">
        <v>7300</v>
      </c>
      <c r="B492" s="42" t="s">
        <v>3437</v>
      </c>
      <c r="C492" s="139">
        <v>690604000</v>
      </c>
      <c r="D492" s="21" t="s">
        <v>2833</v>
      </c>
      <c r="E492" s="21" t="s">
        <v>2850</v>
      </c>
      <c r="F492" s="31" t="s">
        <v>27</v>
      </c>
      <c r="G492" s="31" t="s">
        <v>2851</v>
      </c>
      <c r="H492" s="31" t="s">
        <v>29</v>
      </c>
      <c r="I492" s="21"/>
      <c r="J492" s="21"/>
      <c r="K492" s="21" t="s">
        <v>3438</v>
      </c>
      <c r="L492" s="21" t="s">
        <v>3439</v>
      </c>
      <c r="M492" s="23" t="s">
        <v>623</v>
      </c>
      <c r="N492" s="32" t="s">
        <v>3441</v>
      </c>
      <c r="O492" s="32" t="s">
        <v>3440</v>
      </c>
      <c r="P492" s="33"/>
      <c r="Q492" s="32"/>
      <c r="R492" s="33">
        <v>91001</v>
      </c>
      <c r="S492" s="33" t="s">
        <v>2854</v>
      </c>
      <c r="T492" s="34">
        <v>38737</v>
      </c>
      <c r="U492" s="32">
        <v>7300</v>
      </c>
      <c r="V492" s="22"/>
      <c r="W492" s="23"/>
      <c r="X492" s="22"/>
      <c r="Y492" s="22"/>
      <c r="Z492" s="22"/>
      <c r="AA492" s="21"/>
      <c r="AB492" s="18"/>
      <c r="AC492" s="18"/>
      <c r="AD492" s="18"/>
      <c r="AE492" s="18"/>
      <c r="AF492" s="18"/>
      <c r="AG492" s="18"/>
    </row>
    <row r="493" spans="1:33" ht="18" hidden="1" customHeight="1" x14ac:dyDescent="0.2">
      <c r="A493" s="32">
        <v>7235</v>
      </c>
      <c r="B493" s="42" t="s">
        <v>3442</v>
      </c>
      <c r="C493" s="139">
        <v>690802007</v>
      </c>
      <c r="D493" s="21" t="s">
        <v>2833</v>
      </c>
      <c r="E493" s="21" t="s">
        <v>2850</v>
      </c>
      <c r="F493" s="31" t="s">
        <v>27</v>
      </c>
      <c r="G493" s="31" t="s">
        <v>2851</v>
      </c>
      <c r="H493" s="31" t="s">
        <v>29</v>
      </c>
      <c r="I493" s="21"/>
      <c r="J493" s="21"/>
      <c r="K493" s="21" t="s">
        <v>3443</v>
      </c>
      <c r="L493" s="21" t="s">
        <v>3444</v>
      </c>
      <c r="M493" s="23" t="s">
        <v>6109</v>
      </c>
      <c r="N493" s="32" t="s">
        <v>3446</v>
      </c>
      <c r="O493" s="32" t="s">
        <v>3445</v>
      </c>
      <c r="P493" s="33"/>
      <c r="Q493" s="32"/>
      <c r="R493" s="33">
        <v>91001</v>
      </c>
      <c r="S493" s="33" t="s">
        <v>2854</v>
      </c>
      <c r="T493" s="34">
        <v>38712</v>
      </c>
      <c r="U493" s="32">
        <v>7235</v>
      </c>
      <c r="V493" s="22"/>
      <c r="W493" s="23"/>
      <c r="X493" s="22"/>
      <c r="Y493" s="22"/>
      <c r="Z493" s="22"/>
      <c r="AA493" s="21"/>
      <c r="AB493" s="18"/>
      <c r="AC493" s="18"/>
      <c r="AD493" s="18"/>
      <c r="AE493" s="18"/>
      <c r="AF493" s="18"/>
      <c r="AG493" s="18"/>
    </row>
    <row r="494" spans="1:33" ht="18" hidden="1" customHeight="1" x14ac:dyDescent="0.2">
      <c r="A494" s="32">
        <v>7081</v>
      </c>
      <c r="B494" s="42" t="s">
        <v>3447</v>
      </c>
      <c r="C494" s="139">
        <v>692537009</v>
      </c>
      <c r="D494" s="21" t="s">
        <v>3448</v>
      </c>
      <c r="E494" s="21" t="s">
        <v>2850</v>
      </c>
      <c r="F494" s="31" t="s">
        <v>3449</v>
      </c>
      <c r="G494" s="31" t="s">
        <v>2851</v>
      </c>
      <c r="H494" s="21" t="s">
        <v>29</v>
      </c>
      <c r="I494" s="21"/>
      <c r="J494" s="21"/>
      <c r="K494" s="21" t="s">
        <v>3450</v>
      </c>
      <c r="L494" s="21" t="s">
        <v>3452</v>
      </c>
      <c r="M494" s="32" t="s">
        <v>49</v>
      </c>
      <c r="N494" s="21" t="s">
        <v>1874</v>
      </c>
      <c r="O494" s="23" t="s">
        <v>3451</v>
      </c>
      <c r="P494" s="33" t="s">
        <v>6285</v>
      </c>
      <c r="Q494" s="21"/>
      <c r="R494" s="21">
        <v>91001</v>
      </c>
      <c r="S494" s="33" t="s">
        <v>2854</v>
      </c>
      <c r="T494" s="34">
        <v>37970</v>
      </c>
      <c r="U494" s="32">
        <v>7081</v>
      </c>
      <c r="V494" s="22"/>
      <c r="W494" s="23"/>
      <c r="X494" s="22"/>
      <c r="Y494" s="22"/>
      <c r="Z494" s="22"/>
      <c r="AA494" s="21"/>
      <c r="AB494" s="18"/>
      <c r="AC494" s="18"/>
      <c r="AD494" s="18"/>
      <c r="AE494" s="18"/>
      <c r="AF494" s="18"/>
      <c r="AG494" s="18"/>
    </row>
    <row r="495" spans="1:33" ht="18" hidden="1" customHeight="1" x14ac:dyDescent="0.2">
      <c r="A495" s="32">
        <v>7515</v>
      </c>
      <c r="B495" s="100" t="s">
        <v>3453</v>
      </c>
      <c r="C495" s="139">
        <v>692005007</v>
      </c>
      <c r="D495" s="21" t="s">
        <v>2833</v>
      </c>
      <c r="E495" s="21" t="s">
        <v>626</v>
      </c>
      <c r="F495" s="31" t="s">
        <v>27</v>
      </c>
      <c r="G495" s="31" t="s">
        <v>627</v>
      </c>
      <c r="H495" s="31" t="s">
        <v>29</v>
      </c>
      <c r="I495" s="21"/>
      <c r="J495" s="21"/>
      <c r="K495" s="21" t="s">
        <v>6034</v>
      </c>
      <c r="L495" s="21" t="s">
        <v>6035</v>
      </c>
      <c r="M495" s="23" t="s">
        <v>6111</v>
      </c>
      <c r="N495" s="32" t="s">
        <v>6036</v>
      </c>
      <c r="O495" s="32"/>
      <c r="P495" s="33"/>
      <c r="Q495" s="32"/>
      <c r="R495" s="33">
        <v>91001</v>
      </c>
      <c r="S495" s="33" t="s">
        <v>3018</v>
      </c>
      <c r="T495" s="34">
        <v>41939</v>
      </c>
      <c r="U495" s="32">
        <v>7515</v>
      </c>
      <c r="V495" s="22"/>
      <c r="W495" s="23"/>
      <c r="X495" s="22"/>
      <c r="Y495" s="22"/>
      <c r="Z495" s="22"/>
      <c r="AA495" s="21"/>
      <c r="AB495" s="18"/>
      <c r="AC495" s="18"/>
      <c r="AD495" s="18"/>
      <c r="AE495" s="18"/>
      <c r="AF495" s="18"/>
      <c r="AG495" s="18"/>
    </row>
    <row r="496" spans="1:33" ht="18" hidden="1" customHeight="1" x14ac:dyDescent="0.2">
      <c r="A496" s="32">
        <v>7176</v>
      </c>
      <c r="B496" s="42" t="s">
        <v>3454</v>
      </c>
      <c r="C496" s="139">
        <v>690709007</v>
      </c>
      <c r="D496" s="21" t="s">
        <v>2833</v>
      </c>
      <c r="E496" s="21" t="s">
        <v>2850</v>
      </c>
      <c r="F496" s="31" t="s">
        <v>27</v>
      </c>
      <c r="G496" s="31" t="s">
        <v>2851</v>
      </c>
      <c r="H496" s="31" t="s">
        <v>29</v>
      </c>
      <c r="I496" s="21"/>
      <c r="J496" s="21"/>
      <c r="K496" s="21" t="s">
        <v>3455</v>
      </c>
      <c r="L496" s="21" t="s">
        <v>3456</v>
      </c>
      <c r="M496" s="23" t="s">
        <v>49</v>
      </c>
      <c r="N496" s="32" t="s">
        <v>3458</v>
      </c>
      <c r="O496" s="32" t="s">
        <v>3457</v>
      </c>
      <c r="P496" s="33"/>
      <c r="Q496" s="32"/>
      <c r="R496" s="33">
        <v>91001</v>
      </c>
      <c r="S496" s="33" t="s">
        <v>2884</v>
      </c>
      <c r="T496" s="34">
        <v>38531</v>
      </c>
      <c r="U496" s="32">
        <v>7176</v>
      </c>
      <c r="V496" s="22"/>
      <c r="W496" s="23"/>
      <c r="X496" s="22"/>
      <c r="Y496" s="22"/>
      <c r="Z496" s="22"/>
      <c r="AA496" s="21"/>
      <c r="AB496" s="18"/>
      <c r="AC496" s="18"/>
      <c r="AD496" s="18"/>
      <c r="AE496" s="18"/>
      <c r="AF496" s="18"/>
      <c r="AG496" s="18"/>
    </row>
    <row r="497" spans="1:33" ht="18" hidden="1" customHeight="1" x14ac:dyDescent="0.2">
      <c r="A497" s="32">
        <v>7508</v>
      </c>
      <c r="B497" s="42" t="s">
        <v>3459</v>
      </c>
      <c r="C497" s="139">
        <v>690815001</v>
      </c>
      <c r="D497" s="21" t="s">
        <v>2833</v>
      </c>
      <c r="E497" s="21" t="s">
        <v>626</v>
      </c>
      <c r="F497" s="31" t="s">
        <v>27</v>
      </c>
      <c r="G497" s="31" t="s">
        <v>627</v>
      </c>
      <c r="H497" s="31" t="s">
        <v>29</v>
      </c>
      <c r="I497" s="21"/>
      <c r="J497" s="21"/>
      <c r="K497" s="21" t="s">
        <v>6327</v>
      </c>
      <c r="L497" s="21" t="s">
        <v>3460</v>
      </c>
      <c r="M497" s="23" t="s">
        <v>6109</v>
      </c>
      <c r="N497" s="32" t="s">
        <v>3461</v>
      </c>
      <c r="O497" s="32" t="s">
        <v>6328</v>
      </c>
      <c r="P497" s="33" t="s">
        <v>6329</v>
      </c>
      <c r="Q497" s="32"/>
      <c r="R497" s="33">
        <v>91001</v>
      </c>
      <c r="S497" s="33" t="s">
        <v>3018</v>
      </c>
      <c r="T497" s="34">
        <v>41906</v>
      </c>
      <c r="U497" s="32">
        <v>7508</v>
      </c>
      <c r="V497" s="22"/>
      <c r="W497" s="23"/>
      <c r="X497" s="22"/>
      <c r="Y497" s="22"/>
      <c r="Z497" s="22"/>
      <c r="AA497" s="21"/>
      <c r="AB497" s="18"/>
      <c r="AC497" s="18"/>
      <c r="AD497" s="18"/>
      <c r="AE497" s="18"/>
      <c r="AF497" s="18"/>
      <c r="AG497" s="18"/>
    </row>
    <row r="498" spans="1:33" ht="18" hidden="1" customHeight="1" x14ac:dyDescent="0.2">
      <c r="A498" s="32">
        <v>7171</v>
      </c>
      <c r="B498" s="42" t="s">
        <v>8760</v>
      </c>
      <c r="C498" s="139">
        <v>690733005</v>
      </c>
      <c r="D498" s="21" t="s">
        <v>2833</v>
      </c>
      <c r="E498" s="21" t="s">
        <v>2850</v>
      </c>
      <c r="F498" s="31" t="s">
        <v>27</v>
      </c>
      <c r="G498" s="31" t="s">
        <v>2851</v>
      </c>
      <c r="H498" s="31" t="s">
        <v>29</v>
      </c>
      <c r="I498" s="21"/>
      <c r="J498" s="21"/>
      <c r="K498" s="21" t="s">
        <v>3462</v>
      </c>
      <c r="L498" s="21" t="s">
        <v>3464</v>
      </c>
      <c r="M498" s="23" t="s">
        <v>49</v>
      </c>
      <c r="N498" s="32" t="s">
        <v>3466</v>
      </c>
      <c r="O498" s="32" t="s">
        <v>3465</v>
      </c>
      <c r="P498" s="33" t="s">
        <v>3463</v>
      </c>
      <c r="Q498" s="32"/>
      <c r="R498" s="33">
        <v>91001</v>
      </c>
      <c r="S498" s="33" t="s">
        <v>2854</v>
      </c>
      <c r="T498" s="34">
        <v>38509</v>
      </c>
      <c r="U498" s="32">
        <v>7171</v>
      </c>
      <c r="V498" s="22"/>
      <c r="W498" s="23"/>
      <c r="X498" s="22"/>
      <c r="Y498" s="22"/>
      <c r="Z498" s="22"/>
      <c r="AA498" s="21"/>
      <c r="AB498" s="18"/>
      <c r="AC498" s="18"/>
      <c r="AD498" s="18"/>
      <c r="AE498" s="18"/>
      <c r="AF498" s="18"/>
      <c r="AG498" s="18"/>
    </row>
    <row r="499" spans="1:33" ht="18" hidden="1" customHeight="1" x14ac:dyDescent="0.2">
      <c r="A499" s="32">
        <v>7520</v>
      </c>
      <c r="B499" s="42" t="s">
        <v>3467</v>
      </c>
      <c r="C499" s="139">
        <v>692004000</v>
      </c>
      <c r="D499" s="21" t="s">
        <v>2833</v>
      </c>
      <c r="E499" s="21" t="s">
        <v>626</v>
      </c>
      <c r="F499" s="31" t="s">
        <v>27</v>
      </c>
      <c r="G499" s="31" t="s">
        <v>627</v>
      </c>
      <c r="H499" s="31" t="s">
        <v>3468</v>
      </c>
      <c r="I499" s="21"/>
      <c r="J499" s="21"/>
      <c r="K499" s="21" t="s">
        <v>3469</v>
      </c>
      <c r="L499" s="21" t="s">
        <v>3471</v>
      </c>
      <c r="M499" s="23" t="s">
        <v>6111</v>
      </c>
      <c r="N499" s="32" t="s">
        <v>3473</v>
      </c>
      <c r="O499" s="32" t="s">
        <v>3472</v>
      </c>
      <c r="P499" s="33" t="s">
        <v>3470</v>
      </c>
      <c r="Q499" s="32"/>
      <c r="R499" s="33">
        <v>91001</v>
      </c>
      <c r="S499" s="33" t="s">
        <v>3018</v>
      </c>
      <c r="T499" s="34">
        <v>41996</v>
      </c>
      <c r="U499" s="32">
        <v>7520</v>
      </c>
      <c r="V499" s="22"/>
      <c r="W499" s="23"/>
      <c r="X499" s="22"/>
      <c r="Y499" s="22"/>
      <c r="Z499" s="22"/>
      <c r="AA499" s="21"/>
      <c r="AB499" s="18"/>
      <c r="AC499" s="18"/>
      <c r="AD499" s="18"/>
      <c r="AE499" s="18"/>
      <c r="AF499" s="18"/>
      <c r="AG499" s="18"/>
    </row>
    <row r="500" spans="1:33" ht="18" hidden="1" customHeight="1" x14ac:dyDescent="0.2">
      <c r="A500" s="32">
        <v>7234</v>
      </c>
      <c r="B500" s="42" t="s">
        <v>3474</v>
      </c>
      <c r="C500" s="139">
        <v>691109003</v>
      </c>
      <c r="D500" s="21" t="s">
        <v>2833</v>
      </c>
      <c r="E500" s="21" t="s">
        <v>2850</v>
      </c>
      <c r="F500" s="31" t="s">
        <v>27</v>
      </c>
      <c r="G500" s="31" t="s">
        <v>2851</v>
      </c>
      <c r="H500" s="31" t="s">
        <v>29</v>
      </c>
      <c r="I500" s="21"/>
      <c r="J500" s="21"/>
      <c r="K500" s="21" t="s">
        <v>3475</v>
      </c>
      <c r="L500" s="21" t="s">
        <v>3477</v>
      </c>
      <c r="M500" s="23" t="s">
        <v>6110</v>
      </c>
      <c r="N500" s="32" t="s">
        <v>3479</v>
      </c>
      <c r="O500" s="32" t="s">
        <v>3478</v>
      </c>
      <c r="P500" s="33" t="s">
        <v>3476</v>
      </c>
      <c r="Q500" s="32"/>
      <c r="R500" s="33">
        <v>91001</v>
      </c>
      <c r="S500" s="33" t="s">
        <v>2854</v>
      </c>
      <c r="T500" s="34">
        <v>38709</v>
      </c>
      <c r="U500" s="32">
        <v>7234</v>
      </c>
      <c r="V500" s="22"/>
      <c r="W500" s="23"/>
      <c r="X500" s="22"/>
      <c r="Y500" s="22"/>
      <c r="Z500" s="22"/>
      <c r="AA500" s="21"/>
      <c r="AB500" s="18"/>
      <c r="AC500" s="18"/>
      <c r="AD500" s="18"/>
      <c r="AE500" s="18"/>
      <c r="AF500" s="18"/>
      <c r="AG500" s="18"/>
    </row>
    <row r="501" spans="1:33" ht="18" hidden="1" customHeight="1" x14ac:dyDescent="0.2">
      <c r="A501" s="32">
        <v>6995</v>
      </c>
      <c r="B501" s="42" t="s">
        <v>3480</v>
      </c>
      <c r="C501" s="139">
        <v>692205006</v>
      </c>
      <c r="D501" s="21" t="s">
        <v>2833</v>
      </c>
      <c r="E501" s="21" t="s">
        <v>2850</v>
      </c>
      <c r="F501" s="31" t="s">
        <v>27</v>
      </c>
      <c r="G501" s="31" t="s">
        <v>2851</v>
      </c>
      <c r="H501" s="31" t="s">
        <v>29</v>
      </c>
      <c r="I501" s="21"/>
      <c r="J501" s="21"/>
      <c r="K501" s="21" t="s">
        <v>6510</v>
      </c>
      <c r="L501" s="21" t="s">
        <v>3481</v>
      </c>
      <c r="M501" s="23" t="s">
        <v>6105</v>
      </c>
      <c r="N501" s="32" t="s">
        <v>3482</v>
      </c>
      <c r="O501" s="32" t="s">
        <v>6511</v>
      </c>
      <c r="P501" s="33" t="s">
        <v>6512</v>
      </c>
      <c r="Q501" s="32"/>
      <c r="R501" s="33">
        <v>91001</v>
      </c>
      <c r="S501" s="33" t="s">
        <v>3483</v>
      </c>
      <c r="T501" s="34">
        <v>37970</v>
      </c>
      <c r="U501" s="32">
        <v>6995</v>
      </c>
      <c r="V501" s="22"/>
      <c r="W501" s="23"/>
      <c r="X501" s="22"/>
      <c r="Y501" s="22"/>
      <c r="Z501" s="22"/>
      <c r="AA501" s="21"/>
      <c r="AB501" s="18"/>
      <c r="AC501" s="18"/>
      <c r="AD501" s="18"/>
      <c r="AE501" s="18"/>
      <c r="AF501" s="18"/>
      <c r="AG501" s="18"/>
    </row>
    <row r="502" spans="1:33" ht="18" hidden="1" customHeight="1" x14ac:dyDescent="0.2">
      <c r="A502" s="32">
        <v>7194</v>
      </c>
      <c r="B502" s="42" t="s">
        <v>3484</v>
      </c>
      <c r="C502" s="139">
        <v>690204002</v>
      </c>
      <c r="D502" s="21" t="s">
        <v>2833</v>
      </c>
      <c r="E502" s="21" t="s">
        <v>626</v>
      </c>
      <c r="F502" s="31" t="s">
        <v>27</v>
      </c>
      <c r="G502" s="31" t="s">
        <v>627</v>
      </c>
      <c r="H502" s="31" t="s">
        <v>29</v>
      </c>
      <c r="I502" s="21"/>
      <c r="J502" s="21"/>
      <c r="K502" s="21" t="s">
        <v>3485</v>
      </c>
      <c r="L502" s="21" t="s">
        <v>3487</v>
      </c>
      <c r="M502" s="23" t="s">
        <v>6106</v>
      </c>
      <c r="N502" s="32" t="s">
        <v>3489</v>
      </c>
      <c r="O502" s="32" t="s">
        <v>3488</v>
      </c>
      <c r="P502" s="33" t="s">
        <v>3486</v>
      </c>
      <c r="Q502" s="32"/>
      <c r="R502" s="33">
        <v>91001</v>
      </c>
      <c r="S502" s="33" t="s">
        <v>2884</v>
      </c>
      <c r="T502" s="34">
        <v>38618</v>
      </c>
      <c r="U502" s="32">
        <v>7194</v>
      </c>
      <c r="V502" s="22"/>
      <c r="W502" s="23"/>
      <c r="X502" s="22"/>
      <c r="Y502" s="22"/>
      <c r="Z502" s="22"/>
      <c r="AA502" s="21"/>
      <c r="AB502" s="18"/>
      <c r="AC502" s="18"/>
      <c r="AD502" s="18"/>
      <c r="AE502" s="18"/>
      <c r="AF502" s="18"/>
      <c r="AG502" s="18"/>
    </row>
    <row r="503" spans="1:33" ht="18" hidden="1" customHeight="1" x14ac:dyDescent="0.2">
      <c r="A503" s="32">
        <v>7136</v>
      </c>
      <c r="B503" s="42" t="s">
        <v>3490</v>
      </c>
      <c r="C503" s="139">
        <v>690729008</v>
      </c>
      <c r="D503" s="21" t="s">
        <v>2833</v>
      </c>
      <c r="E503" s="21" t="s">
        <v>2850</v>
      </c>
      <c r="F503" s="31" t="s">
        <v>27</v>
      </c>
      <c r="G503" s="31" t="s">
        <v>2851</v>
      </c>
      <c r="H503" s="31" t="s">
        <v>29</v>
      </c>
      <c r="I503" s="21"/>
      <c r="J503" s="21"/>
      <c r="K503" s="21" t="s">
        <v>6332</v>
      </c>
      <c r="L503" s="21" t="s">
        <v>3491</v>
      </c>
      <c r="M503" s="23" t="s">
        <v>6165</v>
      </c>
      <c r="N503" s="32" t="s">
        <v>3492</v>
      </c>
      <c r="O503" s="32" t="s">
        <v>6333</v>
      </c>
      <c r="P503" s="33" t="s">
        <v>6334</v>
      </c>
      <c r="Q503" s="32"/>
      <c r="R503" s="33">
        <v>91001</v>
      </c>
      <c r="S503" s="33" t="s">
        <v>2884</v>
      </c>
      <c r="T503" s="34">
        <v>37970</v>
      </c>
      <c r="U503" s="32">
        <v>7136</v>
      </c>
      <c r="V503" s="22"/>
      <c r="W503" s="23"/>
      <c r="X503" s="22"/>
      <c r="Y503" s="22"/>
      <c r="Z503" s="22"/>
      <c r="AA503" s="21"/>
      <c r="AB503" s="18"/>
      <c r="AC503" s="18"/>
      <c r="AD503" s="18"/>
      <c r="AE503" s="18"/>
      <c r="AF503" s="18"/>
      <c r="AG503" s="18"/>
    </row>
    <row r="504" spans="1:33" ht="18" hidden="1" customHeight="1" x14ac:dyDescent="0.2">
      <c r="A504" s="32">
        <v>7276</v>
      </c>
      <c r="B504" s="42" t="s">
        <v>3493</v>
      </c>
      <c r="C504" s="139">
        <v>691101002</v>
      </c>
      <c r="D504" s="21" t="s">
        <v>2833</v>
      </c>
      <c r="E504" s="21" t="s">
        <v>2850</v>
      </c>
      <c r="F504" s="31" t="s">
        <v>27</v>
      </c>
      <c r="G504" s="31" t="s">
        <v>2851</v>
      </c>
      <c r="H504" s="31" t="s">
        <v>29</v>
      </c>
      <c r="I504" s="21"/>
      <c r="J504" s="21"/>
      <c r="K504" s="21" t="s">
        <v>3494</v>
      </c>
      <c r="L504" s="21" t="s">
        <v>3495</v>
      </c>
      <c r="M504" s="23" t="s">
        <v>6110</v>
      </c>
      <c r="N504" s="32" t="s">
        <v>3497</v>
      </c>
      <c r="O504" s="32" t="s">
        <v>3496</v>
      </c>
      <c r="P504" s="33"/>
      <c r="Q504" s="32"/>
      <c r="R504" s="33">
        <v>91001</v>
      </c>
      <c r="S504" s="33" t="s">
        <v>2854</v>
      </c>
      <c r="T504" s="34">
        <v>38736</v>
      </c>
      <c r="U504" s="32">
        <v>7276</v>
      </c>
      <c r="V504" s="22"/>
      <c r="W504" s="23"/>
      <c r="X504" s="22"/>
      <c r="Y504" s="22"/>
      <c r="Z504" s="22"/>
      <c r="AA504" s="21"/>
      <c r="AB504" s="18"/>
      <c r="AC504" s="18"/>
      <c r="AD504" s="18"/>
      <c r="AE504" s="18"/>
      <c r="AF504" s="18"/>
      <c r="AG504" s="18"/>
    </row>
    <row r="505" spans="1:33" ht="18" hidden="1" customHeight="1" x14ac:dyDescent="0.2">
      <c r="A505" s="32">
        <v>7212</v>
      </c>
      <c r="B505" s="42" t="s">
        <v>3498</v>
      </c>
      <c r="C505" s="139">
        <v>690408007</v>
      </c>
      <c r="D505" s="21" t="s">
        <v>2833</v>
      </c>
      <c r="E505" s="21" t="s">
        <v>626</v>
      </c>
      <c r="F505" s="31" t="s">
        <v>27</v>
      </c>
      <c r="G505" s="31" t="s">
        <v>627</v>
      </c>
      <c r="H505" s="31" t="s">
        <v>29</v>
      </c>
      <c r="I505" s="21"/>
      <c r="J505" s="21"/>
      <c r="K505" s="21" t="s">
        <v>3499</v>
      </c>
      <c r="L505" s="22" t="s">
        <v>3501</v>
      </c>
      <c r="M505" s="23" t="s">
        <v>6108</v>
      </c>
      <c r="N505" s="32" t="s">
        <v>3503</v>
      </c>
      <c r="O505" s="32" t="s">
        <v>3502</v>
      </c>
      <c r="P505" s="33" t="s">
        <v>3500</v>
      </c>
      <c r="Q505" s="32"/>
      <c r="R505" s="33">
        <v>91001</v>
      </c>
      <c r="S505" s="33" t="s">
        <v>2854</v>
      </c>
      <c r="T505" s="34">
        <v>38658</v>
      </c>
      <c r="U505" s="32">
        <v>7212</v>
      </c>
      <c r="V505" s="24"/>
      <c r="W505" s="23"/>
      <c r="X505" s="22"/>
      <c r="Y505" s="22"/>
      <c r="Z505" s="22"/>
      <c r="AA505" s="21"/>
      <c r="AB505" s="18"/>
      <c r="AC505" s="18"/>
      <c r="AD505" s="18"/>
      <c r="AE505" s="18"/>
      <c r="AF505" s="18"/>
      <c r="AG505" s="18"/>
    </row>
    <row r="506" spans="1:33" ht="18" hidden="1" customHeight="1" x14ac:dyDescent="0.2">
      <c r="A506" s="32">
        <v>7261</v>
      </c>
      <c r="B506" s="42" t="s">
        <v>3504</v>
      </c>
      <c r="C506" s="139">
        <v>690805006</v>
      </c>
      <c r="D506" s="21" t="s">
        <v>2833</v>
      </c>
      <c r="E506" s="21" t="s">
        <v>2861</v>
      </c>
      <c r="F506" s="31" t="s">
        <v>1685</v>
      </c>
      <c r="G506" s="31" t="s">
        <v>2862</v>
      </c>
      <c r="H506" s="31" t="s">
        <v>29</v>
      </c>
      <c r="I506" s="21"/>
      <c r="J506" s="21"/>
      <c r="K506" s="21" t="s">
        <v>3505</v>
      </c>
      <c r="L506" s="21" t="s">
        <v>3507</v>
      </c>
      <c r="M506" s="23" t="s">
        <v>6109</v>
      </c>
      <c r="N506" s="32" t="s">
        <v>3509</v>
      </c>
      <c r="O506" s="32" t="s">
        <v>3508</v>
      </c>
      <c r="P506" s="33" t="s">
        <v>3506</v>
      </c>
      <c r="Q506" s="32"/>
      <c r="R506" s="33">
        <v>91001</v>
      </c>
      <c r="S506" s="33" t="s">
        <v>600</v>
      </c>
      <c r="T506" s="34">
        <v>38729</v>
      </c>
      <c r="U506" s="32">
        <v>7261</v>
      </c>
      <c r="V506" s="22"/>
      <c r="W506" s="23"/>
      <c r="X506" s="22"/>
      <c r="Y506" s="22"/>
      <c r="Z506" s="22"/>
      <c r="AA506" s="21"/>
      <c r="AB506" s="18"/>
      <c r="AC506" s="18"/>
      <c r="AD506" s="18"/>
      <c r="AE506" s="18"/>
      <c r="AF506" s="18"/>
      <c r="AG506" s="18"/>
    </row>
    <row r="507" spans="1:33" ht="18" hidden="1" customHeight="1" x14ac:dyDescent="0.2">
      <c r="A507" s="32">
        <v>7537</v>
      </c>
      <c r="B507" s="42" t="s">
        <v>3510</v>
      </c>
      <c r="C507" s="139">
        <v>691705005</v>
      </c>
      <c r="D507" s="21" t="s">
        <v>2833</v>
      </c>
      <c r="E507" s="21" t="s">
        <v>626</v>
      </c>
      <c r="F507" s="31" t="s">
        <v>27</v>
      </c>
      <c r="G507" s="31" t="s">
        <v>627</v>
      </c>
      <c r="H507" s="31" t="s">
        <v>29</v>
      </c>
      <c r="I507" s="21"/>
      <c r="J507" s="21"/>
      <c r="K507" s="21" t="s">
        <v>3511</v>
      </c>
      <c r="L507" s="21" t="s">
        <v>3512</v>
      </c>
      <c r="M507" s="23" t="s">
        <v>339</v>
      </c>
      <c r="N507" s="32" t="s">
        <v>3514</v>
      </c>
      <c r="O507" s="32" t="s">
        <v>3513</v>
      </c>
      <c r="P507" s="33"/>
      <c r="Q507" s="32"/>
      <c r="R507" s="33">
        <v>91001</v>
      </c>
      <c r="S507" s="33" t="s">
        <v>600</v>
      </c>
      <c r="T507" s="34">
        <v>42053</v>
      </c>
      <c r="U507" s="32">
        <v>7537</v>
      </c>
      <c r="V507" s="22"/>
      <c r="W507" s="23"/>
      <c r="X507" s="22"/>
      <c r="Y507" s="22"/>
      <c r="Z507" s="22"/>
      <c r="AA507" s="21"/>
      <c r="AB507" s="18"/>
      <c r="AC507" s="18"/>
      <c r="AD507" s="18"/>
      <c r="AE507" s="18"/>
      <c r="AF507" s="18"/>
      <c r="AG507" s="18"/>
    </row>
    <row r="508" spans="1:33" ht="18" hidden="1" customHeight="1" x14ac:dyDescent="0.2">
      <c r="A508" s="32">
        <v>7252</v>
      </c>
      <c r="B508" s="42" t="s">
        <v>3515</v>
      </c>
      <c r="C508" s="139">
        <v>691707008</v>
      </c>
      <c r="D508" s="21" t="s">
        <v>2833</v>
      </c>
      <c r="E508" s="21" t="s">
        <v>2850</v>
      </c>
      <c r="F508" s="31" t="s">
        <v>27</v>
      </c>
      <c r="G508" s="31" t="s">
        <v>2851</v>
      </c>
      <c r="H508" s="31" t="s">
        <v>29</v>
      </c>
      <c r="I508" s="21"/>
      <c r="J508" s="21"/>
      <c r="K508" s="21" t="s">
        <v>3516</v>
      </c>
      <c r="L508" s="21" t="s">
        <v>3518</v>
      </c>
      <c r="M508" s="23" t="s">
        <v>339</v>
      </c>
      <c r="N508" s="32" t="s">
        <v>3520</v>
      </c>
      <c r="O508" s="32" t="s">
        <v>3519</v>
      </c>
      <c r="P508" s="33" t="s">
        <v>3517</v>
      </c>
      <c r="Q508" s="32"/>
      <c r="R508" s="33">
        <v>91001</v>
      </c>
      <c r="S508" s="33" t="s">
        <v>3245</v>
      </c>
      <c r="T508" s="34">
        <v>38723</v>
      </c>
      <c r="U508" s="32">
        <v>7252</v>
      </c>
      <c r="V508" s="22"/>
      <c r="W508" s="23"/>
      <c r="X508" s="22"/>
      <c r="Y508" s="22"/>
      <c r="Z508" s="22"/>
      <c r="AA508" s="21"/>
      <c r="AB508" s="18"/>
      <c r="AC508" s="18"/>
      <c r="AD508" s="18"/>
      <c r="AE508" s="18"/>
      <c r="AF508" s="18"/>
      <c r="AG508" s="18"/>
    </row>
    <row r="509" spans="1:33" ht="18" hidden="1" customHeight="1" x14ac:dyDescent="0.2">
      <c r="A509" s="32">
        <v>7624</v>
      </c>
      <c r="B509" s="42" t="s">
        <v>3521</v>
      </c>
      <c r="C509" s="139">
        <v>690606003</v>
      </c>
      <c r="D509" s="21" t="s">
        <v>2833</v>
      </c>
      <c r="E509" s="21" t="s">
        <v>2850</v>
      </c>
      <c r="F509" s="31" t="s">
        <v>27</v>
      </c>
      <c r="G509" s="31" t="s">
        <v>2851</v>
      </c>
      <c r="H509" s="31" t="s">
        <v>29</v>
      </c>
      <c r="I509" s="21"/>
      <c r="J509" s="21"/>
      <c r="K509" s="21" t="s">
        <v>3522</v>
      </c>
      <c r="L509" s="21" t="s">
        <v>3523</v>
      </c>
      <c r="M509" s="23" t="s">
        <v>623</v>
      </c>
      <c r="N509" s="32" t="s">
        <v>3524</v>
      </c>
      <c r="O509" s="32"/>
      <c r="P509" s="33"/>
      <c r="Q509" s="32"/>
      <c r="R509" s="33">
        <v>91001</v>
      </c>
      <c r="S509" s="33" t="s">
        <v>2854</v>
      </c>
      <c r="T509" s="34">
        <v>42739</v>
      </c>
      <c r="U509" s="32">
        <v>7624</v>
      </c>
      <c r="V509" s="22"/>
      <c r="W509" s="23"/>
      <c r="X509" s="22"/>
      <c r="Y509" s="22"/>
      <c r="Z509" s="22"/>
      <c r="AA509" s="21"/>
      <c r="AB509" s="18"/>
      <c r="AC509" s="18"/>
      <c r="AD509" s="18"/>
      <c r="AE509" s="18"/>
      <c r="AF509" s="18"/>
      <c r="AG509" s="18"/>
    </row>
    <row r="510" spans="1:33" ht="18" hidden="1" customHeight="1" x14ac:dyDescent="0.2">
      <c r="A510" s="32">
        <v>7179</v>
      </c>
      <c r="B510" s="42" t="s">
        <v>3525</v>
      </c>
      <c r="C510" s="139">
        <v>691904008</v>
      </c>
      <c r="D510" s="21" t="s">
        <v>2833</v>
      </c>
      <c r="E510" s="21" t="s">
        <v>2850</v>
      </c>
      <c r="F510" s="31" t="s">
        <v>27</v>
      </c>
      <c r="G510" s="31" t="s">
        <v>2851</v>
      </c>
      <c r="H510" s="31" t="s">
        <v>29</v>
      </c>
      <c r="I510" s="21"/>
      <c r="J510" s="21"/>
      <c r="K510" s="21" t="s">
        <v>3526</v>
      </c>
      <c r="L510" s="21" t="s">
        <v>3528</v>
      </c>
      <c r="M510" s="23" t="s">
        <v>50</v>
      </c>
      <c r="N510" s="32" t="s">
        <v>3530</v>
      </c>
      <c r="O510" s="32" t="s">
        <v>3529</v>
      </c>
      <c r="P510" s="33" t="s">
        <v>3527</v>
      </c>
      <c r="Q510" s="32"/>
      <c r="R510" s="33">
        <v>91001</v>
      </c>
      <c r="S510" s="33" t="s">
        <v>2854</v>
      </c>
      <c r="T510" s="34">
        <v>38568</v>
      </c>
      <c r="U510" s="32">
        <v>7179</v>
      </c>
      <c r="V510" s="22"/>
      <c r="W510" s="23"/>
      <c r="X510" s="22"/>
      <c r="Y510" s="22"/>
      <c r="Z510" s="22"/>
      <c r="AA510" s="21"/>
      <c r="AB510" s="18"/>
      <c r="AC510" s="18"/>
      <c r="AD510" s="18"/>
      <c r="AE510" s="18"/>
      <c r="AF510" s="18"/>
      <c r="AG510" s="18"/>
    </row>
    <row r="511" spans="1:33" ht="18" hidden="1" customHeight="1" x14ac:dyDescent="0.2">
      <c r="A511" s="32">
        <v>7066</v>
      </c>
      <c r="B511" s="42" t="s">
        <v>3531</v>
      </c>
      <c r="C511" s="139">
        <v>690705001</v>
      </c>
      <c r="D511" s="21" t="s">
        <v>2833</v>
      </c>
      <c r="E511" s="21" t="s">
        <v>2850</v>
      </c>
      <c r="F511" s="31" t="s">
        <v>27</v>
      </c>
      <c r="G511" s="31" t="s">
        <v>2851</v>
      </c>
      <c r="H511" s="31" t="s">
        <v>29</v>
      </c>
      <c r="I511" s="21"/>
      <c r="J511" s="21"/>
      <c r="K511" s="21" t="s">
        <v>3532</v>
      </c>
      <c r="L511" s="21" t="s">
        <v>3533</v>
      </c>
      <c r="M511" s="23" t="s">
        <v>49</v>
      </c>
      <c r="N511" s="32" t="s">
        <v>1825</v>
      </c>
      <c r="O511" s="32" t="s">
        <v>6272</v>
      </c>
      <c r="P511" s="33" t="s">
        <v>6273</v>
      </c>
      <c r="Q511" s="32"/>
      <c r="R511" s="33">
        <v>91001</v>
      </c>
      <c r="S511" s="33" t="s">
        <v>3245</v>
      </c>
      <c r="T511" s="34">
        <v>37970</v>
      </c>
      <c r="U511" s="32">
        <v>7066</v>
      </c>
      <c r="V511" s="22"/>
      <c r="W511" s="23"/>
      <c r="X511" s="22"/>
      <c r="Y511" s="22"/>
      <c r="Z511" s="22"/>
      <c r="AA511" s="21"/>
      <c r="AB511" s="18"/>
      <c r="AC511" s="18"/>
      <c r="AD511" s="18"/>
      <c r="AE511" s="18"/>
      <c r="AF511" s="18"/>
      <c r="AG511" s="18"/>
    </row>
    <row r="512" spans="1:33" ht="18" hidden="1" customHeight="1" x14ac:dyDescent="0.2">
      <c r="A512" s="32">
        <v>7317</v>
      </c>
      <c r="B512" s="42" t="s">
        <v>3534</v>
      </c>
      <c r="C512" s="139">
        <v>691403009</v>
      </c>
      <c r="D512" s="21" t="s">
        <v>2833</v>
      </c>
      <c r="E512" s="21" t="s">
        <v>2850</v>
      </c>
      <c r="F512" s="31" t="s">
        <v>27</v>
      </c>
      <c r="G512" s="31" t="s">
        <v>2851</v>
      </c>
      <c r="H512" s="31" t="s">
        <v>29</v>
      </c>
      <c r="I512" s="21"/>
      <c r="J512" s="21"/>
      <c r="K512" s="21" t="s">
        <v>3535</v>
      </c>
      <c r="L512" s="21" t="s">
        <v>3536</v>
      </c>
      <c r="M512" s="23" t="s">
        <v>6107</v>
      </c>
      <c r="N512" s="32" t="s">
        <v>6166</v>
      </c>
      <c r="O512" s="32" t="s">
        <v>3537</v>
      </c>
      <c r="P512" s="33"/>
      <c r="Q512" s="32" t="s">
        <v>6138</v>
      </c>
      <c r="R512" s="33">
        <v>91001</v>
      </c>
      <c r="S512" s="33" t="s">
        <v>3245</v>
      </c>
      <c r="T512" s="34">
        <v>38813</v>
      </c>
      <c r="U512" s="32">
        <v>7317</v>
      </c>
      <c r="V512" s="22"/>
      <c r="W512" s="23"/>
      <c r="X512" s="22"/>
      <c r="Y512" s="22"/>
      <c r="Z512" s="22"/>
      <c r="AA512" s="21"/>
      <c r="AB512" s="18"/>
      <c r="AC512" s="18"/>
      <c r="AD512" s="18"/>
      <c r="AE512" s="18"/>
      <c r="AF512" s="18"/>
      <c r="AG512" s="18"/>
    </row>
    <row r="513" spans="1:33" ht="18" hidden="1" customHeight="1" x14ac:dyDescent="0.2">
      <c r="A513" s="32">
        <v>7310</v>
      </c>
      <c r="B513" s="42" t="s">
        <v>3538</v>
      </c>
      <c r="C513" s="139">
        <v>691406008</v>
      </c>
      <c r="D513" s="21" t="s">
        <v>2833</v>
      </c>
      <c r="E513" s="21" t="s">
        <v>626</v>
      </c>
      <c r="F513" s="31" t="s">
        <v>27</v>
      </c>
      <c r="G513" s="31" t="s">
        <v>627</v>
      </c>
      <c r="H513" s="31" t="s">
        <v>29</v>
      </c>
      <c r="I513" s="21"/>
      <c r="J513" s="21"/>
      <c r="K513" s="21" t="s">
        <v>3539</v>
      </c>
      <c r="L513" s="21" t="s">
        <v>6167</v>
      </c>
      <c r="M513" s="23" t="s">
        <v>6107</v>
      </c>
      <c r="N513" s="32" t="s">
        <v>3541</v>
      </c>
      <c r="O513" s="32"/>
      <c r="P513" s="33" t="s">
        <v>3540</v>
      </c>
      <c r="Q513" s="32"/>
      <c r="R513" s="33">
        <v>91001</v>
      </c>
      <c r="S513" s="33" t="s">
        <v>3245</v>
      </c>
      <c r="T513" s="34">
        <v>38776</v>
      </c>
      <c r="U513" s="32">
        <v>7310</v>
      </c>
      <c r="V513" s="22"/>
      <c r="W513" s="23"/>
      <c r="X513" s="22"/>
      <c r="Y513" s="22"/>
      <c r="Z513" s="22"/>
      <c r="AA513" s="21"/>
      <c r="AB513" s="18"/>
      <c r="AC513" s="18"/>
      <c r="AD513" s="18"/>
      <c r="AE513" s="18"/>
      <c r="AF513" s="18"/>
      <c r="AG513" s="18"/>
    </row>
    <row r="514" spans="1:33" ht="18" hidden="1" customHeight="1" x14ac:dyDescent="0.2">
      <c r="A514" s="32">
        <v>7688</v>
      </c>
      <c r="B514" s="42" t="s">
        <v>6648</v>
      </c>
      <c r="C514" s="139">
        <v>690814005</v>
      </c>
      <c r="D514" s="21"/>
      <c r="E514" s="21" t="s">
        <v>8644</v>
      </c>
      <c r="F514" s="31" t="s">
        <v>27</v>
      </c>
      <c r="G514" s="31" t="s">
        <v>627</v>
      </c>
      <c r="H514" s="31" t="s">
        <v>29</v>
      </c>
      <c r="I514" s="21"/>
      <c r="J514" s="21"/>
      <c r="K514" s="21" t="s">
        <v>6649</v>
      </c>
      <c r="L514" s="21" t="s">
        <v>6650</v>
      </c>
      <c r="M514" s="23" t="s">
        <v>6109</v>
      </c>
      <c r="N514" s="32" t="s">
        <v>6651</v>
      </c>
      <c r="O514" s="32" t="s">
        <v>6652</v>
      </c>
      <c r="P514" s="51" t="s">
        <v>6653</v>
      </c>
      <c r="Q514" s="32"/>
      <c r="R514" s="33">
        <v>91001</v>
      </c>
      <c r="S514" s="33" t="s">
        <v>3245</v>
      </c>
      <c r="T514" s="34">
        <v>43717</v>
      </c>
      <c r="U514" s="32">
        <v>7688</v>
      </c>
      <c r="V514" s="22"/>
      <c r="W514" s="23"/>
      <c r="X514" s="22"/>
      <c r="Y514" s="22"/>
      <c r="Z514" s="22"/>
      <c r="AA514" s="21"/>
      <c r="AB514" s="18"/>
      <c r="AC514" s="18"/>
      <c r="AD514" s="18"/>
      <c r="AE514" s="18"/>
      <c r="AF514" s="18"/>
      <c r="AG514" s="18"/>
    </row>
    <row r="515" spans="1:33" ht="18" hidden="1" customHeight="1" x14ac:dyDescent="0.2">
      <c r="A515" s="32">
        <v>7423</v>
      </c>
      <c r="B515" s="42" t="s">
        <v>3542</v>
      </c>
      <c r="C515" s="139">
        <v>690612003</v>
      </c>
      <c r="D515" s="21" t="s">
        <v>2833</v>
      </c>
      <c r="E515" s="21" t="s">
        <v>626</v>
      </c>
      <c r="F515" s="31" t="s">
        <v>27</v>
      </c>
      <c r="G515" s="31" t="s">
        <v>627</v>
      </c>
      <c r="H515" s="31" t="s">
        <v>29</v>
      </c>
      <c r="I515" s="21"/>
      <c r="J515" s="21"/>
      <c r="K515" s="21" t="s">
        <v>3543</v>
      </c>
      <c r="L515" s="21" t="s">
        <v>3545</v>
      </c>
      <c r="M515" s="23" t="s">
        <v>623</v>
      </c>
      <c r="N515" s="32"/>
      <c r="O515" s="32" t="s">
        <v>3546</v>
      </c>
      <c r="P515" s="33" t="s">
        <v>3544</v>
      </c>
      <c r="Q515" s="32"/>
      <c r="R515" s="33">
        <v>91001</v>
      </c>
      <c r="S515" s="33" t="s">
        <v>2854</v>
      </c>
      <c r="T515" s="34">
        <v>40190</v>
      </c>
      <c r="U515" s="32">
        <v>7423</v>
      </c>
      <c r="V515" s="22"/>
      <c r="W515" s="23"/>
      <c r="X515" s="22"/>
      <c r="Y515" s="22"/>
      <c r="Z515" s="22"/>
      <c r="AA515" s="21"/>
      <c r="AB515" s="18"/>
      <c r="AC515" s="18"/>
      <c r="AD515" s="18"/>
      <c r="AE515" s="18"/>
      <c r="AF515" s="18"/>
      <c r="AG515" s="18"/>
    </row>
    <row r="516" spans="1:33" ht="18" hidden="1" customHeight="1" x14ac:dyDescent="0.2">
      <c r="A516" s="32">
        <v>7143</v>
      </c>
      <c r="B516" s="100" t="s">
        <v>3547</v>
      </c>
      <c r="C516" s="139">
        <v>692101006</v>
      </c>
      <c r="D516" s="21" t="s">
        <v>2833</v>
      </c>
      <c r="E516" s="21" t="s">
        <v>2850</v>
      </c>
      <c r="F516" s="31" t="s">
        <v>27</v>
      </c>
      <c r="G516" s="31" t="s">
        <v>2954</v>
      </c>
      <c r="H516" s="31" t="s">
        <v>29</v>
      </c>
      <c r="I516" s="21"/>
      <c r="J516" s="21"/>
      <c r="K516" s="21" t="s">
        <v>3548</v>
      </c>
      <c r="L516" s="21" t="s">
        <v>3549</v>
      </c>
      <c r="M516" s="23" t="s">
        <v>6105</v>
      </c>
      <c r="N516" s="32" t="s">
        <v>2817</v>
      </c>
      <c r="O516" s="32" t="s">
        <v>6356</v>
      </c>
      <c r="P516" s="33" t="s">
        <v>6357</v>
      </c>
      <c r="Q516" s="32"/>
      <c r="R516" s="33">
        <v>91001</v>
      </c>
      <c r="S516" s="33" t="s">
        <v>2854</v>
      </c>
      <c r="T516" s="34">
        <v>37970</v>
      </c>
      <c r="U516" s="32">
        <v>7143</v>
      </c>
      <c r="V516" s="22"/>
      <c r="W516" s="23"/>
      <c r="X516" s="22"/>
      <c r="Y516" s="22"/>
      <c r="Z516" s="22"/>
      <c r="AA516" s="21"/>
      <c r="AB516" s="18"/>
      <c r="AC516" s="18"/>
      <c r="AD516" s="18"/>
      <c r="AE516" s="18"/>
      <c r="AF516" s="18"/>
      <c r="AG516" s="18"/>
    </row>
    <row r="517" spans="1:33" ht="18" hidden="1" customHeight="1" x14ac:dyDescent="0.2">
      <c r="A517" s="32">
        <v>7175</v>
      </c>
      <c r="B517" s="42" t="s">
        <v>3550</v>
      </c>
      <c r="C517" s="139">
        <v>690407000</v>
      </c>
      <c r="D517" s="21" t="s">
        <v>2833</v>
      </c>
      <c r="E517" s="21" t="s">
        <v>2850</v>
      </c>
      <c r="F517" s="31" t="s">
        <v>27</v>
      </c>
      <c r="G517" s="31" t="s">
        <v>2851</v>
      </c>
      <c r="H517" s="31" t="s">
        <v>29</v>
      </c>
      <c r="I517" s="21"/>
      <c r="J517" s="21"/>
      <c r="K517" s="21" t="s">
        <v>3551</v>
      </c>
      <c r="L517" s="21" t="s">
        <v>3552</v>
      </c>
      <c r="M517" s="23" t="s">
        <v>6108</v>
      </c>
      <c r="N517" s="32" t="s">
        <v>3553</v>
      </c>
      <c r="O517" s="32" t="s">
        <v>6349</v>
      </c>
      <c r="P517" s="33" t="s">
        <v>6350</v>
      </c>
      <c r="Q517" s="32"/>
      <c r="R517" s="33">
        <v>91001</v>
      </c>
      <c r="S517" s="33" t="s">
        <v>6037</v>
      </c>
      <c r="T517" s="34">
        <v>38526</v>
      </c>
      <c r="U517" s="32">
        <v>7175</v>
      </c>
      <c r="V517" s="22"/>
      <c r="W517" s="23"/>
      <c r="X517" s="22"/>
      <c r="Y517" s="22"/>
      <c r="Z517" s="22"/>
      <c r="AA517" s="21"/>
      <c r="AB517" s="18"/>
      <c r="AC517" s="18"/>
      <c r="AD517" s="18"/>
      <c r="AE517" s="18"/>
      <c r="AF517" s="18"/>
      <c r="AG517" s="18"/>
    </row>
    <row r="518" spans="1:33" ht="18" hidden="1" customHeight="1" x14ac:dyDescent="0.2">
      <c r="A518" s="32">
        <v>7354</v>
      </c>
      <c r="B518" s="42" t="s">
        <v>3554</v>
      </c>
      <c r="C518" s="139">
        <v>692614003</v>
      </c>
      <c r="D518" s="21" t="s">
        <v>2833</v>
      </c>
      <c r="E518" s="21" t="s">
        <v>2861</v>
      </c>
      <c r="F518" s="31" t="s">
        <v>1685</v>
      </c>
      <c r="G518" s="31" t="s">
        <v>2862</v>
      </c>
      <c r="H518" s="31" t="s">
        <v>29</v>
      </c>
      <c r="I518" s="21"/>
      <c r="J518" s="21"/>
      <c r="K518" s="21" t="s">
        <v>3555</v>
      </c>
      <c r="L518" s="21" t="s">
        <v>3557</v>
      </c>
      <c r="M518" s="23" t="s">
        <v>49</v>
      </c>
      <c r="N518" s="32" t="s">
        <v>3559</v>
      </c>
      <c r="O518" s="32" t="s">
        <v>3558</v>
      </c>
      <c r="P518" s="33" t="s">
        <v>3556</v>
      </c>
      <c r="Q518" s="32"/>
      <c r="R518" s="33">
        <v>91001</v>
      </c>
      <c r="S518" s="33" t="s">
        <v>2884</v>
      </c>
      <c r="T518" s="34">
        <v>39212</v>
      </c>
      <c r="U518" s="32">
        <v>7354</v>
      </c>
      <c r="V518" s="22"/>
      <c r="W518" s="23"/>
      <c r="X518" s="22"/>
      <c r="Y518" s="22"/>
      <c r="Z518" s="22"/>
      <c r="AA518" s="21"/>
      <c r="AB518" s="18"/>
      <c r="AC518" s="18"/>
      <c r="AD518" s="18"/>
      <c r="AE518" s="18"/>
      <c r="AF518" s="18"/>
      <c r="AG518" s="18"/>
    </row>
    <row r="519" spans="1:33" ht="18" hidden="1" customHeight="1" x14ac:dyDescent="0.2">
      <c r="A519" s="32">
        <v>7495</v>
      </c>
      <c r="B519" s="100" t="s">
        <v>3560</v>
      </c>
      <c r="C519" s="139">
        <v>619550005</v>
      </c>
      <c r="D519" s="21" t="s">
        <v>2833</v>
      </c>
      <c r="E519" s="21" t="s">
        <v>626</v>
      </c>
      <c r="F519" s="31" t="s">
        <v>27</v>
      </c>
      <c r="G519" s="31" t="s">
        <v>627</v>
      </c>
      <c r="H519" s="31" t="s">
        <v>29</v>
      </c>
      <c r="I519" s="21"/>
      <c r="J519" s="21"/>
      <c r="K519" s="21" t="s">
        <v>3561</v>
      </c>
      <c r="L519" s="21" t="s">
        <v>3563</v>
      </c>
      <c r="M519" s="23" t="s">
        <v>50</v>
      </c>
      <c r="N519" s="32" t="s">
        <v>3565</v>
      </c>
      <c r="O519" s="32" t="s">
        <v>3564</v>
      </c>
      <c r="P519" s="33" t="s">
        <v>3562</v>
      </c>
      <c r="Q519" s="32"/>
      <c r="R519" s="33">
        <v>91001</v>
      </c>
      <c r="S519" s="33" t="s">
        <v>3018</v>
      </c>
      <c r="T519" s="34">
        <v>41614</v>
      </c>
      <c r="U519" s="32">
        <v>7495</v>
      </c>
      <c r="V519" s="22"/>
      <c r="W519" s="23"/>
      <c r="X519" s="22"/>
      <c r="Y519" s="22"/>
      <c r="Z519" s="22"/>
      <c r="AA519" s="21"/>
      <c r="AB519" s="18"/>
      <c r="AC519" s="18"/>
      <c r="AD519" s="18"/>
      <c r="AE519" s="18"/>
      <c r="AF519" s="18"/>
      <c r="AG519" s="18"/>
    </row>
    <row r="520" spans="1:33" ht="18" hidden="1" customHeight="1" x14ac:dyDescent="0.2">
      <c r="A520" s="33">
        <v>7598</v>
      </c>
      <c r="B520" s="100" t="s">
        <v>3566</v>
      </c>
      <c r="C520" s="139">
        <v>690406004</v>
      </c>
      <c r="D520" s="21" t="s">
        <v>2833</v>
      </c>
      <c r="E520" s="21" t="s">
        <v>3567</v>
      </c>
      <c r="F520" s="31" t="s">
        <v>27</v>
      </c>
      <c r="G520" s="31" t="s">
        <v>627</v>
      </c>
      <c r="H520" s="31" t="s">
        <v>29</v>
      </c>
      <c r="I520" s="21"/>
      <c r="J520" s="21"/>
      <c r="K520" s="21" t="s">
        <v>6677</v>
      </c>
      <c r="L520" s="21" t="s">
        <v>3568</v>
      </c>
      <c r="M520" s="21" t="s">
        <v>6108</v>
      </c>
      <c r="N520" s="33" t="s">
        <v>6678</v>
      </c>
      <c r="O520" s="33" t="s">
        <v>3569</v>
      </c>
      <c r="P520" s="33" t="s">
        <v>6679</v>
      </c>
      <c r="Q520" s="33"/>
      <c r="R520" s="33">
        <v>91001</v>
      </c>
      <c r="S520" s="33" t="s">
        <v>600</v>
      </c>
      <c r="T520" s="38">
        <v>42416</v>
      </c>
      <c r="U520" s="33">
        <v>7598</v>
      </c>
      <c r="V520" s="63"/>
      <c r="W520" s="21"/>
      <c r="X520" s="63"/>
      <c r="Y520" s="63"/>
      <c r="Z520" s="63"/>
      <c r="AA520" s="21"/>
      <c r="AB520" s="18"/>
      <c r="AC520" s="18"/>
      <c r="AD520" s="18"/>
      <c r="AE520" s="18"/>
      <c r="AF520" s="18"/>
      <c r="AG520" s="18"/>
    </row>
    <row r="521" spans="1:33" ht="18" hidden="1" customHeight="1" x14ac:dyDescent="0.2">
      <c r="A521" s="32">
        <v>7504</v>
      </c>
      <c r="B521" s="42" t="s">
        <v>3570</v>
      </c>
      <c r="C521" s="139">
        <v>692009002</v>
      </c>
      <c r="D521" s="21" t="s">
        <v>2833</v>
      </c>
      <c r="E521" s="21" t="s">
        <v>626</v>
      </c>
      <c r="F521" s="31" t="s">
        <v>27</v>
      </c>
      <c r="G521" s="31" t="s">
        <v>627</v>
      </c>
      <c r="H521" s="31" t="s">
        <v>29</v>
      </c>
      <c r="I521" s="21"/>
      <c r="J521" s="21"/>
      <c r="K521" s="21" t="s">
        <v>3571</v>
      </c>
      <c r="L521" s="21" t="s">
        <v>3573</v>
      </c>
      <c r="M521" s="23" t="s">
        <v>6111</v>
      </c>
      <c r="N521" s="32" t="s">
        <v>3575</v>
      </c>
      <c r="O521" s="32" t="s">
        <v>3574</v>
      </c>
      <c r="P521" s="33" t="s">
        <v>3572</v>
      </c>
      <c r="Q521" s="32"/>
      <c r="R521" s="33">
        <v>91001</v>
      </c>
      <c r="S521" s="33" t="s">
        <v>3018</v>
      </c>
      <c r="T521" s="34">
        <v>41872</v>
      </c>
      <c r="U521" s="32">
        <v>7504</v>
      </c>
      <c r="V521" s="22"/>
      <c r="W521" s="23"/>
      <c r="X521" s="22"/>
      <c r="Y521" s="22"/>
      <c r="Z521" s="22"/>
      <c r="AA521" s="21"/>
      <c r="AB521" s="18"/>
      <c r="AC521" s="18"/>
      <c r="AD521" s="18"/>
      <c r="AE521" s="18"/>
      <c r="AF521" s="18"/>
      <c r="AG521" s="18"/>
    </row>
    <row r="522" spans="1:33" ht="18" hidden="1" customHeight="1" x14ac:dyDescent="0.2">
      <c r="A522" s="32">
        <v>7195</v>
      </c>
      <c r="B522" s="42" t="s">
        <v>3576</v>
      </c>
      <c r="C522" s="139">
        <v>690726009</v>
      </c>
      <c r="D522" s="21" t="s">
        <v>2833</v>
      </c>
      <c r="E522" s="21" t="s">
        <v>2850</v>
      </c>
      <c r="F522" s="31" t="s">
        <v>27</v>
      </c>
      <c r="G522" s="31" t="s">
        <v>2851</v>
      </c>
      <c r="H522" s="31" t="s">
        <v>29</v>
      </c>
      <c r="I522" s="21"/>
      <c r="J522" s="21"/>
      <c r="K522" s="21" t="s">
        <v>3577</v>
      </c>
      <c r="L522" s="21" t="s">
        <v>3578</v>
      </c>
      <c r="M522" s="23" t="s">
        <v>49</v>
      </c>
      <c r="N522" s="32" t="s">
        <v>3579</v>
      </c>
      <c r="O522" s="32" t="s">
        <v>6354</v>
      </c>
      <c r="P522" s="33" t="s">
        <v>6355</v>
      </c>
      <c r="Q522" s="32"/>
      <c r="R522" s="33">
        <v>91001</v>
      </c>
      <c r="S522" s="33" t="s">
        <v>2927</v>
      </c>
      <c r="T522" s="34">
        <v>38624</v>
      </c>
      <c r="U522" s="32">
        <v>7195</v>
      </c>
      <c r="V522" s="22"/>
      <c r="W522" s="23"/>
      <c r="X522" s="22"/>
      <c r="Y522" s="22"/>
      <c r="Z522" s="22"/>
      <c r="AA522" s="21"/>
      <c r="AB522" s="18"/>
      <c r="AC522" s="18"/>
      <c r="AD522" s="18"/>
      <c r="AE522" s="18"/>
      <c r="AF522" s="18"/>
      <c r="AG522" s="18"/>
    </row>
    <row r="523" spans="1:33" ht="18" hidden="1" customHeight="1" x14ac:dyDescent="0.2">
      <c r="A523" s="32">
        <v>7450</v>
      </c>
      <c r="B523" s="42" t="s">
        <v>3580</v>
      </c>
      <c r="C523" s="139">
        <v>692313003</v>
      </c>
      <c r="D523" s="21" t="s">
        <v>2833</v>
      </c>
      <c r="E523" s="21" t="s">
        <v>2850</v>
      </c>
      <c r="F523" s="31" t="s">
        <v>27</v>
      </c>
      <c r="G523" s="31" t="s">
        <v>2851</v>
      </c>
      <c r="H523" s="31" t="s">
        <v>29</v>
      </c>
      <c r="I523" s="21"/>
      <c r="J523" s="21"/>
      <c r="K523" s="21" t="s">
        <v>6351</v>
      </c>
      <c r="L523" s="21" t="s">
        <v>3581</v>
      </c>
      <c r="M523" s="23" t="s">
        <v>6105</v>
      </c>
      <c r="N523" s="32" t="s">
        <v>3582</v>
      </c>
      <c r="O523" s="32" t="s">
        <v>6352</v>
      </c>
      <c r="P523" s="33" t="s">
        <v>6353</v>
      </c>
      <c r="Q523" s="32"/>
      <c r="R523" s="33">
        <v>91001</v>
      </c>
      <c r="S523" s="33" t="s">
        <v>2854</v>
      </c>
      <c r="T523" s="34">
        <v>40683</v>
      </c>
      <c r="U523" s="32">
        <v>7450</v>
      </c>
      <c r="V523" s="22"/>
      <c r="W523" s="23"/>
      <c r="X523" s="22"/>
      <c r="Y523" s="22"/>
      <c r="Z523" s="22"/>
      <c r="AA523" s="21"/>
      <c r="AB523" s="18"/>
      <c r="AC523" s="18"/>
      <c r="AD523" s="18"/>
      <c r="AE523" s="18"/>
      <c r="AF523" s="18"/>
      <c r="AG523" s="18"/>
    </row>
    <row r="524" spans="1:33" ht="18" hidden="1" customHeight="1" x14ac:dyDescent="0.2">
      <c r="A524" s="32">
        <v>7559</v>
      </c>
      <c r="B524" s="42" t="s">
        <v>3583</v>
      </c>
      <c r="C524" s="139">
        <v>690910004</v>
      </c>
      <c r="D524" s="21" t="s">
        <v>2833</v>
      </c>
      <c r="E524" s="21" t="s">
        <v>626</v>
      </c>
      <c r="F524" s="31" t="s">
        <v>27</v>
      </c>
      <c r="G524" s="31" t="s">
        <v>627</v>
      </c>
      <c r="H524" s="31" t="s">
        <v>29</v>
      </c>
      <c r="I524" s="21"/>
      <c r="J524" s="21"/>
      <c r="K524" s="21" t="s">
        <v>3584</v>
      </c>
      <c r="L524" s="21" t="s">
        <v>3586</v>
      </c>
      <c r="M524" s="23" t="s">
        <v>6109</v>
      </c>
      <c r="N524" s="32" t="s">
        <v>3587</v>
      </c>
      <c r="O524" s="32"/>
      <c r="P524" s="33" t="s">
        <v>3585</v>
      </c>
      <c r="Q524" s="32"/>
      <c r="R524" s="33">
        <v>91001</v>
      </c>
      <c r="S524" s="33" t="s">
        <v>600</v>
      </c>
      <c r="T524" s="34">
        <v>42080</v>
      </c>
      <c r="U524" s="32">
        <v>7559</v>
      </c>
      <c r="V524" s="22"/>
      <c r="W524" s="23"/>
      <c r="X524" s="22"/>
      <c r="Y524" s="22"/>
      <c r="Z524" s="22"/>
      <c r="AA524" s="21"/>
      <c r="AB524" s="18"/>
      <c r="AC524" s="18"/>
      <c r="AD524" s="18"/>
      <c r="AE524" s="18"/>
      <c r="AF524" s="18"/>
      <c r="AG524" s="18"/>
    </row>
    <row r="525" spans="1:33" ht="18" hidden="1" customHeight="1" x14ac:dyDescent="0.2">
      <c r="A525" s="32">
        <v>7436</v>
      </c>
      <c r="B525" s="42" t="s">
        <v>3588</v>
      </c>
      <c r="C525" s="139">
        <v>692012003</v>
      </c>
      <c r="D525" s="21" t="s">
        <v>2833</v>
      </c>
      <c r="E525" s="21" t="s">
        <v>2850</v>
      </c>
      <c r="F525" s="31" t="s">
        <v>27</v>
      </c>
      <c r="G525" s="31" t="s">
        <v>2851</v>
      </c>
      <c r="H525" s="31" t="s">
        <v>29</v>
      </c>
      <c r="I525" s="21"/>
      <c r="J525" s="21"/>
      <c r="K525" s="50" t="s">
        <v>8645</v>
      </c>
      <c r="L525" s="21" t="s">
        <v>3589</v>
      </c>
      <c r="M525" s="23" t="s">
        <v>6111</v>
      </c>
      <c r="N525" s="32" t="s">
        <v>3590</v>
      </c>
      <c r="O525" s="32" t="s">
        <v>6513</v>
      </c>
      <c r="P525" s="33"/>
      <c r="Q525" s="32"/>
      <c r="R525" s="33">
        <v>91001</v>
      </c>
      <c r="S525" s="33" t="s">
        <v>3024</v>
      </c>
      <c r="T525" s="34">
        <v>40500</v>
      </c>
      <c r="U525" s="32">
        <v>7436</v>
      </c>
      <c r="V525" s="22"/>
      <c r="W525" s="23"/>
      <c r="X525" s="22"/>
      <c r="Y525" s="22"/>
      <c r="Z525" s="22"/>
      <c r="AA525" s="21"/>
      <c r="AB525" s="18"/>
      <c r="AC525" s="18"/>
      <c r="AD525" s="18"/>
      <c r="AE525" s="18"/>
      <c r="AF525" s="18"/>
      <c r="AG525" s="18"/>
    </row>
    <row r="526" spans="1:33" ht="18" hidden="1" customHeight="1" x14ac:dyDescent="0.2">
      <c r="A526" s="32">
        <v>7579</v>
      </c>
      <c r="B526" s="42" t="s">
        <v>3591</v>
      </c>
      <c r="C526" s="139">
        <v>690508001</v>
      </c>
      <c r="D526" s="21" t="s">
        <v>2833</v>
      </c>
      <c r="E526" s="21" t="s">
        <v>3184</v>
      </c>
      <c r="F526" s="31" t="s">
        <v>27</v>
      </c>
      <c r="G526" s="31" t="s">
        <v>627</v>
      </c>
      <c r="H526" s="31" t="s">
        <v>29</v>
      </c>
      <c r="I526" s="21"/>
      <c r="J526" s="21"/>
      <c r="K526" s="21" t="s">
        <v>3592</v>
      </c>
      <c r="L526" s="21" t="s">
        <v>3593</v>
      </c>
      <c r="M526" s="23" t="s">
        <v>623</v>
      </c>
      <c r="N526" s="32" t="s">
        <v>3594</v>
      </c>
      <c r="O526" s="32"/>
      <c r="P526" s="33"/>
      <c r="Q526" s="32"/>
      <c r="R526" s="33">
        <v>91001</v>
      </c>
      <c r="S526" s="33" t="s">
        <v>600</v>
      </c>
      <c r="T526" s="34">
        <v>42216</v>
      </c>
      <c r="U526" s="32">
        <v>7579</v>
      </c>
      <c r="V526" s="22"/>
      <c r="W526" s="23"/>
      <c r="X526" s="22"/>
      <c r="Y526" s="22"/>
      <c r="Z526" s="22"/>
      <c r="AA526" s="21"/>
      <c r="AB526" s="18"/>
      <c r="AC526" s="18"/>
      <c r="AD526" s="18"/>
      <c r="AE526" s="18"/>
      <c r="AF526" s="18"/>
      <c r="AG526" s="18"/>
    </row>
    <row r="527" spans="1:33" ht="18" hidden="1" customHeight="1" x14ac:dyDescent="0.2">
      <c r="A527" s="32">
        <v>7288</v>
      </c>
      <c r="B527" s="42" t="s">
        <v>3595</v>
      </c>
      <c r="C527" s="139" t="s">
        <v>7695</v>
      </c>
      <c r="D527" s="21" t="s">
        <v>2833</v>
      </c>
      <c r="E527" s="21" t="s">
        <v>2861</v>
      </c>
      <c r="F527" s="31" t="s">
        <v>1685</v>
      </c>
      <c r="G527" s="31" t="s">
        <v>2862</v>
      </c>
      <c r="H527" s="31" t="s">
        <v>29</v>
      </c>
      <c r="I527" s="21"/>
      <c r="J527" s="21"/>
      <c r="K527" s="21" t="s">
        <v>3596</v>
      </c>
      <c r="L527" s="21" t="s">
        <v>3597</v>
      </c>
      <c r="M527" s="23" t="s">
        <v>6110</v>
      </c>
      <c r="N527" s="32" t="s">
        <v>3599</v>
      </c>
      <c r="O527" s="32" t="s">
        <v>3598</v>
      </c>
      <c r="P527" s="33"/>
      <c r="Q527" s="32"/>
      <c r="R527" s="33">
        <v>91001</v>
      </c>
      <c r="S527" s="33" t="s">
        <v>2854</v>
      </c>
      <c r="T527" s="34">
        <v>38743</v>
      </c>
      <c r="U527" s="32">
        <v>7288</v>
      </c>
      <c r="V527" s="22"/>
      <c r="W527" s="23"/>
      <c r="X527" s="22"/>
      <c r="Y527" s="22"/>
      <c r="Z527" s="22"/>
      <c r="AA527" s="21"/>
      <c r="AB527" s="18"/>
      <c r="AC527" s="18"/>
      <c r="AD527" s="18"/>
      <c r="AE527" s="18"/>
      <c r="AF527" s="18"/>
      <c r="AG527" s="18"/>
    </row>
    <row r="528" spans="1:33" ht="18" hidden="1" customHeight="1" x14ac:dyDescent="0.2">
      <c r="A528" s="32">
        <v>7245</v>
      </c>
      <c r="B528" s="42" t="s">
        <v>3600</v>
      </c>
      <c r="C528" s="139">
        <v>692549007</v>
      </c>
      <c r="D528" s="21" t="s">
        <v>2833</v>
      </c>
      <c r="E528" s="21" t="s">
        <v>2850</v>
      </c>
      <c r="F528" s="31" t="s">
        <v>27</v>
      </c>
      <c r="G528" s="31" t="s">
        <v>2851</v>
      </c>
      <c r="H528" s="31" t="s">
        <v>29</v>
      </c>
      <c r="I528" s="21"/>
      <c r="J528" s="21"/>
      <c r="K528" s="50" t="s">
        <v>8646</v>
      </c>
      <c r="L528" s="21" t="s">
        <v>3601</v>
      </c>
      <c r="M528" s="23" t="s">
        <v>49</v>
      </c>
      <c r="N528" s="32" t="s">
        <v>914</v>
      </c>
      <c r="O528" s="32" t="s">
        <v>3602</v>
      </c>
      <c r="P528" s="33"/>
      <c r="Q528" s="32"/>
      <c r="R528" s="21">
        <v>91001</v>
      </c>
      <c r="S528" s="33" t="s">
        <v>2927</v>
      </c>
      <c r="T528" s="34">
        <v>38722</v>
      </c>
      <c r="U528" s="32">
        <v>7245</v>
      </c>
      <c r="V528" s="22"/>
      <c r="W528" s="23"/>
      <c r="X528" s="22"/>
      <c r="Y528" s="22"/>
      <c r="Z528" s="22"/>
      <c r="AA528" s="21"/>
      <c r="AB528" s="18"/>
      <c r="AC528" s="18"/>
      <c r="AD528" s="18"/>
      <c r="AE528" s="18"/>
      <c r="AF528" s="18"/>
      <c r="AG528" s="18"/>
    </row>
    <row r="529" spans="1:33" ht="18" hidden="1" customHeight="1" x14ac:dyDescent="0.2">
      <c r="A529" s="32">
        <v>7284</v>
      </c>
      <c r="B529" s="42" t="s">
        <v>3603</v>
      </c>
      <c r="C529" s="139">
        <v>691505006</v>
      </c>
      <c r="D529" s="21" t="s">
        <v>2833</v>
      </c>
      <c r="E529" s="21" t="s">
        <v>2861</v>
      </c>
      <c r="F529" s="31" t="s">
        <v>1685</v>
      </c>
      <c r="G529" s="31" t="s">
        <v>3604</v>
      </c>
      <c r="H529" s="31" t="s">
        <v>29</v>
      </c>
      <c r="I529" s="21"/>
      <c r="J529" s="21"/>
      <c r="K529" s="61" t="s">
        <v>3605</v>
      </c>
      <c r="L529" s="21" t="s">
        <v>3606</v>
      </c>
      <c r="M529" s="23" t="s">
        <v>339</v>
      </c>
      <c r="N529" s="32" t="s">
        <v>3607</v>
      </c>
      <c r="O529" s="32" t="s">
        <v>6681</v>
      </c>
      <c r="P529" s="33" t="s">
        <v>6680</v>
      </c>
      <c r="Q529" s="32"/>
      <c r="R529" s="33">
        <v>91001</v>
      </c>
      <c r="S529" s="33" t="s">
        <v>2854</v>
      </c>
      <c r="T529" s="34">
        <v>38737</v>
      </c>
      <c r="U529" s="32">
        <v>7284</v>
      </c>
      <c r="V529" s="22"/>
      <c r="W529" s="23"/>
      <c r="X529" s="22"/>
      <c r="Y529" s="22"/>
      <c r="Z529" s="22"/>
      <c r="AA529" s="21"/>
      <c r="AB529" s="18"/>
      <c r="AC529" s="18"/>
      <c r="AD529" s="18"/>
      <c r="AE529" s="18"/>
      <c r="AF529" s="18"/>
      <c r="AG529" s="18"/>
    </row>
    <row r="530" spans="1:33" ht="18" hidden="1" customHeight="1" x14ac:dyDescent="0.2">
      <c r="A530" s="32">
        <v>7458</v>
      </c>
      <c r="B530" s="42" t="s">
        <v>3608</v>
      </c>
      <c r="C530" s="139" t="s">
        <v>7696</v>
      </c>
      <c r="D530" s="21" t="s">
        <v>2833</v>
      </c>
      <c r="E530" s="21" t="s">
        <v>2850</v>
      </c>
      <c r="F530" s="31" t="s">
        <v>27</v>
      </c>
      <c r="G530" s="31" t="s">
        <v>2851</v>
      </c>
      <c r="H530" s="31" t="s">
        <v>29</v>
      </c>
      <c r="I530" s="21"/>
      <c r="J530" s="21"/>
      <c r="K530" s="21" t="s">
        <v>3609</v>
      </c>
      <c r="L530" s="21" t="s">
        <v>3610</v>
      </c>
      <c r="M530" s="23" t="s">
        <v>49</v>
      </c>
      <c r="N530" s="32" t="s">
        <v>2390</v>
      </c>
      <c r="O530" s="32" t="s">
        <v>3611</v>
      </c>
      <c r="P530" s="33"/>
      <c r="Q530" s="32"/>
      <c r="R530" s="33">
        <v>91001</v>
      </c>
      <c r="S530" s="33" t="s">
        <v>3612</v>
      </c>
      <c r="T530" s="34">
        <v>40875</v>
      </c>
      <c r="U530" s="32">
        <v>7458</v>
      </c>
      <c r="V530" s="22"/>
      <c r="W530" s="23"/>
      <c r="X530" s="22"/>
      <c r="Y530" s="22"/>
      <c r="Z530" s="22"/>
      <c r="AA530" s="21"/>
      <c r="AB530" s="18"/>
      <c r="AC530" s="18"/>
      <c r="AD530" s="18"/>
      <c r="AE530" s="18"/>
      <c r="AF530" s="18"/>
      <c r="AG530" s="18"/>
    </row>
    <row r="531" spans="1:33" ht="18" hidden="1" customHeight="1" x14ac:dyDescent="0.2">
      <c r="A531" s="32">
        <v>7168</v>
      </c>
      <c r="B531" s="42" t="s">
        <v>3613</v>
      </c>
      <c r="C531" s="139" t="s">
        <v>7697</v>
      </c>
      <c r="D531" s="21" t="s">
        <v>2833</v>
      </c>
      <c r="E531" s="21" t="s">
        <v>2861</v>
      </c>
      <c r="F531" s="31" t="s">
        <v>1685</v>
      </c>
      <c r="G531" s="31" t="s">
        <v>3614</v>
      </c>
      <c r="H531" s="31" t="s">
        <v>29</v>
      </c>
      <c r="I531" s="21"/>
      <c r="J531" s="21"/>
      <c r="K531" s="21" t="s">
        <v>3615</v>
      </c>
      <c r="L531" s="21" t="s">
        <v>3616</v>
      </c>
      <c r="M531" s="23" t="s">
        <v>49</v>
      </c>
      <c r="N531" s="21" t="s">
        <v>925</v>
      </c>
      <c r="O531" s="32" t="s">
        <v>6270</v>
      </c>
      <c r="P531" s="33" t="s">
        <v>6271</v>
      </c>
      <c r="Q531" s="32"/>
      <c r="R531" s="33">
        <v>91001</v>
      </c>
      <c r="S531" s="33" t="s">
        <v>2854</v>
      </c>
      <c r="T531" s="34">
        <v>38478</v>
      </c>
      <c r="U531" s="32">
        <v>7168</v>
      </c>
      <c r="V531" s="22"/>
      <c r="W531" s="23"/>
      <c r="X531" s="22"/>
      <c r="Y531" s="22"/>
      <c r="Z531" s="22"/>
      <c r="AA531" s="21"/>
      <c r="AB531" s="18"/>
      <c r="AC531" s="18"/>
      <c r="AD531" s="18"/>
      <c r="AE531" s="18"/>
      <c r="AF531" s="18"/>
      <c r="AG531" s="18"/>
    </row>
    <row r="532" spans="1:33" ht="18" hidden="1" customHeight="1" x14ac:dyDescent="0.2">
      <c r="A532" s="32">
        <v>7148</v>
      </c>
      <c r="B532" s="42" t="s">
        <v>3617</v>
      </c>
      <c r="C532" s="139">
        <v>690915006</v>
      </c>
      <c r="D532" s="21" t="s">
        <v>2833</v>
      </c>
      <c r="E532" s="21" t="s">
        <v>2850</v>
      </c>
      <c r="F532" s="31" t="s">
        <v>27</v>
      </c>
      <c r="G532" s="31" t="s">
        <v>2851</v>
      </c>
      <c r="H532" s="31" t="s">
        <v>29</v>
      </c>
      <c r="I532" s="21"/>
      <c r="J532" s="21"/>
      <c r="K532" s="21" t="s">
        <v>3618</v>
      </c>
      <c r="L532" s="21" t="s">
        <v>3619</v>
      </c>
      <c r="M532" s="23" t="s">
        <v>6109</v>
      </c>
      <c r="N532" s="32" t="s">
        <v>3620</v>
      </c>
      <c r="O532" s="32"/>
      <c r="P532" s="33"/>
      <c r="Q532" s="32"/>
      <c r="R532" s="33">
        <v>91001</v>
      </c>
      <c r="S532" s="33" t="s">
        <v>2854</v>
      </c>
      <c r="T532" s="34">
        <v>38301</v>
      </c>
      <c r="U532" s="32">
        <v>7148</v>
      </c>
      <c r="V532" s="22"/>
      <c r="W532" s="23"/>
      <c r="X532" s="22"/>
      <c r="Y532" s="22"/>
      <c r="Z532" s="22"/>
      <c r="AA532" s="21"/>
      <c r="AB532" s="18"/>
      <c r="AC532" s="18"/>
      <c r="AD532" s="18"/>
      <c r="AE532" s="18"/>
      <c r="AF532" s="18"/>
      <c r="AG532" s="18"/>
    </row>
    <row r="533" spans="1:33" ht="18" hidden="1" customHeight="1" x14ac:dyDescent="0.2">
      <c r="A533" s="32">
        <v>7604</v>
      </c>
      <c r="B533" s="42" t="s">
        <v>3621</v>
      </c>
      <c r="C533" s="139">
        <v>691903001</v>
      </c>
      <c r="D533" s="21" t="s">
        <v>2833</v>
      </c>
      <c r="E533" s="21" t="s">
        <v>3567</v>
      </c>
      <c r="F533" s="31" t="s">
        <v>27</v>
      </c>
      <c r="G533" s="31" t="s">
        <v>627</v>
      </c>
      <c r="H533" s="31" t="s">
        <v>29</v>
      </c>
      <c r="I533" s="21"/>
      <c r="J533" s="21"/>
      <c r="K533" s="21" t="s">
        <v>3622</v>
      </c>
      <c r="L533" s="21" t="s">
        <v>3624</v>
      </c>
      <c r="M533" s="23" t="s">
        <v>50</v>
      </c>
      <c r="N533" s="32" t="s">
        <v>3626</v>
      </c>
      <c r="O533" s="32" t="s">
        <v>3625</v>
      </c>
      <c r="P533" s="33" t="s">
        <v>3623</v>
      </c>
      <c r="Q533" s="32"/>
      <c r="R533" s="33">
        <v>91001</v>
      </c>
      <c r="S533" s="33" t="s">
        <v>600</v>
      </c>
      <c r="T533" s="34">
        <v>42451</v>
      </c>
      <c r="U533" s="32">
        <v>7604</v>
      </c>
      <c r="V533" s="22"/>
      <c r="W533" s="23"/>
      <c r="X533" s="22"/>
      <c r="Y533" s="22"/>
      <c r="Z533" s="22"/>
      <c r="AA533" s="21"/>
      <c r="AB533" s="18"/>
      <c r="AC533" s="18"/>
      <c r="AD533" s="18"/>
      <c r="AE533" s="18"/>
      <c r="AF533" s="18"/>
      <c r="AG533" s="18"/>
    </row>
    <row r="534" spans="1:33" ht="18" hidden="1" customHeight="1" x14ac:dyDescent="0.2">
      <c r="A534" s="32">
        <v>7225</v>
      </c>
      <c r="B534" s="42" t="s">
        <v>3627</v>
      </c>
      <c r="C534" s="139">
        <v>690505002</v>
      </c>
      <c r="D534" s="21" t="s">
        <v>2833</v>
      </c>
      <c r="E534" s="21" t="s">
        <v>3184</v>
      </c>
      <c r="F534" s="31" t="s">
        <v>27</v>
      </c>
      <c r="G534" s="31" t="s">
        <v>2954</v>
      </c>
      <c r="H534" s="31" t="s">
        <v>29</v>
      </c>
      <c r="I534" s="21"/>
      <c r="J534" s="21"/>
      <c r="K534" s="21" t="s">
        <v>3628</v>
      </c>
      <c r="L534" s="21" t="s">
        <v>3629</v>
      </c>
      <c r="M534" s="23" t="s">
        <v>623</v>
      </c>
      <c r="N534" s="32" t="s">
        <v>3630</v>
      </c>
      <c r="O534" s="32"/>
      <c r="P534" s="33"/>
      <c r="Q534" s="32"/>
      <c r="R534" s="33">
        <v>91001</v>
      </c>
      <c r="S534" s="33" t="s">
        <v>2854</v>
      </c>
      <c r="T534" s="34">
        <v>38695</v>
      </c>
      <c r="U534" s="32">
        <v>7225</v>
      </c>
      <c r="V534" s="22"/>
      <c r="W534" s="23"/>
      <c r="X534" s="22"/>
      <c r="Y534" s="22"/>
      <c r="Z534" s="22"/>
      <c r="AA534" s="21"/>
      <c r="AB534" s="18"/>
      <c r="AC534" s="18"/>
      <c r="AD534" s="18"/>
      <c r="AE534" s="18"/>
      <c r="AF534" s="18"/>
      <c r="AG534" s="18"/>
    </row>
    <row r="535" spans="1:33" ht="18" hidden="1" customHeight="1" x14ac:dyDescent="0.2">
      <c r="A535" s="32">
        <v>7217</v>
      </c>
      <c r="B535" s="42" t="s">
        <v>3631</v>
      </c>
      <c r="C535" s="139">
        <v>690104008</v>
      </c>
      <c r="D535" s="21" t="s">
        <v>2833</v>
      </c>
      <c r="E535" s="21" t="s">
        <v>626</v>
      </c>
      <c r="F535" s="31" t="s">
        <v>27</v>
      </c>
      <c r="G535" s="31" t="s">
        <v>627</v>
      </c>
      <c r="H535" s="31" t="s">
        <v>29</v>
      </c>
      <c r="I535" s="21"/>
      <c r="J535" s="21"/>
      <c r="K535" s="21" t="s">
        <v>3632</v>
      </c>
      <c r="L535" s="21" t="s">
        <v>3634</v>
      </c>
      <c r="M535" s="32" t="s">
        <v>611</v>
      </c>
      <c r="N535" s="32" t="s">
        <v>3636</v>
      </c>
      <c r="O535" s="32" t="s">
        <v>3635</v>
      </c>
      <c r="P535" s="33" t="s">
        <v>3633</v>
      </c>
      <c r="Q535" s="32"/>
      <c r="R535" s="33">
        <v>91001</v>
      </c>
      <c r="S535" s="33" t="s">
        <v>3637</v>
      </c>
      <c r="T535" s="34">
        <v>38673</v>
      </c>
      <c r="U535" s="32">
        <v>7217</v>
      </c>
      <c r="V535" s="22"/>
      <c r="W535" s="23"/>
      <c r="X535" s="22"/>
      <c r="Y535" s="22"/>
      <c r="Z535" s="22"/>
      <c r="AA535" s="21"/>
      <c r="AB535" s="18"/>
      <c r="AC535" s="18"/>
      <c r="AD535" s="18"/>
      <c r="AE535" s="18"/>
      <c r="AF535" s="18"/>
      <c r="AG535" s="18"/>
    </row>
    <row r="536" spans="1:33" ht="18" hidden="1" customHeight="1" x14ac:dyDescent="0.2">
      <c r="A536" s="32">
        <v>7302</v>
      </c>
      <c r="B536" s="42" t="s">
        <v>3638</v>
      </c>
      <c r="C536" s="139">
        <v>690912007</v>
      </c>
      <c r="D536" s="21" t="s">
        <v>2833</v>
      </c>
      <c r="E536" s="21" t="s">
        <v>626</v>
      </c>
      <c r="F536" s="31" t="s">
        <v>27</v>
      </c>
      <c r="G536" s="31" t="s">
        <v>2954</v>
      </c>
      <c r="H536" s="31" t="s">
        <v>29</v>
      </c>
      <c r="I536" s="21"/>
      <c r="J536" s="21"/>
      <c r="K536" s="21" t="s">
        <v>3639</v>
      </c>
      <c r="L536" s="52" t="s">
        <v>3641</v>
      </c>
      <c r="M536" s="23" t="s">
        <v>6109</v>
      </c>
      <c r="N536" s="32" t="s">
        <v>3643</v>
      </c>
      <c r="O536" s="32" t="s">
        <v>3642</v>
      </c>
      <c r="P536" s="33" t="s">
        <v>3640</v>
      </c>
      <c r="Q536" s="32"/>
      <c r="R536" s="33">
        <v>91001</v>
      </c>
      <c r="S536" s="33" t="s">
        <v>2854</v>
      </c>
      <c r="T536" s="34">
        <v>38761</v>
      </c>
      <c r="U536" s="32">
        <v>7302</v>
      </c>
      <c r="V536" s="22"/>
      <c r="W536" s="23"/>
      <c r="X536" s="22"/>
      <c r="Y536" s="22"/>
      <c r="Z536" s="22"/>
      <c r="AA536" s="21"/>
      <c r="AB536" s="18"/>
      <c r="AC536" s="18"/>
      <c r="AD536" s="18"/>
      <c r="AE536" s="18"/>
      <c r="AF536" s="18"/>
      <c r="AG536" s="18"/>
    </row>
    <row r="537" spans="1:33" ht="18" hidden="1" customHeight="1" x14ac:dyDescent="0.2">
      <c r="A537" s="32">
        <v>7524</v>
      </c>
      <c r="B537" s="42" t="s">
        <v>3644</v>
      </c>
      <c r="C537" s="139">
        <v>690811006</v>
      </c>
      <c r="D537" s="21" t="s">
        <v>2833</v>
      </c>
      <c r="E537" s="21" t="s">
        <v>626</v>
      </c>
      <c r="F537" s="31" t="s">
        <v>27</v>
      </c>
      <c r="G537" s="31" t="s">
        <v>627</v>
      </c>
      <c r="H537" s="31" t="s">
        <v>29</v>
      </c>
      <c r="I537" s="21"/>
      <c r="J537" s="21"/>
      <c r="K537" s="21" t="s">
        <v>3645</v>
      </c>
      <c r="L537" s="21" t="s">
        <v>3647</v>
      </c>
      <c r="M537" s="23" t="s">
        <v>49</v>
      </c>
      <c r="N537" s="32" t="s">
        <v>1466</v>
      </c>
      <c r="O537" s="32" t="s">
        <v>3648</v>
      </c>
      <c r="P537" s="33" t="s">
        <v>3646</v>
      </c>
      <c r="Q537" s="32"/>
      <c r="R537" s="33">
        <v>91001</v>
      </c>
      <c r="S537" s="33" t="s">
        <v>3018</v>
      </c>
      <c r="T537" s="34">
        <v>42032</v>
      </c>
      <c r="U537" s="32">
        <v>7524</v>
      </c>
      <c r="V537" s="22"/>
      <c r="W537" s="23"/>
      <c r="X537" s="22"/>
      <c r="Y537" s="22"/>
      <c r="Z537" s="22"/>
      <c r="AA537" s="21"/>
      <c r="AB537" s="18"/>
      <c r="AC537" s="18"/>
      <c r="AD537" s="18"/>
      <c r="AE537" s="18"/>
      <c r="AF537" s="18"/>
      <c r="AG537" s="18"/>
    </row>
    <row r="538" spans="1:33" ht="18" hidden="1" customHeight="1" x14ac:dyDescent="0.2">
      <c r="A538" s="32">
        <v>7219</v>
      </c>
      <c r="B538" s="42" t="s">
        <v>3649</v>
      </c>
      <c r="C538" s="139">
        <v>690722003</v>
      </c>
      <c r="D538" s="21" t="s">
        <v>2833</v>
      </c>
      <c r="E538" s="21" t="s">
        <v>2850</v>
      </c>
      <c r="F538" s="31" t="s">
        <v>27</v>
      </c>
      <c r="G538" s="31" t="s">
        <v>2851</v>
      </c>
      <c r="H538" s="31" t="s">
        <v>29</v>
      </c>
      <c r="I538" s="21"/>
      <c r="J538" s="21"/>
      <c r="K538" s="21" t="s">
        <v>3650</v>
      </c>
      <c r="L538" s="21" t="s">
        <v>3651</v>
      </c>
      <c r="M538" s="23" t="s">
        <v>49</v>
      </c>
      <c r="N538" s="32" t="s">
        <v>3653</v>
      </c>
      <c r="O538" s="32" t="s">
        <v>3652</v>
      </c>
      <c r="P538" s="33"/>
      <c r="Q538" s="32"/>
      <c r="R538" s="33">
        <v>91001</v>
      </c>
      <c r="S538" s="33" t="s">
        <v>2927</v>
      </c>
      <c r="T538" s="34">
        <v>38686</v>
      </c>
      <c r="U538" s="32">
        <v>7219</v>
      </c>
      <c r="V538" s="22"/>
      <c r="W538" s="23"/>
      <c r="X538" s="22"/>
      <c r="Y538" s="22"/>
      <c r="Z538" s="22"/>
      <c r="AA538" s="21"/>
      <c r="AB538" s="18"/>
      <c r="AC538" s="18"/>
      <c r="AD538" s="18"/>
      <c r="AE538" s="18"/>
      <c r="AF538" s="18"/>
      <c r="AG538" s="18"/>
    </row>
    <row r="539" spans="1:33" ht="18" hidden="1" customHeight="1" x14ac:dyDescent="0.2">
      <c r="A539" s="32">
        <v>7603</v>
      </c>
      <c r="B539" s="42" t="s">
        <v>3654</v>
      </c>
      <c r="C539" s="139">
        <v>691913007</v>
      </c>
      <c r="D539" s="21" t="s">
        <v>2833</v>
      </c>
      <c r="E539" s="21" t="s">
        <v>2850</v>
      </c>
      <c r="F539" s="31" t="s">
        <v>27</v>
      </c>
      <c r="G539" s="31" t="s">
        <v>2851</v>
      </c>
      <c r="H539" s="31" t="s">
        <v>29</v>
      </c>
      <c r="I539" s="21"/>
      <c r="J539" s="21"/>
      <c r="K539" s="21" t="s">
        <v>3655</v>
      </c>
      <c r="L539" s="21" t="s">
        <v>3656</v>
      </c>
      <c r="M539" s="23" t="s">
        <v>50</v>
      </c>
      <c r="N539" s="32" t="s">
        <v>3657</v>
      </c>
      <c r="O539" s="32" t="s">
        <v>6268</v>
      </c>
      <c r="P539" s="33" t="s">
        <v>6269</v>
      </c>
      <c r="Q539" s="32"/>
      <c r="R539" s="33">
        <v>91001</v>
      </c>
      <c r="S539" s="33" t="s">
        <v>2854</v>
      </c>
      <c r="T539" s="34">
        <v>42446</v>
      </c>
      <c r="U539" s="32">
        <v>7603</v>
      </c>
      <c r="V539" s="22"/>
      <c r="W539" s="23"/>
      <c r="X539" s="22"/>
      <c r="Y539" s="22"/>
      <c r="Z539" s="22"/>
      <c r="AA539" s="21"/>
      <c r="AB539" s="18"/>
      <c r="AC539" s="18"/>
      <c r="AD539" s="18"/>
      <c r="AE539" s="18"/>
      <c r="AF539" s="18"/>
      <c r="AG539" s="18"/>
    </row>
    <row r="540" spans="1:33" ht="18" hidden="1" customHeight="1" x14ac:dyDescent="0.2">
      <c r="A540" s="32">
        <v>7271</v>
      </c>
      <c r="B540" s="42" t="s">
        <v>3658</v>
      </c>
      <c r="C540" s="139">
        <v>690902001</v>
      </c>
      <c r="D540" s="21" t="s">
        <v>2833</v>
      </c>
      <c r="E540" s="21" t="s">
        <v>2861</v>
      </c>
      <c r="F540" s="31" t="s">
        <v>1685</v>
      </c>
      <c r="G540" s="31" t="s">
        <v>2862</v>
      </c>
      <c r="H540" s="31" t="s">
        <v>29</v>
      </c>
      <c r="I540" s="21"/>
      <c r="J540" s="21"/>
      <c r="K540" s="21" t="s">
        <v>3659</v>
      </c>
      <c r="L540" s="21" t="s">
        <v>3660</v>
      </c>
      <c r="M540" s="23" t="s">
        <v>6109</v>
      </c>
      <c r="N540" s="32" t="s">
        <v>3661</v>
      </c>
      <c r="O540" s="32"/>
      <c r="P540" s="33"/>
      <c r="Q540" s="32"/>
      <c r="R540" s="33">
        <v>91001</v>
      </c>
      <c r="S540" s="33" t="s">
        <v>3662</v>
      </c>
      <c r="T540" s="34">
        <v>38736</v>
      </c>
      <c r="U540" s="32">
        <v>7271</v>
      </c>
      <c r="V540" s="22"/>
      <c r="W540" s="23"/>
      <c r="X540" s="22"/>
      <c r="Y540" s="22"/>
      <c r="Z540" s="22"/>
      <c r="AA540" s="21"/>
      <c r="AB540" s="18"/>
      <c r="AC540" s="18"/>
      <c r="AD540" s="18"/>
      <c r="AE540" s="18"/>
      <c r="AF540" s="18"/>
      <c r="AG540" s="18"/>
    </row>
    <row r="541" spans="1:33" ht="18" hidden="1" customHeight="1" x14ac:dyDescent="0.2">
      <c r="A541" s="32">
        <v>7550</v>
      </c>
      <c r="B541" s="42" t="s">
        <v>3663</v>
      </c>
      <c r="C541" s="139">
        <v>692503007</v>
      </c>
      <c r="D541" s="21" t="s">
        <v>2833</v>
      </c>
      <c r="E541" s="21" t="s">
        <v>626</v>
      </c>
      <c r="F541" s="31" t="s">
        <v>27</v>
      </c>
      <c r="G541" s="31" t="s">
        <v>627</v>
      </c>
      <c r="H541" s="31" t="s">
        <v>29</v>
      </c>
      <c r="I541" s="21"/>
      <c r="J541" s="21"/>
      <c r="K541" s="21" t="s">
        <v>3664</v>
      </c>
      <c r="L541" s="21" t="s">
        <v>3666</v>
      </c>
      <c r="M541" s="23" t="s">
        <v>6161</v>
      </c>
      <c r="N541" s="32" t="s">
        <v>3668</v>
      </c>
      <c r="O541" s="32" t="s">
        <v>3667</v>
      </c>
      <c r="P541" s="33" t="s">
        <v>3665</v>
      </c>
      <c r="Q541" s="32"/>
      <c r="R541" s="33">
        <v>91001</v>
      </c>
      <c r="S541" s="33" t="s">
        <v>3018</v>
      </c>
      <c r="T541" s="34">
        <v>42059</v>
      </c>
      <c r="U541" s="32">
        <v>7550</v>
      </c>
      <c r="V541" s="22"/>
      <c r="W541" s="23"/>
      <c r="X541" s="22"/>
      <c r="Y541" s="22"/>
      <c r="Z541" s="22"/>
      <c r="AA541" s="21"/>
      <c r="AB541" s="18"/>
      <c r="AC541" s="18"/>
      <c r="AD541" s="18"/>
      <c r="AE541" s="18"/>
      <c r="AF541" s="18"/>
      <c r="AG541" s="18"/>
    </row>
    <row r="542" spans="1:33" ht="18" hidden="1" customHeight="1" x14ac:dyDescent="0.2">
      <c r="A542" s="32">
        <v>7209</v>
      </c>
      <c r="B542" s="42" t="s">
        <v>3669</v>
      </c>
      <c r="C542" s="139">
        <v>830175008</v>
      </c>
      <c r="D542" s="21" t="s">
        <v>2833</v>
      </c>
      <c r="E542" s="21" t="s">
        <v>626</v>
      </c>
      <c r="F542" s="31" t="s">
        <v>27</v>
      </c>
      <c r="G542" s="31" t="s">
        <v>627</v>
      </c>
      <c r="H542" s="31" t="s">
        <v>29</v>
      </c>
      <c r="I542" s="21"/>
      <c r="J542" s="21"/>
      <c r="K542" s="21" t="s">
        <v>3670</v>
      </c>
      <c r="L542" s="21" t="s">
        <v>3671</v>
      </c>
      <c r="M542" s="32" t="s">
        <v>611</v>
      </c>
      <c r="N542" s="32" t="s">
        <v>3254</v>
      </c>
      <c r="O542" s="32" t="s">
        <v>3672</v>
      </c>
      <c r="P542" s="33"/>
      <c r="Q542" s="32"/>
      <c r="R542" s="33">
        <v>91001</v>
      </c>
      <c r="S542" s="33" t="s">
        <v>2854</v>
      </c>
      <c r="T542" s="34">
        <v>38649</v>
      </c>
      <c r="U542" s="32">
        <v>7209</v>
      </c>
      <c r="V542" s="22"/>
      <c r="W542" s="23"/>
      <c r="X542" s="22"/>
      <c r="Y542" s="22"/>
      <c r="Z542" s="22"/>
      <c r="AA542" s="21"/>
      <c r="AB542" s="18"/>
      <c r="AC542" s="18"/>
      <c r="AD542" s="18"/>
      <c r="AE542" s="18"/>
      <c r="AF542" s="18"/>
      <c r="AG542" s="18"/>
    </row>
    <row r="543" spans="1:33" ht="18" hidden="1" customHeight="1" x14ac:dyDescent="0.2">
      <c r="A543" s="32">
        <v>7599</v>
      </c>
      <c r="B543" s="42" t="s">
        <v>3673</v>
      </c>
      <c r="C543" s="139">
        <v>692513002</v>
      </c>
      <c r="D543" s="21" t="s">
        <v>2833</v>
      </c>
      <c r="E543" s="21" t="s">
        <v>3567</v>
      </c>
      <c r="F543" s="31" t="s">
        <v>27</v>
      </c>
      <c r="G543" s="31" t="s">
        <v>627</v>
      </c>
      <c r="H543" s="31" t="s">
        <v>29</v>
      </c>
      <c r="I543" s="21"/>
      <c r="J543" s="21"/>
      <c r="K543" s="21" t="s">
        <v>3674</v>
      </c>
      <c r="L543" s="21" t="s">
        <v>3676</v>
      </c>
      <c r="M543" s="23" t="s">
        <v>6161</v>
      </c>
      <c r="N543" s="21" t="s">
        <v>3678</v>
      </c>
      <c r="O543" s="32" t="s">
        <v>3677</v>
      </c>
      <c r="P543" s="32" t="s">
        <v>3675</v>
      </c>
      <c r="Q543" s="32"/>
      <c r="R543" s="33">
        <v>91001</v>
      </c>
      <c r="S543" s="33" t="s">
        <v>600</v>
      </c>
      <c r="T543" s="34">
        <v>42416</v>
      </c>
      <c r="U543" s="32">
        <v>7599</v>
      </c>
      <c r="V543" s="22"/>
      <c r="W543" s="23"/>
      <c r="X543" s="22"/>
      <c r="Y543" s="22"/>
      <c r="Z543" s="22"/>
      <c r="AA543" s="21"/>
      <c r="AB543" s="18"/>
      <c r="AC543" s="18"/>
      <c r="AD543" s="18"/>
      <c r="AE543" s="18"/>
      <c r="AF543" s="18"/>
      <c r="AG543" s="18"/>
    </row>
    <row r="544" spans="1:33" ht="18" hidden="1" customHeight="1" x14ac:dyDescent="0.2">
      <c r="A544" s="32">
        <v>7554</v>
      </c>
      <c r="B544" s="42" t="s">
        <v>3679</v>
      </c>
      <c r="C544" s="139">
        <v>690703009</v>
      </c>
      <c r="D544" s="21" t="s">
        <v>2833</v>
      </c>
      <c r="E544" s="21" t="s">
        <v>626</v>
      </c>
      <c r="F544" s="31" t="s">
        <v>27</v>
      </c>
      <c r="G544" s="31" t="s">
        <v>627</v>
      </c>
      <c r="H544" s="31" t="s">
        <v>29</v>
      </c>
      <c r="I544" s="21"/>
      <c r="J544" s="21"/>
      <c r="K544" s="21" t="s">
        <v>3680</v>
      </c>
      <c r="L544" s="21" t="s">
        <v>3681</v>
      </c>
      <c r="M544" s="23" t="s">
        <v>49</v>
      </c>
      <c r="N544" s="32" t="s">
        <v>845</v>
      </c>
      <c r="O544" s="32" t="s">
        <v>3682</v>
      </c>
      <c r="P544" s="33" t="s">
        <v>6589</v>
      </c>
      <c r="Q544" s="32"/>
      <c r="R544" s="33">
        <v>91001</v>
      </c>
      <c r="S544" s="33" t="s">
        <v>3018</v>
      </c>
      <c r="T544" s="34">
        <v>42061</v>
      </c>
      <c r="U544" s="32">
        <v>7554</v>
      </c>
      <c r="V544" s="22"/>
      <c r="W544" s="23"/>
      <c r="X544" s="22"/>
      <c r="Y544" s="22"/>
      <c r="Z544" s="22"/>
      <c r="AA544" s="21"/>
      <c r="AB544" s="18"/>
      <c r="AC544" s="18"/>
      <c r="AD544" s="18"/>
      <c r="AE544" s="18"/>
      <c r="AF544" s="18"/>
      <c r="AG544" s="18"/>
    </row>
    <row r="545" spans="1:33" ht="18" hidden="1" customHeight="1" x14ac:dyDescent="0.2">
      <c r="A545" s="32">
        <v>7545</v>
      </c>
      <c r="B545" s="42" t="s">
        <v>3683</v>
      </c>
      <c r="C545" s="139">
        <v>690608006</v>
      </c>
      <c r="D545" s="21" t="s">
        <v>2833</v>
      </c>
      <c r="E545" s="21" t="s">
        <v>626</v>
      </c>
      <c r="F545" s="31" t="s">
        <v>27</v>
      </c>
      <c r="G545" s="31" t="s">
        <v>627</v>
      </c>
      <c r="H545" s="31" t="s">
        <v>29</v>
      </c>
      <c r="I545" s="21"/>
      <c r="J545" s="21"/>
      <c r="K545" s="21" t="s">
        <v>3684</v>
      </c>
      <c r="L545" s="21" t="s">
        <v>3685</v>
      </c>
      <c r="M545" s="23" t="s">
        <v>623</v>
      </c>
      <c r="N545" s="32" t="s">
        <v>3687</v>
      </c>
      <c r="O545" s="32" t="s">
        <v>6548</v>
      </c>
      <c r="P545" s="33" t="s">
        <v>6549</v>
      </c>
      <c r="Q545" s="32"/>
      <c r="R545" s="33">
        <v>91001</v>
      </c>
      <c r="S545" s="33" t="s">
        <v>600</v>
      </c>
      <c r="T545" s="34">
        <v>42059</v>
      </c>
      <c r="U545" s="32">
        <v>7545</v>
      </c>
      <c r="V545" s="22"/>
      <c r="W545" s="23"/>
      <c r="X545" s="22"/>
      <c r="Y545" s="22"/>
      <c r="Z545" s="22"/>
      <c r="AA545" s="21"/>
      <c r="AB545" s="18"/>
      <c r="AC545" s="18"/>
      <c r="AD545" s="18"/>
      <c r="AE545" s="18"/>
      <c r="AF545" s="18"/>
      <c r="AG545" s="18"/>
    </row>
    <row r="546" spans="1:33" ht="18" hidden="1" customHeight="1" x14ac:dyDescent="0.2">
      <c r="A546" s="32">
        <v>7132</v>
      </c>
      <c r="B546" s="42" t="s">
        <v>3688</v>
      </c>
      <c r="C546" s="139">
        <v>691916006</v>
      </c>
      <c r="D546" s="21" t="s">
        <v>2833</v>
      </c>
      <c r="E546" s="21" t="s">
        <v>2850</v>
      </c>
      <c r="F546" s="31" t="s">
        <v>27</v>
      </c>
      <c r="G546" s="31" t="s">
        <v>2851</v>
      </c>
      <c r="H546" s="31" t="s">
        <v>29</v>
      </c>
      <c r="I546" s="21"/>
      <c r="J546" s="21"/>
      <c r="K546" s="21" t="s">
        <v>3689</v>
      </c>
      <c r="L546" s="21" t="s">
        <v>3690</v>
      </c>
      <c r="M546" s="23" t="s">
        <v>50</v>
      </c>
      <c r="N546" s="32" t="s">
        <v>2175</v>
      </c>
      <c r="O546" s="32"/>
      <c r="P546" s="33"/>
      <c r="Q546" s="32"/>
      <c r="R546" s="33">
        <v>91001</v>
      </c>
      <c r="S546" s="33" t="s">
        <v>3691</v>
      </c>
      <c r="T546" s="34">
        <v>38159</v>
      </c>
      <c r="U546" s="32">
        <v>7132</v>
      </c>
      <c r="V546" s="22"/>
      <c r="W546" s="23"/>
      <c r="X546" s="22"/>
      <c r="Y546" s="22"/>
      <c r="Z546" s="22"/>
      <c r="AA546" s="21"/>
      <c r="AB546" s="18"/>
      <c r="AC546" s="18"/>
      <c r="AD546" s="18"/>
      <c r="AE546" s="18"/>
      <c r="AF546" s="18"/>
      <c r="AG546" s="18"/>
    </row>
    <row r="547" spans="1:33" ht="18" hidden="1" customHeight="1" x14ac:dyDescent="0.2">
      <c r="A547" s="32">
        <v>7104</v>
      </c>
      <c r="B547" s="42" t="s">
        <v>3692</v>
      </c>
      <c r="C547" s="139">
        <v>690711001</v>
      </c>
      <c r="D547" s="21" t="s">
        <v>2833</v>
      </c>
      <c r="E547" s="21" t="s">
        <v>2850</v>
      </c>
      <c r="F547" s="31" t="s">
        <v>27</v>
      </c>
      <c r="G547" s="31" t="s">
        <v>2851</v>
      </c>
      <c r="H547" s="31" t="s">
        <v>29</v>
      </c>
      <c r="I547" s="21"/>
      <c r="J547" s="21"/>
      <c r="K547" s="21" t="s">
        <v>3693</v>
      </c>
      <c r="L547" s="21" t="s">
        <v>3694</v>
      </c>
      <c r="M547" s="23" t="s">
        <v>49</v>
      </c>
      <c r="N547" s="32" t="s">
        <v>1196</v>
      </c>
      <c r="O547" s="32"/>
      <c r="P547" s="33"/>
      <c r="Q547" s="32"/>
      <c r="R547" s="33">
        <v>91001</v>
      </c>
      <c r="S547" s="33" t="s">
        <v>2927</v>
      </c>
      <c r="T547" s="34">
        <v>37970</v>
      </c>
      <c r="U547" s="32">
        <v>7104</v>
      </c>
      <c r="V547" s="22"/>
      <c r="W547" s="23"/>
      <c r="X547" s="22"/>
      <c r="Y547" s="22"/>
      <c r="Z547" s="22"/>
      <c r="AA547" s="21"/>
      <c r="AB547" s="18"/>
      <c r="AC547" s="18"/>
      <c r="AD547" s="18"/>
      <c r="AE547" s="18"/>
      <c r="AF547" s="18"/>
      <c r="AG547" s="18"/>
    </row>
    <row r="548" spans="1:33" ht="18" hidden="1" customHeight="1" x14ac:dyDescent="0.2">
      <c r="A548" s="32">
        <v>7116</v>
      </c>
      <c r="B548" s="42" t="s">
        <v>3695</v>
      </c>
      <c r="C548" s="139">
        <v>690721007</v>
      </c>
      <c r="D548" s="21" t="s">
        <v>2833</v>
      </c>
      <c r="E548" s="21" t="s">
        <v>2850</v>
      </c>
      <c r="F548" s="31" t="s">
        <v>27</v>
      </c>
      <c r="G548" s="31" t="s">
        <v>2851</v>
      </c>
      <c r="H548" s="31" t="s">
        <v>29</v>
      </c>
      <c r="I548" s="21"/>
      <c r="J548" s="21"/>
      <c r="K548" s="21" t="s">
        <v>3696</v>
      </c>
      <c r="L548" s="21" t="s">
        <v>3697</v>
      </c>
      <c r="M548" s="23" t="s">
        <v>49</v>
      </c>
      <c r="N548" s="32" t="s">
        <v>1090</v>
      </c>
      <c r="O548" s="32"/>
      <c r="P548" s="33"/>
      <c r="Q548" s="32"/>
      <c r="R548" s="33">
        <v>91001</v>
      </c>
      <c r="S548" s="33" t="s">
        <v>2854</v>
      </c>
      <c r="T548" s="34">
        <v>37970</v>
      </c>
      <c r="U548" s="32">
        <v>7116</v>
      </c>
      <c r="V548" s="22"/>
      <c r="W548" s="23"/>
      <c r="X548" s="22"/>
      <c r="Y548" s="22"/>
      <c r="Z548" s="22"/>
      <c r="AA548" s="21"/>
      <c r="AB548" s="18"/>
      <c r="AC548" s="18"/>
      <c r="AD548" s="18"/>
      <c r="AE548" s="18"/>
      <c r="AF548" s="18"/>
      <c r="AG548" s="18"/>
    </row>
    <row r="549" spans="1:33" ht="18" hidden="1" customHeight="1" x14ac:dyDescent="0.2">
      <c r="A549" s="32">
        <v>7528</v>
      </c>
      <c r="B549" s="42" t="s">
        <v>3698</v>
      </c>
      <c r="C549" s="139">
        <v>690409003</v>
      </c>
      <c r="D549" s="21" t="s">
        <v>2833</v>
      </c>
      <c r="E549" s="21" t="s">
        <v>626</v>
      </c>
      <c r="F549" s="31" t="s">
        <v>27</v>
      </c>
      <c r="G549" s="31" t="s">
        <v>627</v>
      </c>
      <c r="H549" s="31" t="s">
        <v>29</v>
      </c>
      <c r="I549" s="21"/>
      <c r="J549" s="21"/>
      <c r="K549" s="21" t="s">
        <v>3699</v>
      </c>
      <c r="L549" s="21" t="s">
        <v>3701</v>
      </c>
      <c r="M549" s="23" t="s">
        <v>6108</v>
      </c>
      <c r="N549" s="32" t="s">
        <v>3703</v>
      </c>
      <c r="O549" s="32" t="s">
        <v>3702</v>
      </c>
      <c r="P549" s="33" t="s">
        <v>3700</v>
      </c>
      <c r="Q549" s="32"/>
      <c r="R549" s="33">
        <v>91001</v>
      </c>
      <c r="S549" s="33" t="s">
        <v>2866</v>
      </c>
      <c r="T549" s="34">
        <v>42052</v>
      </c>
      <c r="U549" s="32">
        <v>7528</v>
      </c>
      <c r="V549" s="22"/>
      <c r="W549" s="23"/>
      <c r="X549" s="22"/>
      <c r="Y549" s="22"/>
      <c r="Z549" s="22"/>
      <c r="AA549" s="21"/>
      <c r="AB549" s="18"/>
      <c r="AC549" s="18"/>
      <c r="AD549" s="18"/>
      <c r="AE549" s="18"/>
      <c r="AF549" s="18"/>
      <c r="AG549" s="18"/>
    </row>
    <row r="550" spans="1:33" ht="18" hidden="1" customHeight="1" x14ac:dyDescent="0.2">
      <c r="A550" s="32">
        <v>7106</v>
      </c>
      <c r="B550" s="42" t="s">
        <v>3704</v>
      </c>
      <c r="C550" s="139">
        <v>692201000</v>
      </c>
      <c r="D550" s="21" t="s">
        <v>2833</v>
      </c>
      <c r="E550" s="21" t="s">
        <v>2861</v>
      </c>
      <c r="F550" s="31" t="s">
        <v>1685</v>
      </c>
      <c r="G550" s="31" t="s">
        <v>3614</v>
      </c>
      <c r="H550" s="31" t="s">
        <v>29</v>
      </c>
      <c r="I550" s="21"/>
      <c r="J550" s="21"/>
      <c r="K550" s="111" t="s">
        <v>8647</v>
      </c>
      <c r="L550" s="21" t="s">
        <v>3707</v>
      </c>
      <c r="M550" s="23" t="s">
        <v>6105</v>
      </c>
      <c r="N550" s="32" t="s">
        <v>1710</v>
      </c>
      <c r="O550" s="32" t="s">
        <v>3706</v>
      </c>
      <c r="P550" s="33" t="s">
        <v>3705</v>
      </c>
      <c r="Q550" s="32"/>
      <c r="R550" s="33">
        <v>91001</v>
      </c>
      <c r="S550" s="33" t="s">
        <v>3708</v>
      </c>
      <c r="T550" s="34">
        <v>37970</v>
      </c>
      <c r="U550" s="32">
        <v>7106</v>
      </c>
      <c r="V550" s="22"/>
      <c r="W550" s="23"/>
      <c r="X550" s="22"/>
      <c r="Y550" s="22"/>
      <c r="Z550" s="22"/>
      <c r="AA550" s="21"/>
      <c r="AB550" s="18"/>
      <c r="AC550" s="18"/>
      <c r="AD550" s="18"/>
      <c r="AE550" s="18"/>
      <c r="AF550" s="18"/>
      <c r="AG550" s="18"/>
    </row>
    <row r="551" spans="1:33" ht="18" hidden="1" customHeight="1" x14ac:dyDescent="0.2">
      <c r="A551" s="32">
        <v>7218</v>
      </c>
      <c r="B551" s="42" t="s">
        <v>3709</v>
      </c>
      <c r="C551" s="139">
        <v>692104005</v>
      </c>
      <c r="D551" s="21" t="s">
        <v>2833</v>
      </c>
      <c r="E551" s="21" t="s">
        <v>626</v>
      </c>
      <c r="F551" s="31" t="s">
        <v>27</v>
      </c>
      <c r="G551" s="31" t="s">
        <v>2954</v>
      </c>
      <c r="H551" s="31" t="s">
        <v>29</v>
      </c>
      <c r="I551" s="21"/>
      <c r="J551" s="21"/>
      <c r="K551" s="21" t="s">
        <v>3710</v>
      </c>
      <c r="L551" s="21" t="s">
        <v>3711</v>
      </c>
      <c r="M551" s="23" t="s">
        <v>6105</v>
      </c>
      <c r="N551" s="32" t="s">
        <v>3712</v>
      </c>
      <c r="O551" s="32" t="s">
        <v>3714</v>
      </c>
      <c r="P551" s="33" t="s">
        <v>3713</v>
      </c>
      <c r="Q551" s="32"/>
      <c r="R551" s="33">
        <v>91001</v>
      </c>
      <c r="S551" s="33" t="s">
        <v>2866</v>
      </c>
      <c r="T551" s="34">
        <v>38674</v>
      </c>
      <c r="U551" s="32">
        <v>7218</v>
      </c>
      <c r="V551" s="22"/>
      <c r="W551" s="23"/>
      <c r="X551" s="22"/>
      <c r="Y551" s="22"/>
      <c r="Z551" s="22"/>
      <c r="AA551" s="21"/>
      <c r="AB551" s="18"/>
      <c r="AC551" s="18"/>
      <c r="AD551" s="18"/>
      <c r="AE551" s="18"/>
      <c r="AF551" s="18"/>
      <c r="AG551" s="18"/>
    </row>
    <row r="552" spans="1:33" ht="18" hidden="1" customHeight="1" x14ac:dyDescent="0.2">
      <c r="A552" s="32">
        <v>6984</v>
      </c>
      <c r="B552" s="42" t="s">
        <v>3715</v>
      </c>
      <c r="C552" s="139">
        <v>692202007</v>
      </c>
      <c r="D552" s="21" t="s">
        <v>2833</v>
      </c>
      <c r="E552" s="21" t="s">
        <v>2861</v>
      </c>
      <c r="F552" s="31" t="s">
        <v>1685</v>
      </c>
      <c r="G552" s="21" t="s">
        <v>3614</v>
      </c>
      <c r="H552" s="31" t="s">
        <v>29</v>
      </c>
      <c r="I552" s="21"/>
      <c r="J552" s="21"/>
      <c r="K552" s="21" t="s">
        <v>3716</v>
      </c>
      <c r="L552" s="21" t="s">
        <v>3718</v>
      </c>
      <c r="M552" s="23" t="s">
        <v>6105</v>
      </c>
      <c r="N552" s="32" t="s">
        <v>2165</v>
      </c>
      <c r="O552" s="32" t="s">
        <v>3719</v>
      </c>
      <c r="P552" s="33" t="s">
        <v>3717</v>
      </c>
      <c r="Q552" s="32"/>
      <c r="R552" s="33">
        <v>91001</v>
      </c>
      <c r="S552" s="33" t="s">
        <v>2884</v>
      </c>
      <c r="T552" s="34">
        <v>37970</v>
      </c>
      <c r="U552" s="32">
        <v>6984</v>
      </c>
      <c r="V552" s="22"/>
      <c r="W552" s="23"/>
      <c r="X552" s="22"/>
      <c r="Y552" s="22"/>
      <c r="Z552" s="22"/>
      <c r="AA552" s="21"/>
      <c r="AB552" s="18"/>
      <c r="AC552" s="18"/>
      <c r="AD552" s="18"/>
      <c r="AE552" s="18"/>
      <c r="AF552" s="18"/>
      <c r="AG552" s="18"/>
    </row>
    <row r="553" spans="1:33" ht="18" hidden="1" customHeight="1" x14ac:dyDescent="0.2">
      <c r="A553" s="32">
        <v>7120</v>
      </c>
      <c r="B553" s="42" t="s">
        <v>3720</v>
      </c>
      <c r="C553" s="139">
        <v>692502000</v>
      </c>
      <c r="D553" s="21" t="s">
        <v>2833</v>
      </c>
      <c r="E553" s="21" t="s">
        <v>3721</v>
      </c>
      <c r="F553" s="31" t="s">
        <v>1685</v>
      </c>
      <c r="G553" s="31" t="s">
        <v>3722</v>
      </c>
      <c r="H553" s="31" t="s">
        <v>29</v>
      </c>
      <c r="I553" s="21"/>
      <c r="J553" s="21"/>
      <c r="K553" s="21" t="s">
        <v>3723</v>
      </c>
      <c r="L553" s="21" t="s">
        <v>3725</v>
      </c>
      <c r="M553" s="23" t="s">
        <v>6161</v>
      </c>
      <c r="N553" s="32" t="s">
        <v>3727</v>
      </c>
      <c r="O553" s="32" t="s">
        <v>3726</v>
      </c>
      <c r="P553" s="33" t="s">
        <v>3724</v>
      </c>
      <c r="Q553" s="32"/>
      <c r="R553" s="33">
        <v>91001</v>
      </c>
      <c r="S553" s="33" t="s">
        <v>2854</v>
      </c>
      <c r="T553" s="34">
        <v>37970</v>
      </c>
      <c r="U553" s="32">
        <v>7120</v>
      </c>
      <c r="V553" s="22"/>
      <c r="W553" s="23"/>
      <c r="X553" s="22"/>
      <c r="Y553" s="22"/>
      <c r="Z553" s="22"/>
      <c r="AA553" s="21"/>
      <c r="AB553" s="18"/>
      <c r="AC553" s="18"/>
      <c r="AD553" s="18"/>
      <c r="AE553" s="18"/>
      <c r="AF553" s="18"/>
      <c r="AG553" s="18"/>
    </row>
    <row r="554" spans="1:33" ht="18" hidden="1" customHeight="1" x14ac:dyDescent="0.2">
      <c r="A554" s="32">
        <v>7526</v>
      </c>
      <c r="B554" s="42" t="s">
        <v>3728</v>
      </c>
      <c r="C554" s="139">
        <v>691802000</v>
      </c>
      <c r="D554" s="21" t="s">
        <v>2833</v>
      </c>
      <c r="E554" s="21" t="s">
        <v>626</v>
      </c>
      <c r="F554" s="31" t="s">
        <v>27</v>
      </c>
      <c r="G554" s="31" t="s">
        <v>627</v>
      </c>
      <c r="H554" s="31" t="s">
        <v>29</v>
      </c>
      <c r="I554" s="21"/>
      <c r="J554" s="21"/>
      <c r="K554" s="21" t="s">
        <v>3729</v>
      </c>
      <c r="L554" s="21" t="s">
        <v>3731</v>
      </c>
      <c r="M554" s="23" t="s">
        <v>50</v>
      </c>
      <c r="N554" s="32" t="s">
        <v>3733</v>
      </c>
      <c r="O554" s="32" t="s">
        <v>3732</v>
      </c>
      <c r="P554" s="33" t="s">
        <v>3730</v>
      </c>
      <c r="Q554" s="32"/>
      <c r="R554" s="33">
        <v>91001</v>
      </c>
      <c r="S554" s="33" t="s">
        <v>600</v>
      </c>
      <c r="T554" s="34">
        <v>42047</v>
      </c>
      <c r="U554" s="32">
        <v>7526</v>
      </c>
      <c r="V554" s="22"/>
      <c r="W554" s="23"/>
      <c r="X554" s="22"/>
      <c r="Y554" s="22"/>
      <c r="Z554" s="22"/>
      <c r="AA554" s="21"/>
      <c r="AB554" s="18"/>
      <c r="AC554" s="18"/>
      <c r="AD554" s="18"/>
      <c r="AE554" s="18"/>
      <c r="AF554" s="18"/>
      <c r="AG554" s="18"/>
    </row>
    <row r="555" spans="1:33" ht="18" hidden="1" customHeight="1" x14ac:dyDescent="0.2">
      <c r="A555" s="32">
        <v>7201</v>
      </c>
      <c r="B555" s="42" t="s">
        <v>3734</v>
      </c>
      <c r="C555" s="139">
        <v>692105001</v>
      </c>
      <c r="D555" s="21" t="s">
        <v>2833</v>
      </c>
      <c r="E555" s="21" t="s">
        <v>2850</v>
      </c>
      <c r="F555" s="31" t="s">
        <v>27</v>
      </c>
      <c r="G555" s="31" t="s">
        <v>2851</v>
      </c>
      <c r="H555" s="31" t="s">
        <v>29</v>
      </c>
      <c r="I555" s="21"/>
      <c r="J555" s="21"/>
      <c r="K555" s="50" t="s">
        <v>8648</v>
      </c>
      <c r="L555" s="21" t="s">
        <v>3735</v>
      </c>
      <c r="M555" s="23" t="s">
        <v>6105</v>
      </c>
      <c r="N555" s="32" t="s">
        <v>3736</v>
      </c>
      <c r="O555" s="32" t="s">
        <v>6336</v>
      </c>
      <c r="P555" s="33" t="s">
        <v>6335</v>
      </c>
      <c r="Q555" s="32"/>
      <c r="R555" s="33">
        <v>91001</v>
      </c>
      <c r="S555" s="33" t="s">
        <v>2854</v>
      </c>
      <c r="T555" s="34">
        <v>38624</v>
      </c>
      <c r="U555" s="32">
        <v>7201</v>
      </c>
      <c r="V555" s="22"/>
      <c r="W555" s="23"/>
      <c r="X555" s="22"/>
      <c r="Y555" s="22"/>
      <c r="Z555" s="22"/>
      <c r="AA555" s="21"/>
      <c r="AB555" s="18"/>
      <c r="AC555" s="18"/>
      <c r="AD555" s="18"/>
      <c r="AE555" s="18"/>
      <c r="AF555" s="18"/>
      <c r="AG555" s="18"/>
    </row>
    <row r="556" spans="1:33" ht="18" hidden="1" customHeight="1" x14ac:dyDescent="0.2">
      <c r="A556" s="32">
        <v>7584</v>
      </c>
      <c r="B556" s="42" t="s">
        <v>3737</v>
      </c>
      <c r="C556" s="139">
        <v>690507005</v>
      </c>
      <c r="D556" s="21" t="s">
        <v>2833</v>
      </c>
      <c r="E556" s="21" t="s">
        <v>3184</v>
      </c>
      <c r="F556" s="31" t="s">
        <v>27</v>
      </c>
      <c r="G556" s="31" t="s">
        <v>627</v>
      </c>
      <c r="H556" s="31" t="s">
        <v>29</v>
      </c>
      <c r="I556" s="21"/>
      <c r="J556" s="21"/>
      <c r="K556" s="21" t="s">
        <v>3738</v>
      </c>
      <c r="L556" s="21" t="s">
        <v>3740</v>
      </c>
      <c r="M556" s="23" t="s">
        <v>623</v>
      </c>
      <c r="N556" s="32" t="s">
        <v>3742</v>
      </c>
      <c r="O556" s="32" t="s">
        <v>3739</v>
      </c>
      <c r="P556" s="33" t="s">
        <v>3741</v>
      </c>
      <c r="Q556" s="32"/>
      <c r="R556" s="33">
        <v>91001</v>
      </c>
      <c r="S556" s="33" t="s">
        <v>600</v>
      </c>
      <c r="T556" s="34">
        <v>38641</v>
      </c>
      <c r="U556" s="32">
        <v>7584</v>
      </c>
      <c r="V556" s="22"/>
      <c r="W556" s="23"/>
      <c r="X556" s="22"/>
      <c r="Y556" s="22"/>
      <c r="Z556" s="22"/>
      <c r="AA556" s="21"/>
      <c r="AB556" s="18"/>
      <c r="AC556" s="18"/>
      <c r="AD556" s="18"/>
      <c r="AE556" s="18"/>
      <c r="AF556" s="18"/>
      <c r="AG556" s="18"/>
    </row>
    <row r="557" spans="1:33" ht="18" hidden="1" customHeight="1" x14ac:dyDescent="0.2">
      <c r="A557" s="32">
        <v>7501</v>
      </c>
      <c r="B557" s="42" t="s">
        <v>3743</v>
      </c>
      <c r="C557" s="139">
        <v>692508009</v>
      </c>
      <c r="D557" s="21" t="s">
        <v>2833</v>
      </c>
      <c r="E557" s="21" t="s">
        <v>626</v>
      </c>
      <c r="F557" s="31" t="s">
        <v>27</v>
      </c>
      <c r="G557" s="31" t="s">
        <v>627</v>
      </c>
      <c r="H557" s="31" t="s">
        <v>29</v>
      </c>
      <c r="I557" s="21"/>
      <c r="J557" s="21"/>
      <c r="K557" s="21" t="s">
        <v>3744</v>
      </c>
      <c r="L557" s="21" t="s">
        <v>3746</v>
      </c>
      <c r="M557" s="23" t="s">
        <v>214</v>
      </c>
      <c r="N557" s="21" t="s">
        <v>2784</v>
      </c>
      <c r="O557" s="32" t="s">
        <v>3747</v>
      </c>
      <c r="P557" s="32" t="s">
        <v>3745</v>
      </c>
      <c r="Q557" s="32"/>
      <c r="R557" s="33">
        <v>91001</v>
      </c>
      <c r="S557" s="33" t="s">
        <v>2854</v>
      </c>
      <c r="T557" s="34">
        <v>41807</v>
      </c>
      <c r="U557" s="32">
        <v>7501</v>
      </c>
      <c r="V557" s="22"/>
      <c r="W557" s="23"/>
      <c r="X557" s="22"/>
      <c r="Y557" s="22"/>
      <c r="Z557" s="22"/>
      <c r="AA557" s="21"/>
      <c r="AB557" s="18"/>
      <c r="AC557" s="18"/>
      <c r="AD557" s="18"/>
      <c r="AE557" s="18"/>
      <c r="AF557" s="18"/>
      <c r="AG557" s="18"/>
    </row>
    <row r="558" spans="1:33" ht="18" hidden="1" customHeight="1" x14ac:dyDescent="0.2">
      <c r="A558" s="32">
        <v>6982</v>
      </c>
      <c r="B558" s="42" t="s">
        <v>3748</v>
      </c>
      <c r="C558" s="139">
        <v>692307003</v>
      </c>
      <c r="D558" s="21" t="s">
        <v>2833</v>
      </c>
      <c r="E558" s="21" t="s">
        <v>2850</v>
      </c>
      <c r="F558" s="31" t="s">
        <v>27</v>
      </c>
      <c r="G558" s="31" t="s">
        <v>2851</v>
      </c>
      <c r="H558" s="31" t="s">
        <v>29</v>
      </c>
      <c r="I558" s="21"/>
      <c r="J558" s="21"/>
      <c r="K558" s="50" t="s">
        <v>8649</v>
      </c>
      <c r="L558" s="21" t="s">
        <v>3749</v>
      </c>
      <c r="M558" s="23" t="s">
        <v>6105</v>
      </c>
      <c r="N558" s="32" t="s">
        <v>1229</v>
      </c>
      <c r="O558" s="32" t="s">
        <v>8070</v>
      </c>
      <c r="P558" s="51" t="s">
        <v>8071</v>
      </c>
      <c r="Q558" s="32"/>
      <c r="R558" s="33">
        <v>91001</v>
      </c>
      <c r="S558" s="33" t="s">
        <v>2854</v>
      </c>
      <c r="T558" s="34">
        <v>37970</v>
      </c>
      <c r="U558" s="32">
        <v>6982</v>
      </c>
      <c r="V558" s="22"/>
      <c r="W558" s="23"/>
      <c r="X558" s="22"/>
      <c r="Y558" s="22"/>
      <c r="Z558" s="22"/>
      <c r="AA558" s="21"/>
      <c r="AB558" s="18"/>
      <c r="AC558" s="18"/>
      <c r="AD558" s="18"/>
      <c r="AE558" s="18"/>
      <c r="AF558" s="18"/>
      <c r="AG558" s="18"/>
    </row>
    <row r="559" spans="1:33" ht="18" hidden="1" customHeight="1" x14ac:dyDescent="0.2">
      <c r="A559" s="32">
        <v>7056</v>
      </c>
      <c r="B559" s="100" t="s">
        <v>3750</v>
      </c>
      <c r="C559" s="139">
        <v>690713004</v>
      </c>
      <c r="D559" s="21" t="s">
        <v>2833</v>
      </c>
      <c r="E559" s="21" t="s">
        <v>2850</v>
      </c>
      <c r="F559" s="31" t="s">
        <v>27</v>
      </c>
      <c r="G559" s="31" t="s">
        <v>2851</v>
      </c>
      <c r="H559" s="31" t="s">
        <v>29</v>
      </c>
      <c r="I559" s="21"/>
      <c r="J559" s="21"/>
      <c r="K559" s="21" t="s">
        <v>3751</v>
      </c>
      <c r="L559" s="21" t="s">
        <v>3752</v>
      </c>
      <c r="M559" s="23" t="s">
        <v>49</v>
      </c>
      <c r="N559" s="32" t="s">
        <v>2316</v>
      </c>
      <c r="O559" s="32" t="s">
        <v>3753</v>
      </c>
      <c r="P559" s="33"/>
      <c r="Q559" s="32"/>
      <c r="R559" s="33">
        <v>91001</v>
      </c>
      <c r="S559" s="33" t="s">
        <v>2854</v>
      </c>
      <c r="T559" s="34">
        <v>37970</v>
      </c>
      <c r="U559" s="32">
        <v>7056</v>
      </c>
      <c r="V559" s="22"/>
      <c r="W559" s="23"/>
      <c r="X559" s="22"/>
      <c r="Y559" s="22"/>
      <c r="Z559" s="22"/>
      <c r="AA559" s="21"/>
      <c r="AB559" s="18"/>
      <c r="AC559" s="18"/>
      <c r="AD559" s="18"/>
      <c r="AE559" s="18"/>
      <c r="AF559" s="18"/>
      <c r="AG559" s="18"/>
    </row>
    <row r="560" spans="1:33" ht="18" hidden="1" customHeight="1" x14ac:dyDescent="0.2">
      <c r="A560" s="32">
        <v>7298</v>
      </c>
      <c r="B560" s="42" t="s">
        <v>3754</v>
      </c>
      <c r="C560" s="139" t="s">
        <v>7698</v>
      </c>
      <c r="D560" s="21" t="s">
        <v>2833</v>
      </c>
      <c r="E560" s="21" t="s">
        <v>2850</v>
      </c>
      <c r="F560" s="31" t="s">
        <v>27</v>
      </c>
      <c r="G560" s="31" t="s">
        <v>2851</v>
      </c>
      <c r="H560" s="31" t="s">
        <v>29</v>
      </c>
      <c r="I560" s="21"/>
      <c r="J560" s="21"/>
      <c r="K560" s="21" t="s">
        <v>3755</v>
      </c>
      <c r="L560" s="21" t="s">
        <v>3756</v>
      </c>
      <c r="M560" s="23" t="s">
        <v>623</v>
      </c>
      <c r="N560" s="32" t="s">
        <v>1287</v>
      </c>
      <c r="O560" s="32" t="s">
        <v>3757</v>
      </c>
      <c r="P560" s="33"/>
      <c r="Q560" s="32"/>
      <c r="R560" s="33">
        <v>91001</v>
      </c>
      <c r="S560" s="33" t="s">
        <v>2854</v>
      </c>
      <c r="T560" s="34">
        <v>38755</v>
      </c>
      <c r="U560" s="32">
        <v>7298</v>
      </c>
      <c r="V560" s="22"/>
      <c r="W560" s="23"/>
      <c r="X560" s="22"/>
      <c r="Y560" s="22"/>
      <c r="Z560" s="22"/>
      <c r="AA560" s="21"/>
      <c r="AB560" s="18"/>
      <c r="AC560" s="18"/>
      <c r="AD560" s="18"/>
      <c r="AE560" s="18"/>
      <c r="AF560" s="18"/>
      <c r="AG560" s="18"/>
    </row>
    <row r="561" spans="1:33" ht="18" hidden="1" customHeight="1" x14ac:dyDescent="0.2">
      <c r="A561" s="32">
        <v>7273</v>
      </c>
      <c r="B561" s="100" t="s">
        <v>3758</v>
      </c>
      <c r="C561" s="139">
        <v>691414000</v>
      </c>
      <c r="D561" s="21" t="s">
        <v>2833</v>
      </c>
      <c r="E561" s="21" t="s">
        <v>2833</v>
      </c>
      <c r="F561" s="31" t="s">
        <v>27</v>
      </c>
      <c r="G561" s="31" t="s">
        <v>2851</v>
      </c>
      <c r="H561" s="31" t="s">
        <v>29</v>
      </c>
      <c r="I561" s="21"/>
      <c r="J561" s="21"/>
      <c r="K561" s="21" t="s">
        <v>3759</v>
      </c>
      <c r="L561" s="21" t="s">
        <v>6139</v>
      </c>
      <c r="M561" s="23" t="s">
        <v>6107</v>
      </c>
      <c r="N561" s="32" t="s">
        <v>3761</v>
      </c>
      <c r="O561" s="32" t="s">
        <v>3760</v>
      </c>
      <c r="P561" s="33"/>
      <c r="Q561" s="32"/>
      <c r="R561" s="33">
        <v>91001</v>
      </c>
      <c r="S561" s="33" t="s">
        <v>2854</v>
      </c>
      <c r="T561" s="34">
        <v>38736</v>
      </c>
      <c r="U561" s="32">
        <v>7273</v>
      </c>
      <c r="V561" s="22"/>
      <c r="W561" s="23"/>
      <c r="X561" s="22"/>
      <c r="Y561" s="22"/>
      <c r="Z561" s="22"/>
      <c r="AA561" s="21"/>
      <c r="AB561" s="18"/>
      <c r="AC561" s="18"/>
      <c r="AD561" s="18"/>
      <c r="AE561" s="18"/>
      <c r="AF561" s="18"/>
      <c r="AG561" s="18"/>
    </row>
    <row r="562" spans="1:33" ht="18" hidden="1" customHeight="1" x14ac:dyDescent="0.2">
      <c r="A562" s="32">
        <v>7064</v>
      </c>
      <c r="B562" s="42" t="s">
        <v>3762</v>
      </c>
      <c r="C562" s="139">
        <v>690601001</v>
      </c>
      <c r="D562" s="21" t="s">
        <v>2833</v>
      </c>
      <c r="E562" s="21" t="s">
        <v>2861</v>
      </c>
      <c r="F562" s="31" t="s">
        <v>1685</v>
      </c>
      <c r="G562" s="31" t="s">
        <v>3763</v>
      </c>
      <c r="H562" s="31" t="s">
        <v>29</v>
      </c>
      <c r="I562" s="21"/>
      <c r="J562" s="21"/>
      <c r="K562" s="21" t="s">
        <v>3764</v>
      </c>
      <c r="L562" s="21" t="s">
        <v>3765</v>
      </c>
      <c r="M562" s="23" t="s">
        <v>623</v>
      </c>
      <c r="N562" s="32" t="s">
        <v>1339</v>
      </c>
      <c r="O562" s="32"/>
      <c r="P562" s="33"/>
      <c r="Q562" s="32"/>
      <c r="R562" s="33">
        <v>91001</v>
      </c>
      <c r="S562" s="33" t="s">
        <v>2927</v>
      </c>
      <c r="T562" s="34">
        <v>37970</v>
      </c>
      <c r="U562" s="32">
        <v>7064</v>
      </c>
      <c r="V562" s="22"/>
      <c r="W562" s="23"/>
      <c r="X562" s="22"/>
      <c r="Y562" s="22"/>
      <c r="Z562" s="22"/>
      <c r="AA562" s="21"/>
      <c r="AB562" s="18"/>
      <c r="AC562" s="18"/>
      <c r="AD562" s="18"/>
      <c r="AE562" s="18"/>
      <c r="AF562" s="18"/>
      <c r="AG562" s="18"/>
    </row>
    <row r="563" spans="1:33" ht="18" hidden="1" customHeight="1" x14ac:dyDescent="0.2">
      <c r="A563" s="32">
        <v>7562</v>
      </c>
      <c r="B563" s="42" t="s">
        <v>3766</v>
      </c>
      <c r="C563" s="139">
        <v>692309006</v>
      </c>
      <c r="D563" s="21" t="s">
        <v>2833</v>
      </c>
      <c r="E563" s="21" t="s">
        <v>626</v>
      </c>
      <c r="F563" s="31" t="s">
        <v>27</v>
      </c>
      <c r="G563" s="31" t="s">
        <v>627</v>
      </c>
      <c r="H563" s="31" t="s">
        <v>29</v>
      </c>
      <c r="I563" s="21"/>
      <c r="J563" s="21"/>
      <c r="K563" s="50" t="s">
        <v>8650</v>
      </c>
      <c r="L563" s="21" t="s">
        <v>3768</v>
      </c>
      <c r="M563" s="23" t="s">
        <v>6105</v>
      </c>
      <c r="N563" s="32" t="s">
        <v>3770</v>
      </c>
      <c r="O563" s="32" t="s">
        <v>3767</v>
      </c>
      <c r="P563" s="33" t="s">
        <v>3769</v>
      </c>
      <c r="Q563" s="32"/>
      <c r="R563" s="33">
        <v>91001</v>
      </c>
      <c r="S563" s="33" t="s">
        <v>600</v>
      </c>
      <c r="T563" s="34">
        <v>42110</v>
      </c>
      <c r="U563" s="32">
        <v>7562</v>
      </c>
      <c r="V563" s="22"/>
      <c r="W563" s="23"/>
      <c r="X563" s="22"/>
      <c r="Y563" s="22"/>
      <c r="Z563" s="22"/>
      <c r="AA563" s="21"/>
      <c r="AB563" s="18"/>
      <c r="AC563" s="18"/>
      <c r="AD563" s="18"/>
      <c r="AE563" s="18"/>
      <c r="AF563" s="18"/>
      <c r="AG563" s="18"/>
    </row>
    <row r="564" spans="1:33" ht="18" hidden="1" customHeight="1" x14ac:dyDescent="0.2">
      <c r="A564" s="32">
        <v>7250</v>
      </c>
      <c r="B564" s="42" t="s">
        <v>3771</v>
      </c>
      <c r="C564" s="139">
        <v>690817004</v>
      </c>
      <c r="D564" s="21" t="s">
        <v>2833</v>
      </c>
      <c r="E564" s="21" t="s">
        <v>2850</v>
      </c>
      <c r="F564" s="31" t="s">
        <v>27</v>
      </c>
      <c r="G564" s="31" t="s">
        <v>2851</v>
      </c>
      <c r="H564" s="31" t="s">
        <v>29</v>
      </c>
      <c r="I564" s="21"/>
      <c r="J564" s="21"/>
      <c r="K564" s="21" t="s">
        <v>3772</v>
      </c>
      <c r="L564" s="21" t="s">
        <v>3774</v>
      </c>
      <c r="M564" s="23" t="s">
        <v>6109</v>
      </c>
      <c r="N564" s="32" t="s">
        <v>2199</v>
      </c>
      <c r="O564" s="32" t="s">
        <v>3775</v>
      </c>
      <c r="P564" s="33" t="s">
        <v>3773</v>
      </c>
      <c r="Q564" s="32"/>
      <c r="R564" s="33">
        <v>91001</v>
      </c>
      <c r="S564" s="33" t="s">
        <v>2854</v>
      </c>
      <c r="T564" s="34">
        <v>38722</v>
      </c>
      <c r="U564" s="32">
        <v>7250</v>
      </c>
      <c r="V564" s="22"/>
      <c r="W564" s="23"/>
      <c r="X564" s="22"/>
      <c r="Y564" s="22"/>
      <c r="Z564" s="22"/>
      <c r="AA564" s="21"/>
      <c r="AB564" s="18"/>
      <c r="AC564" s="18"/>
      <c r="AD564" s="18"/>
      <c r="AE564" s="18"/>
      <c r="AF564" s="18"/>
      <c r="AG564" s="18"/>
    </row>
    <row r="565" spans="1:33" ht="18" hidden="1" customHeight="1" x14ac:dyDescent="0.2">
      <c r="A565" s="32">
        <v>7125</v>
      </c>
      <c r="B565" s="42" t="s">
        <v>3776</v>
      </c>
      <c r="C565" s="139">
        <v>690710005</v>
      </c>
      <c r="D565" s="21" t="s">
        <v>2833</v>
      </c>
      <c r="E565" s="21" t="s">
        <v>2850</v>
      </c>
      <c r="F565" s="31" t="s">
        <v>27</v>
      </c>
      <c r="G565" s="31" t="s">
        <v>2851</v>
      </c>
      <c r="H565" s="31" t="s">
        <v>29</v>
      </c>
      <c r="I565" s="21"/>
      <c r="J565" s="21"/>
      <c r="K565" s="21" t="s">
        <v>3777</v>
      </c>
      <c r="L565" s="21" t="s">
        <v>3778</v>
      </c>
      <c r="M565" s="23" t="s">
        <v>49</v>
      </c>
      <c r="N565" s="32" t="s">
        <v>5356</v>
      </c>
      <c r="O565" s="32" t="s">
        <v>7177</v>
      </c>
      <c r="P565" s="51" t="s">
        <v>7176</v>
      </c>
      <c r="Q565" s="32"/>
      <c r="R565" s="33">
        <v>91001</v>
      </c>
      <c r="S565" s="33" t="s">
        <v>2854</v>
      </c>
      <c r="T565" s="34">
        <v>38159</v>
      </c>
      <c r="U565" s="32">
        <v>7125</v>
      </c>
      <c r="V565" s="22"/>
      <c r="W565" s="23"/>
      <c r="X565" s="22"/>
      <c r="Y565" s="22"/>
      <c r="Z565" s="22"/>
      <c r="AA565" s="21"/>
      <c r="AB565" s="18"/>
      <c r="AC565" s="18"/>
      <c r="AD565" s="18"/>
      <c r="AE565" s="18"/>
      <c r="AF565" s="18"/>
      <c r="AG565" s="18"/>
    </row>
    <row r="566" spans="1:33" ht="18" hidden="1" customHeight="1" x14ac:dyDescent="0.2">
      <c r="A566" s="34">
        <v>7224</v>
      </c>
      <c r="B566" s="42" t="s">
        <v>8651</v>
      </c>
      <c r="C566" s="139" t="s">
        <v>7699</v>
      </c>
      <c r="D566" s="21" t="s">
        <v>2833</v>
      </c>
      <c r="E566" s="21" t="s">
        <v>2850</v>
      </c>
      <c r="F566" s="31" t="s">
        <v>27</v>
      </c>
      <c r="G566" s="31" t="s">
        <v>2851</v>
      </c>
      <c r="H566" s="31" t="s">
        <v>29</v>
      </c>
      <c r="I566" s="21"/>
      <c r="J566" s="21"/>
      <c r="K566" s="21" t="s">
        <v>3779</v>
      </c>
      <c r="L566" s="21" t="s">
        <v>3780</v>
      </c>
      <c r="M566" s="23" t="s">
        <v>623</v>
      </c>
      <c r="N566" s="32" t="s">
        <v>3781</v>
      </c>
      <c r="O566" s="32" t="s">
        <v>6337</v>
      </c>
      <c r="P566" s="33" t="s">
        <v>6338</v>
      </c>
      <c r="Q566" s="32"/>
      <c r="R566" s="33">
        <v>91001</v>
      </c>
      <c r="S566" s="33" t="s">
        <v>3245</v>
      </c>
      <c r="T566" s="34">
        <v>38691</v>
      </c>
      <c r="U566" s="34">
        <v>7224</v>
      </c>
      <c r="V566" s="22"/>
      <c r="W566" s="23"/>
      <c r="X566" s="22"/>
      <c r="Y566" s="22"/>
      <c r="Z566" s="22"/>
      <c r="AA566" s="21"/>
      <c r="AB566" s="18"/>
      <c r="AC566" s="18"/>
      <c r="AD566" s="18"/>
      <c r="AE566" s="18"/>
      <c r="AF566" s="18"/>
      <c r="AG566" s="18"/>
    </row>
    <row r="567" spans="1:33" ht="18" hidden="1" customHeight="1" x14ac:dyDescent="0.2">
      <c r="A567" s="32">
        <v>7260</v>
      </c>
      <c r="B567" s="42" t="s">
        <v>3782</v>
      </c>
      <c r="C567" s="139">
        <v>691401006</v>
      </c>
      <c r="D567" s="21" t="s">
        <v>2833</v>
      </c>
      <c r="E567" s="21" t="s">
        <v>2861</v>
      </c>
      <c r="F567" s="31" t="s">
        <v>1685</v>
      </c>
      <c r="G567" s="31" t="s">
        <v>3614</v>
      </c>
      <c r="H567" s="31" t="s">
        <v>29</v>
      </c>
      <c r="I567" s="21"/>
      <c r="J567" s="21"/>
      <c r="K567" s="21" t="s">
        <v>3783</v>
      </c>
      <c r="L567" s="21" t="s">
        <v>6140</v>
      </c>
      <c r="M567" s="23" t="s">
        <v>6107</v>
      </c>
      <c r="N567" s="32" t="s">
        <v>1362</v>
      </c>
      <c r="O567" s="32" t="s">
        <v>3785</v>
      </c>
      <c r="P567" s="33" t="s">
        <v>3784</v>
      </c>
      <c r="Q567" s="32"/>
      <c r="R567" s="33">
        <v>91001</v>
      </c>
      <c r="S567" s="33" t="s">
        <v>2854</v>
      </c>
      <c r="T567" s="34">
        <v>38735</v>
      </c>
      <c r="U567" s="32">
        <v>7260</v>
      </c>
      <c r="V567" s="22"/>
      <c r="W567" s="23"/>
      <c r="X567" s="22"/>
      <c r="Y567" s="22"/>
      <c r="Z567" s="22"/>
      <c r="AA567" s="21"/>
      <c r="AB567" s="18"/>
      <c r="AC567" s="18"/>
      <c r="AD567" s="18"/>
      <c r="AE567" s="18"/>
      <c r="AF567" s="18"/>
      <c r="AG567" s="18"/>
    </row>
    <row r="568" spans="1:33" ht="18" hidden="1" customHeight="1" x14ac:dyDescent="0.2">
      <c r="A568" s="32">
        <v>7183</v>
      </c>
      <c r="B568" s="100" t="s">
        <v>3786</v>
      </c>
      <c r="C568" s="139">
        <v>690801000</v>
      </c>
      <c r="D568" s="21" t="s">
        <v>2833</v>
      </c>
      <c r="E568" s="21" t="s">
        <v>2861</v>
      </c>
      <c r="F568" s="31" t="s">
        <v>1685</v>
      </c>
      <c r="G568" s="31" t="s">
        <v>3604</v>
      </c>
      <c r="H568" s="31" t="s">
        <v>29</v>
      </c>
      <c r="I568" s="21"/>
      <c r="J568" s="21"/>
      <c r="K568" s="21" t="s">
        <v>3787</v>
      </c>
      <c r="L568" s="21" t="s">
        <v>3788</v>
      </c>
      <c r="M568" s="23" t="s">
        <v>6109</v>
      </c>
      <c r="N568" s="32" t="s">
        <v>2752</v>
      </c>
      <c r="O568" s="32" t="s">
        <v>6330</v>
      </c>
      <c r="P568" s="33" t="s">
        <v>6331</v>
      </c>
      <c r="Q568" s="32"/>
      <c r="R568" s="33">
        <v>91001</v>
      </c>
      <c r="S568" s="33" t="s">
        <v>2854</v>
      </c>
      <c r="T568" s="34">
        <v>38558</v>
      </c>
      <c r="U568" s="32">
        <v>7183</v>
      </c>
      <c r="V568" s="22"/>
      <c r="W568" s="23"/>
      <c r="X568" s="22"/>
      <c r="Y568" s="22"/>
      <c r="Z568" s="22"/>
      <c r="AA568" s="21"/>
      <c r="AB568" s="18"/>
      <c r="AC568" s="18"/>
      <c r="AD568" s="18"/>
      <c r="AE568" s="18"/>
      <c r="AF568" s="18"/>
      <c r="AG568" s="18"/>
    </row>
    <row r="569" spans="1:33" ht="18" hidden="1" customHeight="1" x14ac:dyDescent="0.2">
      <c r="A569" s="32">
        <v>7281</v>
      </c>
      <c r="B569" s="42" t="s">
        <v>3789</v>
      </c>
      <c r="C569" s="139">
        <v>691503003</v>
      </c>
      <c r="D569" s="21" t="s">
        <v>2833</v>
      </c>
      <c r="E569" s="21" t="s">
        <v>2850</v>
      </c>
      <c r="F569" s="31" t="s">
        <v>27</v>
      </c>
      <c r="G569" s="31" t="s">
        <v>2851</v>
      </c>
      <c r="H569" s="31" t="s">
        <v>29</v>
      </c>
      <c r="I569" s="21"/>
      <c r="J569" s="21"/>
      <c r="K569" s="21" t="s">
        <v>3790</v>
      </c>
      <c r="L569" s="21" t="s">
        <v>6141</v>
      </c>
      <c r="M569" s="23" t="s">
        <v>6107</v>
      </c>
      <c r="N569" s="32" t="s">
        <v>3792</v>
      </c>
      <c r="O569" s="32" t="s">
        <v>3791</v>
      </c>
      <c r="P569" s="33"/>
      <c r="Q569" s="32"/>
      <c r="R569" s="33">
        <v>91001</v>
      </c>
      <c r="S569" s="33" t="s">
        <v>2854</v>
      </c>
      <c r="T569" s="34">
        <v>38737</v>
      </c>
      <c r="U569" s="32">
        <v>7281</v>
      </c>
      <c r="V569" s="22"/>
      <c r="W569" s="23"/>
      <c r="X569" s="22"/>
      <c r="Y569" s="22"/>
      <c r="Z569" s="22"/>
      <c r="AA569" s="21"/>
      <c r="AB569" s="18"/>
      <c r="AC569" s="18"/>
      <c r="AD569" s="18"/>
      <c r="AE569" s="18"/>
      <c r="AF569" s="18"/>
      <c r="AG569" s="18"/>
    </row>
    <row r="570" spans="1:33" ht="18" hidden="1" customHeight="1" x14ac:dyDescent="0.2">
      <c r="A570" s="32">
        <v>7597</v>
      </c>
      <c r="B570" s="42" t="s">
        <v>3793</v>
      </c>
      <c r="C570" s="139">
        <v>691004007</v>
      </c>
      <c r="D570" s="21" t="s">
        <v>2833</v>
      </c>
      <c r="E570" s="21" t="s">
        <v>3567</v>
      </c>
      <c r="F570" s="31" t="s">
        <v>27</v>
      </c>
      <c r="G570" s="31" t="s">
        <v>627</v>
      </c>
      <c r="H570" s="31" t="s">
        <v>29</v>
      </c>
      <c r="I570" s="21"/>
      <c r="J570" s="21"/>
      <c r="K570" s="21" t="s">
        <v>3794</v>
      </c>
      <c r="L570" s="21" t="s">
        <v>3795</v>
      </c>
      <c r="M570" s="23" t="s">
        <v>6110</v>
      </c>
      <c r="N570" s="32" t="s">
        <v>3797</v>
      </c>
      <c r="O570" s="32" t="s">
        <v>3796</v>
      </c>
      <c r="P570" s="33"/>
      <c r="Q570" s="32"/>
      <c r="R570" s="33">
        <v>91001</v>
      </c>
      <c r="S570" s="33" t="s">
        <v>600</v>
      </c>
      <c r="T570" s="34">
        <v>42415</v>
      </c>
      <c r="U570" s="32">
        <v>7597</v>
      </c>
      <c r="V570" s="22"/>
      <c r="W570" s="23"/>
      <c r="X570" s="22"/>
      <c r="Y570" s="22"/>
      <c r="Z570" s="22"/>
      <c r="AA570" s="21"/>
      <c r="AB570" s="18"/>
      <c r="AC570" s="18"/>
      <c r="AD570" s="18"/>
      <c r="AE570" s="18"/>
      <c r="AF570" s="18"/>
      <c r="AG570" s="18"/>
    </row>
    <row r="571" spans="1:33" ht="18" hidden="1" customHeight="1" x14ac:dyDescent="0.2">
      <c r="A571" s="32">
        <v>7206</v>
      </c>
      <c r="B571" s="42" t="s">
        <v>3798</v>
      </c>
      <c r="C571" s="139">
        <v>692548000</v>
      </c>
      <c r="D571" s="21" t="s">
        <v>2833</v>
      </c>
      <c r="E571" s="21" t="s">
        <v>2861</v>
      </c>
      <c r="F571" s="31" t="s">
        <v>1685</v>
      </c>
      <c r="G571" s="31" t="s">
        <v>3614</v>
      </c>
      <c r="H571" s="31" t="s">
        <v>29</v>
      </c>
      <c r="I571" s="21"/>
      <c r="J571" s="21"/>
      <c r="K571" s="33" t="s">
        <v>6275</v>
      </c>
      <c r="L571" s="21" t="s">
        <v>3799</v>
      </c>
      <c r="M571" s="23" t="s">
        <v>49</v>
      </c>
      <c r="N571" s="32" t="s">
        <v>3800</v>
      </c>
      <c r="O571" s="66">
        <v>229457440</v>
      </c>
      <c r="P571" s="67" t="s">
        <v>6274</v>
      </c>
      <c r="Q571" s="32"/>
      <c r="R571" s="33">
        <v>91001</v>
      </c>
      <c r="S571" s="21" t="s">
        <v>2854</v>
      </c>
      <c r="T571" s="34">
        <v>38631</v>
      </c>
      <c r="U571" s="32">
        <v>7206</v>
      </c>
      <c r="V571" s="22"/>
      <c r="W571" s="23"/>
      <c r="X571" s="22"/>
      <c r="Y571" s="22"/>
      <c r="Z571" s="22"/>
      <c r="AA571" s="21"/>
      <c r="AB571" s="18"/>
      <c r="AC571" s="18"/>
      <c r="AD571" s="18"/>
      <c r="AE571" s="18"/>
      <c r="AF571" s="18"/>
      <c r="AG571" s="18"/>
    </row>
    <row r="572" spans="1:33" ht="18" hidden="1" customHeight="1" x14ac:dyDescent="0.2">
      <c r="A572" s="32">
        <v>7583</v>
      </c>
      <c r="B572" s="42" t="s">
        <v>3801</v>
      </c>
      <c r="C572" s="139">
        <v>691804003</v>
      </c>
      <c r="D572" s="21" t="s">
        <v>2833</v>
      </c>
      <c r="E572" s="21" t="s">
        <v>3184</v>
      </c>
      <c r="F572" s="31" t="s">
        <v>27</v>
      </c>
      <c r="G572" s="31" t="s">
        <v>627</v>
      </c>
      <c r="H572" s="31" t="s">
        <v>29</v>
      </c>
      <c r="I572" s="21"/>
      <c r="J572" s="21"/>
      <c r="K572" s="21" t="s">
        <v>3802</v>
      </c>
      <c r="L572" s="32" t="s">
        <v>3804</v>
      </c>
      <c r="M572" s="23" t="s">
        <v>50</v>
      </c>
      <c r="N572" s="32" t="s">
        <v>3806</v>
      </c>
      <c r="O572" s="32" t="s">
        <v>3805</v>
      </c>
      <c r="P572" s="33" t="s">
        <v>3803</v>
      </c>
      <c r="Q572" s="32"/>
      <c r="R572" s="33">
        <v>91001</v>
      </c>
      <c r="S572" s="33" t="s">
        <v>600</v>
      </c>
      <c r="T572" s="34">
        <v>42262</v>
      </c>
      <c r="U572" s="32">
        <v>7583</v>
      </c>
      <c r="V572" s="22"/>
      <c r="W572" s="23"/>
      <c r="X572" s="22"/>
      <c r="Y572" s="22"/>
      <c r="Z572" s="22"/>
      <c r="AA572" s="21"/>
      <c r="AB572" s="18"/>
      <c r="AC572" s="18"/>
      <c r="AD572" s="18"/>
      <c r="AE572" s="18"/>
      <c r="AF572" s="18"/>
      <c r="AG572" s="18"/>
    </row>
    <row r="573" spans="1:33" ht="18" hidden="1" customHeight="1" x14ac:dyDescent="0.2">
      <c r="A573" s="32">
        <v>7418</v>
      </c>
      <c r="B573" s="42" t="s">
        <v>3807</v>
      </c>
      <c r="C573" s="139">
        <v>690712008</v>
      </c>
      <c r="D573" s="21" t="s">
        <v>3808</v>
      </c>
      <c r="E573" s="21" t="s">
        <v>3809</v>
      </c>
      <c r="F573" s="31" t="s">
        <v>1685</v>
      </c>
      <c r="G573" s="31" t="s">
        <v>3810</v>
      </c>
      <c r="H573" s="31" t="s">
        <v>29</v>
      </c>
      <c r="I573" s="21"/>
      <c r="J573" s="21"/>
      <c r="K573" s="50" t="s">
        <v>8761</v>
      </c>
      <c r="L573" s="21" t="s">
        <v>3812</v>
      </c>
      <c r="M573" s="23" t="s">
        <v>49</v>
      </c>
      <c r="N573" s="32" t="s">
        <v>3814</v>
      </c>
      <c r="O573" s="21" t="s">
        <v>3813</v>
      </c>
      <c r="P573" s="33" t="s">
        <v>3811</v>
      </c>
      <c r="Q573" s="32"/>
      <c r="R573" s="33">
        <v>91001</v>
      </c>
      <c r="S573" s="33" t="s">
        <v>3815</v>
      </c>
      <c r="T573" s="34">
        <v>40057</v>
      </c>
      <c r="U573" s="32">
        <v>7418</v>
      </c>
      <c r="V573" s="22"/>
      <c r="W573" s="23"/>
      <c r="X573" s="22"/>
      <c r="Y573" s="22"/>
      <c r="Z573" s="22"/>
      <c r="AA573" s="21"/>
      <c r="AB573" s="18"/>
      <c r="AC573" s="18"/>
      <c r="AD573" s="18"/>
      <c r="AE573" s="18"/>
      <c r="AF573" s="18"/>
      <c r="AG573" s="18"/>
    </row>
    <row r="574" spans="1:33" ht="18" hidden="1" customHeight="1" x14ac:dyDescent="0.2">
      <c r="A574" s="32">
        <v>7052</v>
      </c>
      <c r="B574" s="42" t="s">
        <v>3816</v>
      </c>
      <c r="C574" s="139">
        <v>690812002</v>
      </c>
      <c r="D574" s="21" t="s">
        <v>2833</v>
      </c>
      <c r="E574" s="21" t="s">
        <v>2850</v>
      </c>
      <c r="F574" s="31" t="s">
        <v>27</v>
      </c>
      <c r="G574" s="31" t="s">
        <v>2851</v>
      </c>
      <c r="H574" s="31" t="s">
        <v>29</v>
      </c>
      <c r="I574" s="21"/>
      <c r="J574" s="21"/>
      <c r="K574" s="21" t="s">
        <v>3817</v>
      </c>
      <c r="L574" s="21" t="s">
        <v>3818</v>
      </c>
      <c r="M574" s="23" t="s">
        <v>6109</v>
      </c>
      <c r="N574" s="32" t="s">
        <v>3820</v>
      </c>
      <c r="O574" s="32" t="s">
        <v>3819</v>
      </c>
      <c r="P574" s="33"/>
      <c r="Q574" s="32"/>
      <c r="R574" s="33">
        <v>91001</v>
      </c>
      <c r="S574" s="33" t="s">
        <v>2854</v>
      </c>
      <c r="T574" s="34">
        <v>37970</v>
      </c>
      <c r="U574" s="32">
        <v>7052</v>
      </c>
      <c r="V574" s="22"/>
      <c r="W574" s="23"/>
      <c r="X574" s="22"/>
      <c r="Y574" s="22"/>
      <c r="Z574" s="22"/>
      <c r="AA574" s="21"/>
      <c r="AB574" s="18"/>
      <c r="AC574" s="18"/>
      <c r="AD574" s="18"/>
      <c r="AE574" s="18"/>
      <c r="AF574" s="18"/>
      <c r="AG574" s="18"/>
    </row>
    <row r="575" spans="1:33" ht="18" hidden="1" customHeight="1" x14ac:dyDescent="0.2">
      <c r="A575" s="32">
        <v>7246</v>
      </c>
      <c r="B575" s="42" t="s">
        <v>3821</v>
      </c>
      <c r="C575" s="139">
        <v>690813009</v>
      </c>
      <c r="D575" s="21" t="s">
        <v>2833</v>
      </c>
      <c r="E575" s="21" t="s">
        <v>2861</v>
      </c>
      <c r="F575" s="31" t="s">
        <v>2861</v>
      </c>
      <c r="G575" s="31" t="s">
        <v>2862</v>
      </c>
      <c r="H575" s="31" t="s">
        <v>29</v>
      </c>
      <c r="I575" s="21"/>
      <c r="J575" s="21"/>
      <c r="K575" s="21" t="s">
        <v>3822</v>
      </c>
      <c r="L575" s="21" t="s">
        <v>3823</v>
      </c>
      <c r="M575" s="23" t="s">
        <v>6109</v>
      </c>
      <c r="N575" s="32" t="s">
        <v>3825</v>
      </c>
      <c r="O575" s="32" t="s">
        <v>3824</v>
      </c>
      <c r="P575" s="33"/>
      <c r="Q575" s="32"/>
      <c r="R575" s="33">
        <v>91001</v>
      </c>
      <c r="S575" s="33" t="s">
        <v>3245</v>
      </c>
      <c r="T575" s="34">
        <v>38722</v>
      </c>
      <c r="U575" s="32">
        <v>7246</v>
      </c>
      <c r="V575" s="22"/>
      <c r="W575" s="23"/>
      <c r="X575" s="22"/>
      <c r="Y575" s="22"/>
      <c r="Z575" s="22"/>
      <c r="AA575" s="21"/>
      <c r="AB575" s="18"/>
      <c r="AC575" s="18"/>
      <c r="AD575" s="18"/>
      <c r="AE575" s="18"/>
      <c r="AF575" s="18"/>
      <c r="AG575" s="18"/>
    </row>
    <row r="576" spans="1:33" ht="18" hidden="1" customHeight="1" x14ac:dyDescent="0.2">
      <c r="A576" s="32">
        <v>7301</v>
      </c>
      <c r="B576" s="122" t="s">
        <v>6142</v>
      </c>
      <c r="C576" s="139">
        <v>691308006</v>
      </c>
      <c r="D576" s="21" t="s">
        <v>2833</v>
      </c>
      <c r="E576" s="21" t="s">
        <v>2850</v>
      </c>
      <c r="F576" s="31" t="s">
        <v>27</v>
      </c>
      <c r="G576" s="31" t="s">
        <v>2851</v>
      </c>
      <c r="H576" s="31" t="s">
        <v>29</v>
      </c>
      <c r="I576" s="21"/>
      <c r="J576" s="21"/>
      <c r="K576" s="21" t="s">
        <v>3826</v>
      </c>
      <c r="L576" s="21" t="s">
        <v>3827</v>
      </c>
      <c r="M576" s="23" t="s">
        <v>6110</v>
      </c>
      <c r="N576" s="32" t="s">
        <v>3828</v>
      </c>
      <c r="O576" s="32"/>
      <c r="P576" s="33"/>
      <c r="Q576" s="32"/>
      <c r="R576" s="33">
        <v>91001</v>
      </c>
      <c r="S576" s="33" t="s">
        <v>2854</v>
      </c>
      <c r="T576" s="34">
        <v>38761</v>
      </c>
      <c r="U576" s="32">
        <v>7301</v>
      </c>
      <c r="V576" s="22"/>
      <c r="W576" s="23"/>
      <c r="X576" s="22"/>
      <c r="Y576" s="22"/>
      <c r="Z576" s="22"/>
      <c r="AA576" s="21"/>
      <c r="AB576" s="18"/>
      <c r="AC576" s="18"/>
      <c r="AD576" s="18"/>
      <c r="AE576" s="18"/>
      <c r="AF576" s="18"/>
      <c r="AG576" s="18"/>
    </row>
    <row r="577" spans="1:33" ht="18" hidden="1" customHeight="1" x14ac:dyDescent="0.2">
      <c r="A577" s="32">
        <v>7512</v>
      </c>
      <c r="B577" s="42" t="s">
        <v>3829</v>
      </c>
      <c r="C577" s="139">
        <v>692531000</v>
      </c>
      <c r="D577" s="21" t="s">
        <v>2833</v>
      </c>
      <c r="E577" s="21" t="s">
        <v>2861</v>
      </c>
      <c r="F577" s="31" t="s">
        <v>1685</v>
      </c>
      <c r="G577" s="31" t="s">
        <v>2862</v>
      </c>
      <c r="H577" s="31" t="s">
        <v>29</v>
      </c>
      <c r="I577" s="21"/>
      <c r="J577" s="21"/>
      <c r="K577" s="21" t="s">
        <v>3830</v>
      </c>
      <c r="L577" s="21" t="s">
        <v>3832</v>
      </c>
      <c r="M577" s="23" t="s">
        <v>883</v>
      </c>
      <c r="N577" s="32" t="s">
        <v>3834</v>
      </c>
      <c r="O577" s="32" t="s">
        <v>3833</v>
      </c>
      <c r="P577" s="33" t="s">
        <v>3831</v>
      </c>
      <c r="Q577" s="32"/>
      <c r="R577" s="33">
        <v>91001</v>
      </c>
      <c r="S577" s="33" t="s">
        <v>2854</v>
      </c>
      <c r="T577" s="34">
        <v>41925</v>
      </c>
      <c r="U577" s="32">
        <v>7512</v>
      </c>
      <c r="V577" s="22"/>
      <c r="W577" s="23"/>
      <c r="X577" s="22"/>
      <c r="Y577" s="22"/>
      <c r="Z577" s="22"/>
      <c r="AA577" s="21"/>
      <c r="AB577" s="18"/>
      <c r="AC577" s="18"/>
      <c r="AD577" s="18"/>
      <c r="AE577" s="18"/>
      <c r="AF577" s="18"/>
      <c r="AG577" s="18"/>
    </row>
    <row r="578" spans="1:33" ht="18" hidden="1" customHeight="1" x14ac:dyDescent="0.2">
      <c r="A578" s="21">
        <v>7522</v>
      </c>
      <c r="B578" s="100" t="s">
        <v>3880</v>
      </c>
      <c r="C578" s="139">
        <v>692010000</v>
      </c>
      <c r="D578" s="21" t="s">
        <v>2833</v>
      </c>
      <c r="E578" s="21" t="s">
        <v>626</v>
      </c>
      <c r="F578" s="21" t="s">
        <v>27</v>
      </c>
      <c r="G578" s="21" t="s">
        <v>627</v>
      </c>
      <c r="H578" s="21" t="s">
        <v>29</v>
      </c>
      <c r="I578" s="21"/>
      <c r="J578" s="21"/>
      <c r="K578" s="21" t="s">
        <v>3881</v>
      </c>
      <c r="L578" s="21" t="s">
        <v>3883</v>
      </c>
      <c r="M578" s="21" t="s">
        <v>6111</v>
      </c>
      <c r="N578" s="21" t="s">
        <v>3885</v>
      </c>
      <c r="O578" s="21" t="s">
        <v>3884</v>
      </c>
      <c r="P578" s="21" t="s">
        <v>3882</v>
      </c>
      <c r="Q578" s="21"/>
      <c r="R578" s="21" t="s">
        <v>3885</v>
      </c>
      <c r="S578" s="21" t="s">
        <v>3018</v>
      </c>
      <c r="T578" s="43">
        <v>42027</v>
      </c>
      <c r="U578" s="21">
        <v>7522</v>
      </c>
      <c r="V578" s="22"/>
      <c r="W578" s="23"/>
      <c r="X578" s="22"/>
      <c r="Y578" s="22"/>
      <c r="Z578" s="22"/>
      <c r="AA578" s="21"/>
      <c r="AB578" s="18"/>
      <c r="AC578" s="18"/>
      <c r="AD578" s="18"/>
      <c r="AE578" s="18"/>
      <c r="AF578" s="18"/>
      <c r="AG578" s="18"/>
    </row>
    <row r="579" spans="1:33" ht="18" hidden="1" customHeight="1" x14ac:dyDescent="0.2">
      <c r="A579" s="32">
        <v>7216</v>
      </c>
      <c r="B579" s="42" t="s">
        <v>3835</v>
      </c>
      <c r="C579" s="139">
        <v>692103009</v>
      </c>
      <c r="D579" s="21" t="s">
        <v>2833</v>
      </c>
      <c r="E579" s="21" t="s">
        <v>626</v>
      </c>
      <c r="F579" s="31" t="s">
        <v>27</v>
      </c>
      <c r="G579" s="31" t="s">
        <v>2954</v>
      </c>
      <c r="H579" s="31" t="s">
        <v>29</v>
      </c>
      <c r="I579" s="21"/>
      <c r="J579" s="21"/>
      <c r="K579" s="21" t="s">
        <v>3837</v>
      </c>
      <c r="L579" s="21" t="s">
        <v>3836</v>
      </c>
      <c r="M579" s="23" t="s">
        <v>6105</v>
      </c>
      <c r="N579" s="32" t="s">
        <v>3838</v>
      </c>
      <c r="O579" s="48" t="s">
        <v>6207</v>
      </c>
      <c r="P579" s="33" t="s">
        <v>6206</v>
      </c>
      <c r="Q579" s="32"/>
      <c r="R579" s="33">
        <v>91001</v>
      </c>
      <c r="S579" s="33" t="s">
        <v>2854</v>
      </c>
      <c r="T579" s="34">
        <v>38672</v>
      </c>
      <c r="U579" s="32">
        <v>7216</v>
      </c>
      <c r="V579" s="22"/>
      <c r="W579" s="23"/>
      <c r="X579" s="22"/>
      <c r="Y579" s="22"/>
      <c r="Z579" s="22"/>
      <c r="AA579" s="21"/>
      <c r="AB579" s="18"/>
      <c r="AC579" s="18"/>
      <c r="AD579" s="18"/>
      <c r="AE579" s="18"/>
      <c r="AF579" s="18"/>
      <c r="AG579" s="18"/>
    </row>
    <row r="580" spans="1:33" ht="18" hidden="1" customHeight="1" x14ac:dyDescent="0.2">
      <c r="A580" s="32">
        <v>7593</v>
      </c>
      <c r="B580" s="42" t="s">
        <v>3839</v>
      </c>
      <c r="C580" s="139">
        <v>690513005</v>
      </c>
      <c r="D580" s="21" t="s">
        <v>2833</v>
      </c>
      <c r="E580" s="21" t="s">
        <v>626</v>
      </c>
      <c r="F580" s="31" t="s">
        <v>27</v>
      </c>
      <c r="G580" s="31" t="s">
        <v>627</v>
      </c>
      <c r="H580" s="31" t="s">
        <v>29</v>
      </c>
      <c r="I580" s="21"/>
      <c r="J580" s="21"/>
      <c r="K580" s="21" t="s">
        <v>3840</v>
      </c>
      <c r="L580" s="21" t="s">
        <v>3841</v>
      </c>
      <c r="M580" s="23" t="s">
        <v>623</v>
      </c>
      <c r="N580" s="32" t="s">
        <v>3843</v>
      </c>
      <c r="O580" s="32" t="s">
        <v>3842</v>
      </c>
      <c r="P580" s="33"/>
      <c r="Q580" s="32"/>
      <c r="R580" s="33">
        <v>91001</v>
      </c>
      <c r="S580" s="33" t="s">
        <v>600</v>
      </c>
      <c r="T580" s="34">
        <v>42402</v>
      </c>
      <c r="U580" s="32">
        <v>7593</v>
      </c>
      <c r="V580" s="22"/>
      <c r="W580" s="23"/>
      <c r="X580" s="22"/>
      <c r="Y580" s="22"/>
      <c r="Z580" s="22"/>
      <c r="AA580" s="21"/>
      <c r="AB580" s="18"/>
      <c r="AC580" s="18"/>
      <c r="AD580" s="18"/>
      <c r="AE580" s="18"/>
      <c r="AF580" s="18"/>
      <c r="AG580" s="18"/>
    </row>
    <row r="581" spans="1:33" ht="18" hidden="1" customHeight="1" x14ac:dyDescent="0.2">
      <c r="A581" s="32">
        <v>7594</v>
      </c>
      <c r="B581" s="42" t="s">
        <v>3844</v>
      </c>
      <c r="C581" s="139">
        <v>691002004</v>
      </c>
      <c r="D581" s="21" t="s">
        <v>2833</v>
      </c>
      <c r="E581" s="21" t="s">
        <v>626</v>
      </c>
      <c r="F581" s="31" t="s">
        <v>27</v>
      </c>
      <c r="G581" s="31" t="s">
        <v>627</v>
      </c>
      <c r="H581" s="31" t="s">
        <v>29</v>
      </c>
      <c r="I581" s="21"/>
      <c r="J581" s="21"/>
      <c r="K581" s="21" t="s">
        <v>3845</v>
      </c>
      <c r="L581" s="21" t="s">
        <v>3847</v>
      </c>
      <c r="M581" s="23" t="s">
        <v>6110</v>
      </c>
      <c r="N581" s="32" t="s">
        <v>3849</v>
      </c>
      <c r="O581" s="32" t="s">
        <v>3846</v>
      </c>
      <c r="P581" s="33" t="s">
        <v>3848</v>
      </c>
      <c r="Q581" s="32"/>
      <c r="R581" s="33">
        <v>91001</v>
      </c>
      <c r="S581" s="33" t="s">
        <v>600</v>
      </c>
      <c r="T581" s="34">
        <v>42402</v>
      </c>
      <c r="U581" s="32">
        <v>7594</v>
      </c>
      <c r="V581" s="22"/>
      <c r="W581" s="23"/>
      <c r="X581" s="22"/>
      <c r="Y581" s="22"/>
      <c r="Z581" s="22"/>
      <c r="AA581" s="21"/>
      <c r="AB581" s="18"/>
      <c r="AC581" s="18"/>
      <c r="AD581" s="18"/>
      <c r="AE581" s="18"/>
      <c r="AF581" s="18"/>
      <c r="AG581" s="18"/>
    </row>
    <row r="582" spans="1:33" ht="18" hidden="1" customHeight="1" x14ac:dyDescent="0.2">
      <c r="A582" s="32">
        <v>7239</v>
      </c>
      <c r="B582" s="42" t="s">
        <v>3850</v>
      </c>
      <c r="C582" s="139">
        <v>691906000</v>
      </c>
      <c r="D582" s="21" t="s">
        <v>2833</v>
      </c>
      <c r="E582" s="21" t="s">
        <v>3851</v>
      </c>
      <c r="F582" s="31" t="s">
        <v>27</v>
      </c>
      <c r="G582" s="31" t="s">
        <v>627</v>
      </c>
      <c r="H582" s="21"/>
      <c r="I582" s="21"/>
      <c r="J582" s="21"/>
      <c r="K582" s="31" t="s">
        <v>3852</v>
      </c>
      <c r="L582" s="21" t="s">
        <v>3854</v>
      </c>
      <c r="M582" s="23" t="s">
        <v>50</v>
      </c>
      <c r="N582" s="32" t="s">
        <v>3856</v>
      </c>
      <c r="O582" s="32" t="s">
        <v>3855</v>
      </c>
      <c r="P582" s="33" t="s">
        <v>3853</v>
      </c>
      <c r="Q582" s="32"/>
      <c r="R582" s="33">
        <v>91001</v>
      </c>
      <c r="S582" s="33" t="s">
        <v>613</v>
      </c>
      <c r="T582" s="34">
        <v>38714</v>
      </c>
      <c r="U582" s="32">
        <v>7239</v>
      </c>
      <c r="V582" s="22"/>
      <c r="W582" s="23"/>
      <c r="X582" s="22"/>
      <c r="Y582" s="22"/>
      <c r="Z582" s="22"/>
      <c r="AA582" s="21"/>
      <c r="AB582" s="18"/>
      <c r="AC582" s="18"/>
      <c r="AD582" s="18"/>
      <c r="AE582" s="18"/>
      <c r="AF582" s="18"/>
      <c r="AG582" s="18"/>
    </row>
    <row r="583" spans="1:33" ht="18" hidden="1" customHeight="1" x14ac:dyDescent="0.2">
      <c r="A583" s="32">
        <v>7197</v>
      </c>
      <c r="B583" s="42" t="s">
        <v>3857</v>
      </c>
      <c r="C583" s="139">
        <v>690414007</v>
      </c>
      <c r="D583" s="21" t="s">
        <v>2833</v>
      </c>
      <c r="E583" s="21" t="s">
        <v>2850</v>
      </c>
      <c r="F583" s="31" t="s">
        <v>27</v>
      </c>
      <c r="G583" s="31" t="s">
        <v>2851</v>
      </c>
      <c r="H583" s="31"/>
      <c r="I583" s="21"/>
      <c r="J583" s="21"/>
      <c r="K583" s="21" t="s">
        <v>3858</v>
      </c>
      <c r="L583" s="21" t="s">
        <v>3860</v>
      </c>
      <c r="M583" s="23" t="s">
        <v>6108</v>
      </c>
      <c r="N583" s="32" t="s">
        <v>3862</v>
      </c>
      <c r="O583" s="32" t="s">
        <v>3861</v>
      </c>
      <c r="P583" s="33" t="s">
        <v>3859</v>
      </c>
      <c r="Q583" s="32"/>
      <c r="R583" s="33">
        <v>91001</v>
      </c>
      <c r="S583" s="33" t="s">
        <v>2854</v>
      </c>
      <c r="T583" s="34">
        <v>38624</v>
      </c>
      <c r="U583" s="32">
        <v>7197</v>
      </c>
      <c r="V583" s="22"/>
      <c r="W583" s="23"/>
      <c r="X583" s="22"/>
      <c r="Y583" s="22"/>
      <c r="Z583" s="22"/>
      <c r="AA583" s="21"/>
      <c r="AB583" s="18"/>
      <c r="AC583" s="18"/>
      <c r="AD583" s="18"/>
      <c r="AE583" s="18"/>
      <c r="AF583" s="18"/>
      <c r="AG583" s="18"/>
    </row>
    <row r="584" spans="1:33" ht="18" hidden="1" customHeight="1" x14ac:dyDescent="0.2">
      <c r="A584" s="32">
        <v>6872</v>
      </c>
      <c r="B584" s="42" t="s">
        <v>3863</v>
      </c>
      <c r="C584" s="139">
        <v>690734001</v>
      </c>
      <c r="D584" s="21" t="s">
        <v>2833</v>
      </c>
      <c r="E584" s="21" t="s">
        <v>2850</v>
      </c>
      <c r="F584" s="31" t="s">
        <v>27</v>
      </c>
      <c r="G584" s="31" t="s">
        <v>2851</v>
      </c>
      <c r="H584" s="21"/>
      <c r="I584" s="21"/>
      <c r="J584" s="21"/>
      <c r="K584" s="21" t="s">
        <v>3865</v>
      </c>
      <c r="L584" s="31" t="s">
        <v>3864</v>
      </c>
      <c r="M584" s="23" t="s">
        <v>623</v>
      </c>
      <c r="N584" s="32" t="s">
        <v>3866</v>
      </c>
      <c r="O584" s="32"/>
      <c r="P584" s="33"/>
      <c r="Q584" s="32"/>
      <c r="R584" s="33">
        <v>91001</v>
      </c>
      <c r="S584" s="33" t="s">
        <v>3245</v>
      </c>
      <c r="T584" s="34">
        <v>38159</v>
      </c>
      <c r="U584" s="32">
        <v>6872</v>
      </c>
      <c r="V584" s="22"/>
      <c r="W584" s="23"/>
      <c r="X584" s="22"/>
      <c r="Y584" s="22"/>
      <c r="Z584" s="22"/>
      <c r="AA584" s="21"/>
      <c r="AB584" s="18"/>
      <c r="AC584" s="18"/>
      <c r="AD584" s="18"/>
      <c r="AE584" s="18"/>
      <c r="AF584" s="18"/>
      <c r="AG584" s="18"/>
    </row>
    <row r="585" spans="1:33" ht="18" hidden="1" customHeight="1" x14ac:dyDescent="0.2">
      <c r="A585" s="32">
        <v>7082</v>
      </c>
      <c r="B585" s="42" t="s">
        <v>3867</v>
      </c>
      <c r="C585" s="139">
        <v>690727005</v>
      </c>
      <c r="D585" s="21" t="s">
        <v>2833</v>
      </c>
      <c r="E585" s="21" t="s">
        <v>2850</v>
      </c>
      <c r="F585" s="31" t="s">
        <v>27</v>
      </c>
      <c r="G585" s="31" t="s">
        <v>2851</v>
      </c>
      <c r="H585" s="31" t="s">
        <v>29</v>
      </c>
      <c r="I585" s="21"/>
      <c r="J585" s="21"/>
      <c r="K585" s="50" t="s">
        <v>8652</v>
      </c>
      <c r="L585" s="21" t="s">
        <v>3868</v>
      </c>
      <c r="M585" s="23" t="s">
        <v>49</v>
      </c>
      <c r="N585" s="32" t="s">
        <v>3870</v>
      </c>
      <c r="O585" s="32" t="s">
        <v>3869</v>
      </c>
      <c r="P585" s="33"/>
      <c r="Q585" s="32"/>
      <c r="R585" s="33">
        <v>91001</v>
      </c>
      <c r="S585" s="33" t="s">
        <v>2884</v>
      </c>
      <c r="T585" s="34">
        <v>37970</v>
      </c>
      <c r="U585" s="32">
        <v>7082</v>
      </c>
      <c r="V585" s="22"/>
      <c r="W585" s="23"/>
      <c r="X585" s="22"/>
      <c r="Y585" s="22"/>
      <c r="Z585" s="22"/>
      <c r="AA585" s="21"/>
      <c r="AB585" s="18"/>
      <c r="AC585" s="18"/>
      <c r="AD585" s="18"/>
      <c r="AE585" s="18"/>
      <c r="AF585" s="18"/>
      <c r="AG585" s="18"/>
    </row>
    <row r="586" spans="1:33" ht="18" hidden="1" customHeight="1" x14ac:dyDescent="0.2">
      <c r="A586" s="32">
        <v>7139</v>
      </c>
      <c r="B586" s="42" t="s">
        <v>3871</v>
      </c>
      <c r="C586" s="139">
        <v>691405001</v>
      </c>
      <c r="D586" s="21" t="s">
        <v>2833</v>
      </c>
      <c r="E586" s="21" t="s">
        <v>3872</v>
      </c>
      <c r="F586" s="31" t="s">
        <v>1685</v>
      </c>
      <c r="G586" s="31" t="s">
        <v>3873</v>
      </c>
      <c r="H586" s="31" t="s">
        <v>29</v>
      </c>
      <c r="I586" s="21"/>
      <c r="J586" s="21"/>
      <c r="K586" s="21" t="s">
        <v>3874</v>
      </c>
      <c r="L586" s="21" t="s">
        <v>6143</v>
      </c>
      <c r="M586" s="23" t="s">
        <v>6107</v>
      </c>
      <c r="N586" s="32" t="s">
        <v>4298</v>
      </c>
      <c r="O586" s="32" t="s">
        <v>6144</v>
      </c>
      <c r="P586" s="33"/>
      <c r="Q586" s="32"/>
      <c r="R586" s="33">
        <v>91001</v>
      </c>
      <c r="S586" s="33" t="s">
        <v>3245</v>
      </c>
      <c r="T586" s="34">
        <v>37970</v>
      </c>
      <c r="U586" s="32">
        <v>7139</v>
      </c>
      <c r="V586" s="22"/>
      <c r="W586" s="23"/>
      <c r="X586" s="22"/>
      <c r="Y586" s="22"/>
      <c r="Z586" s="22"/>
      <c r="AA586" s="21"/>
      <c r="AB586" s="18"/>
      <c r="AC586" s="18"/>
      <c r="AD586" s="18"/>
      <c r="AE586" s="18"/>
      <c r="AF586" s="18"/>
      <c r="AG586" s="18"/>
    </row>
    <row r="587" spans="1:33" ht="18" hidden="1" customHeight="1" x14ac:dyDescent="0.2">
      <c r="A587" s="32">
        <v>7275</v>
      </c>
      <c r="B587" s="42" t="s">
        <v>3875</v>
      </c>
      <c r="C587" s="139">
        <v>691105008</v>
      </c>
      <c r="D587" s="21" t="s">
        <v>2833</v>
      </c>
      <c r="E587" s="21" t="s">
        <v>2850</v>
      </c>
      <c r="F587" s="31" t="s">
        <v>27</v>
      </c>
      <c r="G587" s="31" t="s">
        <v>2851</v>
      </c>
      <c r="H587" s="31" t="s">
        <v>29</v>
      </c>
      <c r="I587" s="21"/>
      <c r="J587" s="21"/>
      <c r="K587" s="21" t="s">
        <v>3876</v>
      </c>
      <c r="L587" s="21" t="s">
        <v>3877</v>
      </c>
      <c r="M587" s="23" t="s">
        <v>6110</v>
      </c>
      <c r="N587" s="32" t="s">
        <v>3879</v>
      </c>
      <c r="O587" s="32" t="s">
        <v>3878</v>
      </c>
      <c r="P587" s="33"/>
      <c r="Q587" s="32"/>
      <c r="R587" s="33">
        <v>91001</v>
      </c>
      <c r="S587" s="33" t="s">
        <v>2854</v>
      </c>
      <c r="T587" s="34">
        <v>38736</v>
      </c>
      <c r="U587" s="32">
        <v>7275</v>
      </c>
      <c r="V587" s="22"/>
      <c r="W587" s="23"/>
      <c r="X587" s="22"/>
      <c r="Y587" s="22"/>
      <c r="Z587" s="22"/>
      <c r="AA587" s="21"/>
      <c r="AB587" s="18"/>
      <c r="AC587" s="18"/>
      <c r="AD587" s="18"/>
      <c r="AE587" s="18"/>
      <c r="AF587" s="18"/>
      <c r="AG587" s="18"/>
    </row>
    <row r="588" spans="1:33" ht="18" hidden="1" customHeight="1" x14ac:dyDescent="0.2">
      <c r="A588" s="32">
        <v>7643</v>
      </c>
      <c r="B588" s="42" t="s">
        <v>3886</v>
      </c>
      <c r="C588" s="139">
        <v>691407004</v>
      </c>
      <c r="D588" s="21" t="s">
        <v>2833</v>
      </c>
      <c r="E588" s="21" t="s">
        <v>2850</v>
      </c>
      <c r="F588" s="31" t="s">
        <v>27</v>
      </c>
      <c r="G588" s="31" t="s">
        <v>2851</v>
      </c>
      <c r="H588" s="31" t="s">
        <v>29</v>
      </c>
      <c r="I588" s="21"/>
      <c r="J588" s="21"/>
      <c r="K588" s="21" t="s">
        <v>3887</v>
      </c>
      <c r="L588" s="21" t="s">
        <v>3888</v>
      </c>
      <c r="M588" s="23" t="s">
        <v>339</v>
      </c>
      <c r="N588" s="32" t="s">
        <v>3889</v>
      </c>
      <c r="O588" s="32" t="s">
        <v>6502</v>
      </c>
      <c r="P588" s="33" t="s">
        <v>6503</v>
      </c>
      <c r="Q588" s="32"/>
      <c r="R588" s="33">
        <v>91001</v>
      </c>
      <c r="S588" s="33" t="s">
        <v>2854</v>
      </c>
      <c r="T588" s="34">
        <v>43165</v>
      </c>
      <c r="U588" s="32">
        <v>7643</v>
      </c>
      <c r="V588" s="22"/>
      <c r="W588" s="23"/>
      <c r="X588" s="22"/>
      <c r="Y588" s="22"/>
      <c r="Z588" s="22"/>
      <c r="AA588" s="21"/>
      <c r="AB588" s="18"/>
      <c r="AC588" s="18"/>
      <c r="AD588" s="18"/>
      <c r="AE588" s="18"/>
      <c r="AF588" s="18"/>
      <c r="AG588" s="18"/>
    </row>
    <row r="589" spans="1:33" ht="18" hidden="1" customHeight="1" x14ac:dyDescent="0.2">
      <c r="A589" s="32">
        <v>7207</v>
      </c>
      <c r="B589" s="42" t="s">
        <v>3890</v>
      </c>
      <c r="C589" s="139">
        <v>690506009</v>
      </c>
      <c r="D589" s="21" t="s">
        <v>2833</v>
      </c>
      <c r="E589" s="21" t="s">
        <v>2861</v>
      </c>
      <c r="F589" s="31" t="s">
        <v>1685</v>
      </c>
      <c r="G589" s="31" t="s">
        <v>3604</v>
      </c>
      <c r="H589" s="31" t="s">
        <v>29</v>
      </c>
      <c r="I589" s="21"/>
      <c r="J589" s="21"/>
      <c r="K589" s="21" t="s">
        <v>3891</v>
      </c>
      <c r="L589" s="21" t="s">
        <v>3893</v>
      </c>
      <c r="M589" s="23" t="s">
        <v>623</v>
      </c>
      <c r="N589" s="32" t="s">
        <v>1588</v>
      </c>
      <c r="O589" s="32" t="s">
        <v>3894</v>
      </c>
      <c r="P589" s="33" t="s">
        <v>3892</v>
      </c>
      <c r="Q589" s="32"/>
      <c r="R589" s="33">
        <v>91001</v>
      </c>
      <c r="S589" s="33" t="s">
        <v>613</v>
      </c>
      <c r="T589" s="34">
        <v>38631</v>
      </c>
      <c r="U589" s="32">
        <v>7207</v>
      </c>
      <c r="V589" s="22"/>
      <c r="W589" s="23"/>
      <c r="X589" s="22"/>
      <c r="Y589" s="22"/>
      <c r="Z589" s="22"/>
      <c r="AA589" s="21"/>
      <c r="AB589" s="18"/>
      <c r="AC589" s="18"/>
      <c r="AD589" s="18"/>
      <c r="AE589" s="18"/>
      <c r="AF589" s="18"/>
      <c r="AG589" s="18"/>
    </row>
    <row r="590" spans="1:33" ht="18" hidden="1" customHeight="1" x14ac:dyDescent="0.2">
      <c r="A590" s="32">
        <v>7411</v>
      </c>
      <c r="B590" s="42" t="s">
        <v>3895</v>
      </c>
      <c r="C590" s="139">
        <v>690901005</v>
      </c>
      <c r="D590" s="21" t="s">
        <v>2833</v>
      </c>
      <c r="E590" s="21" t="s">
        <v>2850</v>
      </c>
      <c r="F590" s="31" t="s">
        <v>27</v>
      </c>
      <c r="G590" s="31" t="s">
        <v>2851</v>
      </c>
      <c r="H590" s="31" t="s">
        <v>29</v>
      </c>
      <c r="I590" s="21"/>
      <c r="J590" s="21"/>
      <c r="K590" s="21" t="s">
        <v>3896</v>
      </c>
      <c r="L590" s="21" t="s">
        <v>3897</v>
      </c>
      <c r="M590" s="23" t="s">
        <v>6109</v>
      </c>
      <c r="N590" s="32" t="s">
        <v>3898</v>
      </c>
      <c r="O590" s="32"/>
      <c r="P590" s="33"/>
      <c r="Q590" s="32"/>
      <c r="R590" s="33">
        <v>91001</v>
      </c>
      <c r="S590" s="33" t="s">
        <v>2854</v>
      </c>
      <c r="T590" s="34">
        <v>39912</v>
      </c>
      <c r="U590" s="32">
        <v>7411</v>
      </c>
      <c r="V590" s="22"/>
      <c r="W590" s="23"/>
      <c r="X590" s="22"/>
      <c r="Y590" s="22"/>
      <c r="Z590" s="22"/>
      <c r="AA590" s="21"/>
      <c r="AB590" s="18"/>
      <c r="AC590" s="18"/>
      <c r="AD590" s="18"/>
      <c r="AE590" s="18"/>
      <c r="AF590" s="18"/>
      <c r="AG590" s="18"/>
    </row>
    <row r="591" spans="1:33" ht="18" hidden="1" customHeight="1" x14ac:dyDescent="0.2">
      <c r="A591" s="32">
        <v>7482</v>
      </c>
      <c r="B591" s="42" t="s">
        <v>3899</v>
      </c>
      <c r="C591" s="139">
        <v>691413004</v>
      </c>
      <c r="D591" s="21" t="s">
        <v>2833</v>
      </c>
      <c r="E591" s="21" t="s">
        <v>2850</v>
      </c>
      <c r="F591" s="31" t="s">
        <v>27</v>
      </c>
      <c r="G591" s="31" t="s">
        <v>2851</v>
      </c>
      <c r="H591" s="31" t="s">
        <v>29</v>
      </c>
      <c r="I591" s="21"/>
      <c r="J591" s="21"/>
      <c r="K591" s="50" t="s">
        <v>8762</v>
      </c>
      <c r="L591" s="21" t="s">
        <v>6145</v>
      </c>
      <c r="M591" s="23" t="s">
        <v>6107</v>
      </c>
      <c r="N591" s="32" t="s">
        <v>8763</v>
      </c>
      <c r="O591" s="32" t="s">
        <v>3901</v>
      </c>
      <c r="P591" s="33" t="s">
        <v>3900</v>
      </c>
      <c r="Q591" s="32"/>
      <c r="R591" s="33">
        <v>91001</v>
      </c>
      <c r="S591" s="33" t="s">
        <v>2854</v>
      </c>
      <c r="T591" s="34">
        <v>41495</v>
      </c>
      <c r="U591" s="32">
        <v>7482</v>
      </c>
      <c r="V591" s="22"/>
      <c r="W591" s="23"/>
      <c r="X591" s="22"/>
      <c r="Y591" s="22"/>
      <c r="Z591" s="22"/>
      <c r="AA591" s="21"/>
      <c r="AB591" s="18"/>
      <c r="AC591" s="18"/>
      <c r="AD591" s="18"/>
      <c r="AE591" s="18"/>
      <c r="AF591" s="18"/>
      <c r="AG591" s="18"/>
    </row>
    <row r="592" spans="1:33" ht="18" hidden="1" customHeight="1" x14ac:dyDescent="0.2">
      <c r="A592" s="32">
        <v>7270</v>
      </c>
      <c r="B592" s="42" t="s">
        <v>3902</v>
      </c>
      <c r="C592" s="139">
        <v>691301001</v>
      </c>
      <c r="D592" s="21" t="s">
        <v>2833</v>
      </c>
      <c r="E592" s="21" t="s">
        <v>2850</v>
      </c>
      <c r="F592" s="31" t="s">
        <v>27</v>
      </c>
      <c r="G592" s="31" t="s">
        <v>2851</v>
      </c>
      <c r="H592" s="31" t="s">
        <v>29</v>
      </c>
      <c r="I592" s="21"/>
      <c r="J592" s="21"/>
      <c r="K592" s="21" t="s">
        <v>3903</v>
      </c>
      <c r="L592" s="21" t="s">
        <v>3904</v>
      </c>
      <c r="M592" s="23" t="s">
        <v>6110</v>
      </c>
      <c r="N592" s="32" t="s">
        <v>3905</v>
      </c>
      <c r="O592" s="32"/>
      <c r="P592" s="33"/>
      <c r="Q592" s="32"/>
      <c r="R592" s="33">
        <v>91001</v>
      </c>
      <c r="S592" s="33" t="s">
        <v>2854</v>
      </c>
      <c r="T592" s="34">
        <v>38736</v>
      </c>
      <c r="U592" s="32">
        <v>7270</v>
      </c>
      <c r="V592" s="22"/>
      <c r="W592" s="23"/>
      <c r="X592" s="22"/>
      <c r="Y592" s="22"/>
      <c r="Z592" s="22"/>
      <c r="AA592" s="21"/>
      <c r="AB592" s="18"/>
      <c r="AC592" s="18"/>
      <c r="AD592" s="18"/>
      <c r="AE592" s="18"/>
      <c r="AF592" s="18"/>
      <c r="AG592" s="18"/>
    </row>
    <row r="593" spans="1:33" ht="18" hidden="1" customHeight="1" x14ac:dyDescent="0.2">
      <c r="A593" s="32">
        <v>7578</v>
      </c>
      <c r="B593" s="42" t="s">
        <v>3906</v>
      </c>
      <c r="C593" s="139">
        <v>692546008</v>
      </c>
      <c r="D593" s="21" t="s">
        <v>2833</v>
      </c>
      <c r="E593" s="21" t="s">
        <v>3184</v>
      </c>
      <c r="F593" s="31" t="s">
        <v>27</v>
      </c>
      <c r="G593" s="31" t="s">
        <v>627</v>
      </c>
      <c r="H593" s="31" t="s">
        <v>29</v>
      </c>
      <c r="I593" s="21"/>
      <c r="J593" s="21"/>
      <c r="K593" s="21" t="s">
        <v>3907</v>
      </c>
      <c r="L593" s="21" t="s">
        <v>3908</v>
      </c>
      <c r="M593" s="23" t="s">
        <v>49</v>
      </c>
      <c r="N593" s="32" t="s">
        <v>1202</v>
      </c>
      <c r="O593" s="32" t="s">
        <v>6260</v>
      </c>
      <c r="P593" s="33" t="s">
        <v>6261</v>
      </c>
      <c r="Q593" s="32"/>
      <c r="R593" s="33">
        <v>91001</v>
      </c>
      <c r="S593" s="33" t="s">
        <v>600</v>
      </c>
      <c r="T593" s="34">
        <v>42215</v>
      </c>
      <c r="U593" s="32">
        <v>7578</v>
      </c>
      <c r="V593" s="22"/>
      <c r="W593" s="23"/>
      <c r="X593" s="22"/>
      <c r="Y593" s="22"/>
      <c r="Z593" s="22"/>
      <c r="AA593" s="21"/>
      <c r="AB593" s="18"/>
      <c r="AC593" s="18"/>
      <c r="AD593" s="18"/>
      <c r="AE593" s="18"/>
      <c r="AF593" s="18"/>
      <c r="AG593" s="18"/>
    </row>
    <row r="594" spans="1:33" ht="18" hidden="1" customHeight="1" x14ac:dyDescent="0.2">
      <c r="A594" s="32">
        <v>7205</v>
      </c>
      <c r="B594" s="42" t="s">
        <v>3909</v>
      </c>
      <c r="C594" s="139" t="s">
        <v>7700</v>
      </c>
      <c r="D594" s="21" t="s">
        <v>2833</v>
      </c>
      <c r="E594" s="21" t="s">
        <v>2850</v>
      </c>
      <c r="F594" s="31" t="s">
        <v>27</v>
      </c>
      <c r="G594" s="31" t="s">
        <v>2851</v>
      </c>
      <c r="H594" s="31" t="s">
        <v>29</v>
      </c>
      <c r="I594" s="21"/>
      <c r="J594" s="21"/>
      <c r="K594" s="21" t="s">
        <v>3910</v>
      </c>
      <c r="L594" s="21" t="s">
        <v>3911</v>
      </c>
      <c r="M594" s="23" t="s">
        <v>49</v>
      </c>
      <c r="N594" s="32" t="s">
        <v>2451</v>
      </c>
      <c r="O594" s="68">
        <v>226784305</v>
      </c>
      <c r="P594" s="69" t="s">
        <v>6208</v>
      </c>
      <c r="Q594" s="32"/>
      <c r="R594" s="33">
        <v>91001</v>
      </c>
      <c r="S594" s="33" t="s">
        <v>3245</v>
      </c>
      <c r="T594" s="34">
        <v>38628</v>
      </c>
      <c r="U594" s="32">
        <v>7205</v>
      </c>
      <c r="V594" s="22"/>
      <c r="W594" s="23"/>
      <c r="X594" s="22"/>
      <c r="Y594" s="22"/>
      <c r="Z594" s="22"/>
      <c r="AA594" s="21"/>
      <c r="AB594" s="18"/>
      <c r="AC594" s="18"/>
      <c r="AD594" s="18"/>
      <c r="AE594" s="18"/>
      <c r="AF594" s="18"/>
      <c r="AG594" s="18"/>
    </row>
    <row r="595" spans="1:33" ht="18" hidden="1" customHeight="1" x14ac:dyDescent="0.2">
      <c r="A595" s="32">
        <v>7553</v>
      </c>
      <c r="B595" s="42" t="s">
        <v>3912</v>
      </c>
      <c r="C595" s="139">
        <v>692518004</v>
      </c>
      <c r="D595" s="21" t="s">
        <v>2833</v>
      </c>
      <c r="E595" s="21" t="s">
        <v>626</v>
      </c>
      <c r="F595" s="31" t="s">
        <v>27</v>
      </c>
      <c r="G595" s="31" t="s">
        <v>627</v>
      </c>
      <c r="H595" s="31" t="s">
        <v>29</v>
      </c>
      <c r="I595" s="21"/>
      <c r="J595" s="21"/>
      <c r="K595" s="50" t="s">
        <v>8653</v>
      </c>
      <c r="L595" s="21" t="s">
        <v>3914</v>
      </c>
      <c r="M595" s="23" t="s">
        <v>6105</v>
      </c>
      <c r="N595" s="32" t="s">
        <v>3916</v>
      </c>
      <c r="O595" s="32" t="s">
        <v>3915</v>
      </c>
      <c r="P595" s="33" t="s">
        <v>3913</v>
      </c>
      <c r="Q595" s="32"/>
      <c r="R595" s="33">
        <v>91001</v>
      </c>
      <c r="S595" s="33" t="s">
        <v>2884</v>
      </c>
      <c r="T595" s="34">
        <v>42061</v>
      </c>
      <c r="U595" s="32">
        <v>7553</v>
      </c>
      <c r="V595" s="22"/>
      <c r="W595" s="23"/>
      <c r="X595" s="22"/>
      <c r="Y595" s="22"/>
      <c r="Z595" s="22"/>
      <c r="AA595" s="21"/>
      <c r="AB595" s="18"/>
      <c r="AC595" s="18"/>
      <c r="AD595" s="18"/>
      <c r="AE595" s="18"/>
      <c r="AF595" s="18"/>
      <c r="AG595" s="18"/>
    </row>
    <row r="596" spans="1:33" ht="18" hidden="1" customHeight="1" x14ac:dyDescent="0.2">
      <c r="A596" s="32">
        <v>7203</v>
      </c>
      <c r="B596" s="42" t="s">
        <v>3917</v>
      </c>
      <c r="C596" s="139">
        <v>690708000</v>
      </c>
      <c r="D596" s="21" t="s">
        <v>2833</v>
      </c>
      <c r="E596" s="21" t="s">
        <v>2861</v>
      </c>
      <c r="F596" s="31" t="s">
        <v>1685</v>
      </c>
      <c r="G596" s="31" t="s">
        <v>3604</v>
      </c>
      <c r="H596" s="31" t="s">
        <v>29</v>
      </c>
      <c r="I596" s="21"/>
      <c r="J596" s="21"/>
      <c r="K596" s="52" t="s">
        <v>3918</v>
      </c>
      <c r="L596" s="21" t="s">
        <v>3919</v>
      </c>
      <c r="M596" s="23" t="s">
        <v>49</v>
      </c>
      <c r="N596" s="32" t="s">
        <v>3920</v>
      </c>
      <c r="O596" s="32" t="s">
        <v>6320</v>
      </c>
      <c r="P596" s="33" t="s">
        <v>6321</v>
      </c>
      <c r="Q596" s="32"/>
      <c r="R596" s="33">
        <v>91001</v>
      </c>
      <c r="S596" s="33" t="s">
        <v>2884</v>
      </c>
      <c r="T596" s="34">
        <v>38628</v>
      </c>
      <c r="U596" s="32">
        <v>7203</v>
      </c>
      <c r="V596" s="22"/>
      <c r="W596" s="23"/>
      <c r="X596" s="22"/>
      <c r="Y596" s="22"/>
      <c r="Z596" s="22"/>
      <c r="AA596" s="21"/>
      <c r="AB596" s="18"/>
      <c r="AC596" s="18"/>
      <c r="AD596" s="18"/>
      <c r="AE596" s="18"/>
      <c r="AF596" s="18"/>
      <c r="AG596" s="18"/>
    </row>
    <row r="597" spans="1:33" ht="18" hidden="1" customHeight="1" x14ac:dyDescent="0.2">
      <c r="A597" s="32">
        <v>7451</v>
      </c>
      <c r="B597" s="42" t="s">
        <v>3921</v>
      </c>
      <c r="C597" s="139">
        <v>691408000</v>
      </c>
      <c r="D597" s="21" t="s">
        <v>8764</v>
      </c>
      <c r="E597" s="21" t="s">
        <v>8654</v>
      </c>
      <c r="F597" s="31" t="s">
        <v>27</v>
      </c>
      <c r="G597" s="31" t="s">
        <v>2851</v>
      </c>
      <c r="H597" s="31" t="s">
        <v>29</v>
      </c>
      <c r="I597" s="21"/>
      <c r="J597" s="21"/>
      <c r="K597" s="21" t="s">
        <v>3922</v>
      </c>
      <c r="L597" s="21" t="s">
        <v>6146</v>
      </c>
      <c r="M597" s="23" t="s">
        <v>6107</v>
      </c>
      <c r="N597" s="32" t="s">
        <v>3924</v>
      </c>
      <c r="O597" s="32" t="s">
        <v>6244</v>
      </c>
      <c r="P597" s="33" t="s">
        <v>3923</v>
      </c>
      <c r="Q597" s="32"/>
      <c r="R597" s="33">
        <v>91001</v>
      </c>
      <c r="S597" s="33" t="s">
        <v>2854</v>
      </c>
      <c r="T597" s="34">
        <v>40764</v>
      </c>
      <c r="U597" s="32">
        <v>7451</v>
      </c>
      <c r="V597" s="22"/>
      <c r="W597" s="23"/>
      <c r="X597" s="22"/>
      <c r="Y597" s="22"/>
      <c r="Z597" s="22"/>
      <c r="AA597" s="21"/>
      <c r="AB597" s="18"/>
      <c r="AC597" s="18"/>
      <c r="AD597" s="18"/>
      <c r="AE597" s="18"/>
      <c r="AF597" s="18"/>
      <c r="AG597" s="18"/>
    </row>
    <row r="598" spans="1:33" ht="18" hidden="1" customHeight="1" x14ac:dyDescent="0.2">
      <c r="A598" s="32">
        <v>7356</v>
      </c>
      <c r="B598" s="42" t="s">
        <v>7181</v>
      </c>
      <c r="C598" s="139">
        <v>692102002</v>
      </c>
      <c r="D598" s="21" t="s">
        <v>3926</v>
      </c>
      <c r="E598" s="21" t="s">
        <v>2850</v>
      </c>
      <c r="F598" s="31" t="s">
        <v>1685</v>
      </c>
      <c r="G598" s="31" t="s">
        <v>2851</v>
      </c>
      <c r="H598" s="31" t="s">
        <v>29</v>
      </c>
      <c r="I598" s="21"/>
      <c r="J598" s="21"/>
      <c r="K598" s="21" t="s">
        <v>7182</v>
      </c>
      <c r="L598" s="21" t="s">
        <v>7183</v>
      </c>
      <c r="M598" s="23" t="s">
        <v>6105</v>
      </c>
      <c r="N598" s="32" t="s">
        <v>7184</v>
      </c>
      <c r="O598" s="32" t="s">
        <v>7185</v>
      </c>
      <c r="P598" s="33"/>
      <c r="Q598" s="32"/>
      <c r="R598" s="33">
        <v>91001</v>
      </c>
      <c r="S598" s="33" t="s">
        <v>2927</v>
      </c>
      <c r="T598" s="34">
        <v>39212</v>
      </c>
      <c r="U598" s="32">
        <v>7356</v>
      </c>
      <c r="V598" s="22"/>
      <c r="W598" s="23"/>
      <c r="X598" s="22"/>
      <c r="Y598" s="22"/>
      <c r="Z598" s="22"/>
      <c r="AA598" s="21"/>
      <c r="AB598" s="18"/>
      <c r="AC598" s="18"/>
      <c r="AD598" s="18"/>
      <c r="AE598" s="18"/>
      <c r="AF598" s="18"/>
      <c r="AG598" s="18"/>
    </row>
    <row r="599" spans="1:33" ht="18" hidden="1" customHeight="1" x14ac:dyDescent="0.2">
      <c r="A599" s="32">
        <v>7211</v>
      </c>
      <c r="B599" s="42" t="s">
        <v>3928</v>
      </c>
      <c r="C599" s="139">
        <v>690731002</v>
      </c>
      <c r="D599" s="21" t="s">
        <v>2833</v>
      </c>
      <c r="E599" s="21" t="s">
        <v>626</v>
      </c>
      <c r="F599" s="31" t="s">
        <v>27</v>
      </c>
      <c r="G599" s="31" t="s">
        <v>627</v>
      </c>
      <c r="H599" s="21" t="s">
        <v>3468</v>
      </c>
      <c r="I599" s="21"/>
      <c r="J599" s="21"/>
      <c r="K599" s="21" t="s">
        <v>3930</v>
      </c>
      <c r="L599" s="31" t="s">
        <v>3929</v>
      </c>
      <c r="M599" s="21" t="s">
        <v>49</v>
      </c>
      <c r="N599" s="32" t="s">
        <v>6324</v>
      </c>
      <c r="O599" s="32" t="s">
        <v>6325</v>
      </c>
      <c r="P599" s="33" t="s">
        <v>6326</v>
      </c>
      <c r="Q599" s="32"/>
      <c r="R599" s="33">
        <v>91001</v>
      </c>
      <c r="S599" s="33" t="s">
        <v>2854</v>
      </c>
      <c r="T599" s="34">
        <v>38656</v>
      </c>
      <c r="U599" s="32">
        <v>7211</v>
      </c>
      <c r="V599" s="22"/>
      <c r="W599" s="23"/>
      <c r="X599" s="22"/>
      <c r="Y599" s="22"/>
      <c r="Z599" s="22"/>
      <c r="AA599" s="21"/>
      <c r="AB599" s="18"/>
      <c r="AC599" s="18"/>
      <c r="AD599" s="18"/>
      <c r="AE599" s="18"/>
      <c r="AF599" s="18"/>
      <c r="AG599" s="18"/>
    </row>
    <row r="600" spans="1:33" ht="18" hidden="1" customHeight="1" x14ac:dyDescent="0.2">
      <c r="A600" s="32">
        <v>7180</v>
      </c>
      <c r="B600" s="42" t="s">
        <v>3931</v>
      </c>
      <c r="C600" s="139">
        <v>692525000</v>
      </c>
      <c r="D600" s="21" t="s">
        <v>2833</v>
      </c>
      <c r="E600" s="21" t="s">
        <v>2850</v>
      </c>
      <c r="F600" s="31" t="s">
        <v>27</v>
      </c>
      <c r="G600" s="31" t="s">
        <v>2851</v>
      </c>
      <c r="H600" s="31" t="s">
        <v>3468</v>
      </c>
      <c r="I600" s="21"/>
      <c r="J600" s="21"/>
      <c r="K600" s="21" t="s">
        <v>3932</v>
      </c>
      <c r="L600" s="21" t="s">
        <v>3934</v>
      </c>
      <c r="M600" s="23" t="s">
        <v>6106</v>
      </c>
      <c r="N600" s="32" t="s">
        <v>3936</v>
      </c>
      <c r="O600" s="32" t="s">
        <v>3935</v>
      </c>
      <c r="P600" s="33" t="s">
        <v>3933</v>
      </c>
      <c r="Q600" s="32"/>
      <c r="R600" s="33">
        <v>91001</v>
      </c>
      <c r="S600" s="33" t="s">
        <v>3937</v>
      </c>
      <c r="T600" s="34">
        <v>38553</v>
      </c>
      <c r="U600" s="32">
        <v>7180</v>
      </c>
      <c r="V600" s="22"/>
      <c r="W600" s="23"/>
      <c r="X600" s="22"/>
      <c r="Y600" s="22"/>
      <c r="Z600" s="22"/>
      <c r="AA600" s="21"/>
      <c r="AB600" s="18"/>
      <c r="AC600" s="18"/>
      <c r="AD600" s="18"/>
      <c r="AE600" s="18"/>
      <c r="AF600" s="18"/>
      <c r="AG600" s="18"/>
    </row>
    <row r="601" spans="1:33" ht="18" hidden="1" customHeight="1" x14ac:dyDescent="0.2">
      <c r="A601" s="32">
        <v>7243</v>
      </c>
      <c r="B601" s="42" t="s">
        <v>3938</v>
      </c>
      <c r="C601" s="139">
        <v>692648005</v>
      </c>
      <c r="D601" s="21" t="s">
        <v>2833</v>
      </c>
      <c r="E601" s="21" t="s">
        <v>2850</v>
      </c>
      <c r="F601" s="31" t="s">
        <v>27</v>
      </c>
      <c r="G601" s="31" t="s">
        <v>2851</v>
      </c>
      <c r="H601" s="31" t="s">
        <v>29</v>
      </c>
      <c r="I601" s="21"/>
      <c r="J601" s="21"/>
      <c r="K601" s="21" t="s">
        <v>3939</v>
      </c>
      <c r="L601" s="21" t="s">
        <v>3940</v>
      </c>
      <c r="M601" s="23" t="s">
        <v>339</v>
      </c>
      <c r="N601" s="32" t="s">
        <v>3942</v>
      </c>
      <c r="O601" s="32" t="s">
        <v>3941</v>
      </c>
      <c r="P601" s="33"/>
      <c r="Q601" s="32"/>
      <c r="R601" s="33">
        <v>91001</v>
      </c>
      <c r="S601" s="33" t="s">
        <v>2854</v>
      </c>
      <c r="T601" s="34">
        <v>38722</v>
      </c>
      <c r="U601" s="32">
        <v>7243</v>
      </c>
      <c r="V601" s="22"/>
      <c r="W601" s="23"/>
      <c r="X601" s="22"/>
      <c r="Y601" s="22"/>
      <c r="Z601" s="22"/>
      <c r="AA601" s="21"/>
      <c r="AB601" s="18"/>
      <c r="AC601" s="18"/>
      <c r="AD601" s="18"/>
      <c r="AE601" s="18"/>
      <c r="AF601" s="18"/>
      <c r="AG601" s="18"/>
    </row>
    <row r="602" spans="1:33" ht="18" hidden="1" customHeight="1" x14ac:dyDescent="0.2">
      <c r="A602" s="32">
        <v>7592</v>
      </c>
      <c r="B602" s="42" t="s">
        <v>3943</v>
      </c>
      <c r="C602" s="139">
        <v>692645006</v>
      </c>
      <c r="D602" s="21" t="s">
        <v>2833</v>
      </c>
      <c r="E602" s="21" t="s">
        <v>626</v>
      </c>
      <c r="F602" s="31" t="s">
        <v>27</v>
      </c>
      <c r="G602" s="31" t="s">
        <v>627</v>
      </c>
      <c r="H602" s="31" t="s">
        <v>29</v>
      </c>
      <c r="I602" s="21"/>
      <c r="J602" s="21"/>
      <c r="K602" s="21" t="s">
        <v>3944</v>
      </c>
      <c r="L602" s="21" t="s">
        <v>3945</v>
      </c>
      <c r="M602" s="23" t="s">
        <v>6110</v>
      </c>
      <c r="N602" s="32" t="s">
        <v>3947</v>
      </c>
      <c r="O602" s="32" t="s">
        <v>6259</v>
      </c>
      <c r="P602" s="33" t="s">
        <v>3946</v>
      </c>
      <c r="Q602" s="32"/>
      <c r="R602" s="33">
        <v>91001</v>
      </c>
      <c r="S602" s="33" t="s">
        <v>600</v>
      </c>
      <c r="T602" s="34">
        <v>42397</v>
      </c>
      <c r="U602" s="32">
        <v>7592</v>
      </c>
      <c r="V602" s="22"/>
      <c r="W602" s="23"/>
      <c r="X602" s="22"/>
      <c r="Y602" s="22"/>
      <c r="Z602" s="22"/>
      <c r="AA602" s="21"/>
      <c r="AB602" s="18"/>
      <c r="AC602" s="18"/>
      <c r="AD602" s="18"/>
      <c r="AE602" s="18"/>
      <c r="AF602" s="18"/>
      <c r="AG602" s="18"/>
    </row>
    <row r="603" spans="1:33" ht="18" hidden="1" customHeight="1" x14ac:dyDescent="0.2">
      <c r="A603" s="32">
        <v>7264</v>
      </c>
      <c r="B603" s="42" t="s">
        <v>3948</v>
      </c>
      <c r="C603" s="139">
        <v>691702006</v>
      </c>
      <c r="D603" s="21" t="s">
        <v>2833</v>
      </c>
      <c r="E603" s="21" t="s">
        <v>2850</v>
      </c>
      <c r="F603" s="31" t="s">
        <v>27</v>
      </c>
      <c r="G603" s="31" t="s">
        <v>2851</v>
      </c>
      <c r="H603" s="31" t="s">
        <v>29</v>
      </c>
      <c r="I603" s="21"/>
      <c r="J603" s="21"/>
      <c r="K603" s="21" t="s">
        <v>3949</v>
      </c>
      <c r="L603" s="21" t="s">
        <v>3950</v>
      </c>
      <c r="M603" s="23" t="s">
        <v>339</v>
      </c>
      <c r="N603" s="32" t="s">
        <v>3951</v>
      </c>
      <c r="O603" s="32"/>
      <c r="P603" s="33"/>
      <c r="Q603" s="32"/>
      <c r="R603" s="21">
        <v>91001</v>
      </c>
      <c r="S603" s="33" t="s">
        <v>2854</v>
      </c>
      <c r="T603" s="34">
        <v>38735</v>
      </c>
      <c r="U603" s="32">
        <v>7264</v>
      </c>
      <c r="V603" s="22"/>
      <c r="W603" s="23"/>
      <c r="X603" s="22"/>
      <c r="Y603" s="22"/>
      <c r="Z603" s="22"/>
      <c r="AA603" s="21"/>
      <c r="AB603" s="18"/>
      <c r="AC603" s="18"/>
      <c r="AD603" s="18"/>
      <c r="AE603" s="18"/>
      <c r="AF603" s="18"/>
      <c r="AG603" s="18"/>
    </row>
    <row r="604" spans="1:33" ht="18" hidden="1" customHeight="1" x14ac:dyDescent="0.2">
      <c r="A604" s="32">
        <v>7254</v>
      </c>
      <c r="B604" s="42" t="s">
        <v>3952</v>
      </c>
      <c r="C604" s="139">
        <v>690906007</v>
      </c>
      <c r="D604" s="21" t="s">
        <v>2833</v>
      </c>
      <c r="E604" s="21" t="s">
        <v>2850</v>
      </c>
      <c r="F604" s="31" t="s">
        <v>27</v>
      </c>
      <c r="G604" s="31" t="s">
        <v>2851</v>
      </c>
      <c r="H604" s="31" t="s">
        <v>29</v>
      </c>
      <c r="I604" s="21"/>
      <c r="J604" s="21"/>
      <c r="K604" s="21" t="s">
        <v>3953</v>
      </c>
      <c r="L604" s="21" t="s">
        <v>3954</v>
      </c>
      <c r="M604" s="23" t="s">
        <v>6109</v>
      </c>
      <c r="N604" s="32" t="s">
        <v>3956</v>
      </c>
      <c r="O604" s="32" t="s">
        <v>3955</v>
      </c>
      <c r="P604" s="33"/>
      <c r="Q604" s="32"/>
      <c r="R604" s="33" t="s">
        <v>3956</v>
      </c>
      <c r="S604" s="33" t="s">
        <v>2884</v>
      </c>
      <c r="T604" s="34">
        <v>38729</v>
      </c>
      <c r="U604" s="32">
        <v>7254</v>
      </c>
      <c r="V604" s="22"/>
      <c r="W604" s="23"/>
      <c r="X604" s="22"/>
      <c r="Y604" s="22"/>
      <c r="Z604" s="22"/>
      <c r="AA604" s="21"/>
      <c r="AB604" s="18"/>
      <c r="AC604" s="18"/>
      <c r="AD604" s="18"/>
      <c r="AE604" s="18"/>
      <c r="AF604" s="18"/>
      <c r="AG604" s="18"/>
    </row>
    <row r="605" spans="1:33" ht="18" hidden="1" customHeight="1" x14ac:dyDescent="0.2">
      <c r="A605" s="32">
        <v>7536</v>
      </c>
      <c r="B605" s="42" t="s">
        <v>3957</v>
      </c>
      <c r="C605" s="139">
        <v>691514005</v>
      </c>
      <c r="D605" s="21" t="s">
        <v>2833</v>
      </c>
      <c r="E605" s="21" t="s">
        <v>626</v>
      </c>
      <c r="F605" s="31" t="s">
        <v>27</v>
      </c>
      <c r="G605" s="31" t="s">
        <v>627</v>
      </c>
      <c r="H605" s="31" t="s">
        <v>29</v>
      </c>
      <c r="I605" s="21"/>
      <c r="J605" s="21"/>
      <c r="K605" s="21" t="s">
        <v>3958</v>
      </c>
      <c r="L605" s="21" t="s">
        <v>3959</v>
      </c>
      <c r="M605" s="23" t="s">
        <v>339</v>
      </c>
      <c r="N605" s="32" t="s">
        <v>3960</v>
      </c>
      <c r="O605" s="32" t="s">
        <v>6322</v>
      </c>
      <c r="P605" s="33" t="s">
        <v>6323</v>
      </c>
      <c r="Q605" s="32"/>
      <c r="R605" s="33">
        <v>91001</v>
      </c>
      <c r="S605" s="33" t="s">
        <v>600</v>
      </c>
      <c r="T605" s="34">
        <v>42053</v>
      </c>
      <c r="U605" s="32">
        <v>7536</v>
      </c>
      <c r="V605" s="22"/>
      <c r="W605" s="23"/>
      <c r="X605" s="22"/>
      <c r="Y605" s="22"/>
      <c r="Z605" s="22"/>
      <c r="AA605" s="21"/>
      <c r="AB605" s="18"/>
      <c r="AC605" s="18"/>
      <c r="AD605" s="18"/>
      <c r="AE605" s="18"/>
      <c r="AF605" s="18"/>
      <c r="AG605" s="18"/>
    </row>
    <row r="606" spans="1:33" ht="18" hidden="1" customHeight="1" x14ac:dyDescent="0.2">
      <c r="A606" s="32">
        <v>7572</v>
      </c>
      <c r="B606" s="42" t="s">
        <v>3961</v>
      </c>
      <c r="C606" s="139">
        <v>690510006</v>
      </c>
      <c r="D606" s="21" t="s">
        <v>2833</v>
      </c>
      <c r="E606" s="21" t="s">
        <v>3184</v>
      </c>
      <c r="F606" s="31" t="s">
        <v>27</v>
      </c>
      <c r="G606" s="31" t="s">
        <v>627</v>
      </c>
      <c r="H606" s="31" t="s">
        <v>29</v>
      </c>
      <c r="I606" s="21"/>
      <c r="J606" s="21"/>
      <c r="K606" s="21" t="s">
        <v>3962</v>
      </c>
      <c r="L606" s="21" t="s">
        <v>6230</v>
      </c>
      <c r="M606" s="23" t="s">
        <v>623</v>
      </c>
      <c r="N606" s="32" t="s">
        <v>3964</v>
      </c>
      <c r="O606" s="32" t="s">
        <v>6231</v>
      </c>
      <c r="P606" s="33" t="s">
        <v>3963</v>
      </c>
      <c r="Q606" s="32"/>
      <c r="R606" s="33">
        <v>91001</v>
      </c>
      <c r="S606" s="33" t="s">
        <v>600</v>
      </c>
      <c r="T606" s="34">
        <v>42195</v>
      </c>
      <c r="U606" s="32">
        <v>7572</v>
      </c>
      <c r="V606" s="22"/>
      <c r="W606" s="23"/>
      <c r="X606" s="22"/>
      <c r="Y606" s="22"/>
      <c r="Z606" s="22"/>
      <c r="AA606" s="21"/>
      <c r="AB606" s="18"/>
      <c r="AC606" s="18"/>
      <c r="AD606" s="18"/>
      <c r="AE606" s="18"/>
      <c r="AF606" s="18"/>
      <c r="AG606" s="18"/>
    </row>
    <row r="607" spans="1:33" ht="18" hidden="1" customHeight="1" x14ac:dyDescent="0.2">
      <c r="A607" s="32">
        <v>7475</v>
      </c>
      <c r="B607" s="42" t="s">
        <v>3965</v>
      </c>
      <c r="C607" s="139">
        <v>690701006</v>
      </c>
      <c r="D607" s="21" t="s">
        <v>2833</v>
      </c>
      <c r="E607" s="21" t="s">
        <v>2850</v>
      </c>
      <c r="F607" s="31" t="s">
        <v>27</v>
      </c>
      <c r="G607" s="31" t="s">
        <v>2851</v>
      </c>
      <c r="H607" s="31" t="s">
        <v>29</v>
      </c>
      <c r="I607" s="21"/>
      <c r="J607" s="21"/>
      <c r="K607" s="21" t="s">
        <v>3966</v>
      </c>
      <c r="L607" s="21" t="s">
        <v>3968</v>
      </c>
      <c r="M607" s="23" t="s">
        <v>49</v>
      </c>
      <c r="N607" s="32" t="s">
        <v>723</v>
      </c>
      <c r="O607" s="32" t="s">
        <v>3969</v>
      </c>
      <c r="P607" s="33" t="s">
        <v>3967</v>
      </c>
      <c r="Q607" s="32"/>
      <c r="R607" s="33">
        <v>91001</v>
      </c>
      <c r="S607" s="33" t="s">
        <v>2866</v>
      </c>
      <c r="T607" s="34">
        <v>41361</v>
      </c>
      <c r="U607" s="32">
        <v>7475</v>
      </c>
      <c r="V607" s="22"/>
      <c r="W607" s="23"/>
      <c r="X607" s="22"/>
      <c r="Y607" s="22"/>
      <c r="Z607" s="22"/>
      <c r="AA607" s="21"/>
      <c r="AB607" s="18"/>
      <c r="AC607" s="18"/>
      <c r="AD607" s="18"/>
      <c r="AE607" s="18"/>
      <c r="AF607" s="18"/>
      <c r="AG607" s="18"/>
    </row>
    <row r="608" spans="1:33" ht="18" hidden="1" customHeight="1" x14ac:dyDescent="0.2">
      <c r="A608" s="32">
        <v>7256</v>
      </c>
      <c r="B608" s="42" t="s">
        <v>3970</v>
      </c>
      <c r="C608" s="139">
        <v>692539001</v>
      </c>
      <c r="D608" s="21" t="s">
        <v>2833</v>
      </c>
      <c r="E608" s="21" t="s">
        <v>2850</v>
      </c>
      <c r="F608" s="31" t="s">
        <v>27</v>
      </c>
      <c r="G608" s="31" t="s">
        <v>2851</v>
      </c>
      <c r="H608" s="31" t="s">
        <v>29</v>
      </c>
      <c r="I608" s="21"/>
      <c r="J608" s="21"/>
      <c r="K608" s="21" t="s">
        <v>3971</v>
      </c>
      <c r="L608" s="21" t="s">
        <v>3972</v>
      </c>
      <c r="M608" s="23" t="s">
        <v>49</v>
      </c>
      <c r="N608" s="32" t="s">
        <v>3974</v>
      </c>
      <c r="O608" s="32" t="s">
        <v>3973</v>
      </c>
      <c r="P608" s="33"/>
      <c r="Q608" s="32"/>
      <c r="R608" s="33">
        <v>91001</v>
      </c>
      <c r="S608" s="33" t="s">
        <v>2866</v>
      </c>
      <c r="T608" s="34">
        <v>38729</v>
      </c>
      <c r="U608" s="32">
        <v>7256</v>
      </c>
      <c r="V608" s="22"/>
      <c r="W608" s="23"/>
      <c r="X608" s="22"/>
      <c r="Y608" s="22"/>
      <c r="Z608" s="22"/>
      <c r="AA608" s="21"/>
      <c r="AB608" s="18"/>
      <c r="AC608" s="18"/>
      <c r="AD608" s="18"/>
      <c r="AE608" s="18"/>
      <c r="AF608" s="18"/>
      <c r="AG608" s="18"/>
    </row>
    <row r="609" spans="1:33" ht="18" hidden="1" customHeight="1" x14ac:dyDescent="0.2">
      <c r="A609" s="32">
        <v>7315</v>
      </c>
      <c r="B609" s="42" t="s">
        <v>3975</v>
      </c>
      <c r="C609" s="139" t="s">
        <v>7701</v>
      </c>
      <c r="D609" s="21" t="s">
        <v>2833</v>
      </c>
      <c r="E609" s="21" t="s">
        <v>2861</v>
      </c>
      <c r="F609" s="31" t="s">
        <v>1685</v>
      </c>
      <c r="G609" s="31" t="s">
        <v>2862</v>
      </c>
      <c r="H609" s="31" t="s">
        <v>29</v>
      </c>
      <c r="I609" s="21"/>
      <c r="J609" s="21"/>
      <c r="K609" s="21" t="s">
        <v>3976</v>
      </c>
      <c r="L609" s="21" t="s">
        <v>3977</v>
      </c>
      <c r="M609" s="23" t="s">
        <v>6109</v>
      </c>
      <c r="N609" s="32" t="s">
        <v>3978</v>
      </c>
      <c r="O609" s="32"/>
      <c r="P609" s="33"/>
      <c r="Q609" s="32"/>
      <c r="R609" s="33">
        <v>91001</v>
      </c>
      <c r="S609" s="33" t="s">
        <v>3979</v>
      </c>
      <c r="T609" s="34">
        <v>38803</v>
      </c>
      <c r="U609" s="32">
        <v>7315</v>
      </c>
      <c r="V609" s="22"/>
      <c r="W609" s="23"/>
      <c r="X609" s="22"/>
      <c r="Y609" s="22"/>
      <c r="Z609" s="22"/>
      <c r="AA609" s="21"/>
      <c r="AB609" s="18"/>
      <c r="AC609" s="18"/>
      <c r="AD609" s="18"/>
      <c r="AE609" s="18"/>
      <c r="AF609" s="18"/>
      <c r="AG609" s="18"/>
    </row>
    <row r="610" spans="1:33" ht="18" hidden="1" customHeight="1" x14ac:dyDescent="0.2">
      <c r="A610" s="32">
        <v>7430</v>
      </c>
      <c r="B610" s="100" t="s">
        <v>3980</v>
      </c>
      <c r="C610" s="139">
        <v>692532007</v>
      </c>
      <c r="D610" s="21" t="s">
        <v>3174</v>
      </c>
      <c r="E610" s="21" t="s">
        <v>626</v>
      </c>
      <c r="F610" s="31" t="s">
        <v>27</v>
      </c>
      <c r="G610" s="31" t="s">
        <v>627</v>
      </c>
      <c r="H610" s="31" t="s">
        <v>29</v>
      </c>
      <c r="I610" s="21"/>
      <c r="J610" s="21"/>
      <c r="K610" s="21" t="s">
        <v>3981</v>
      </c>
      <c r="L610" s="21" t="s">
        <v>3983</v>
      </c>
      <c r="M610" s="23" t="s">
        <v>6106</v>
      </c>
      <c r="N610" s="32" t="s">
        <v>3984</v>
      </c>
      <c r="O610" s="32"/>
      <c r="P610" s="33" t="s">
        <v>3982</v>
      </c>
      <c r="Q610" s="32"/>
      <c r="R610" s="33" t="s">
        <v>3176</v>
      </c>
      <c r="S610" s="33" t="s">
        <v>3985</v>
      </c>
      <c r="T610" s="34">
        <v>40374</v>
      </c>
      <c r="U610" s="32">
        <v>7430</v>
      </c>
      <c r="V610" s="22"/>
      <c r="W610" s="23"/>
      <c r="X610" s="22"/>
      <c r="Y610" s="22"/>
      <c r="Z610" s="22"/>
      <c r="AA610" s="21"/>
      <c r="AB610" s="18"/>
      <c r="AC610" s="18"/>
      <c r="AD610" s="18"/>
      <c r="AE610" s="18"/>
      <c r="AF610" s="18"/>
      <c r="AG610" s="18"/>
    </row>
    <row r="611" spans="1:33" ht="18" hidden="1" customHeight="1" x14ac:dyDescent="0.2">
      <c r="A611" s="32">
        <v>7204</v>
      </c>
      <c r="B611" s="42" t="s">
        <v>3986</v>
      </c>
      <c r="C611" s="139">
        <v>690718006</v>
      </c>
      <c r="D611" s="21" t="s">
        <v>2833</v>
      </c>
      <c r="E611" s="21" t="s">
        <v>2850</v>
      </c>
      <c r="F611" s="31" t="s">
        <v>27</v>
      </c>
      <c r="G611" s="31" t="s">
        <v>2851</v>
      </c>
      <c r="H611" s="31" t="s">
        <v>29</v>
      </c>
      <c r="I611" s="21"/>
      <c r="J611" s="21"/>
      <c r="K611" s="21" t="s">
        <v>3987</v>
      </c>
      <c r="L611" s="21" t="s">
        <v>3988</v>
      </c>
      <c r="M611" s="23" t="s">
        <v>49</v>
      </c>
      <c r="N611" s="32" t="s">
        <v>1044</v>
      </c>
      <c r="O611" s="32" t="s">
        <v>6318</v>
      </c>
      <c r="P611" s="33" t="s">
        <v>6319</v>
      </c>
      <c r="Q611" s="32"/>
      <c r="R611" s="33">
        <v>91001</v>
      </c>
      <c r="S611" s="33" t="s">
        <v>2884</v>
      </c>
      <c r="T611" s="34">
        <v>38628</v>
      </c>
      <c r="U611" s="32">
        <v>7204</v>
      </c>
      <c r="V611" s="22"/>
      <c r="W611" s="23"/>
      <c r="X611" s="22"/>
      <c r="Y611" s="22"/>
      <c r="Z611" s="22"/>
      <c r="AA611" s="21"/>
      <c r="AB611" s="18"/>
      <c r="AC611" s="18"/>
      <c r="AD611" s="18"/>
      <c r="AE611" s="18"/>
      <c r="AF611" s="18"/>
      <c r="AG611" s="18"/>
    </row>
    <row r="612" spans="1:33" ht="18" hidden="1" customHeight="1" x14ac:dyDescent="0.2">
      <c r="A612" s="32">
        <v>7147</v>
      </c>
      <c r="B612" s="42" t="s">
        <v>3989</v>
      </c>
      <c r="C612" s="139">
        <v>691104001</v>
      </c>
      <c r="D612" s="21" t="s">
        <v>2833</v>
      </c>
      <c r="E612" s="21" t="s">
        <v>2850</v>
      </c>
      <c r="F612" s="31" t="s">
        <v>27</v>
      </c>
      <c r="G612" s="31" t="s">
        <v>2954</v>
      </c>
      <c r="H612" s="31" t="s">
        <v>29</v>
      </c>
      <c r="I612" s="21"/>
      <c r="J612" s="21"/>
      <c r="K612" s="21" t="s">
        <v>3990</v>
      </c>
      <c r="L612" s="21" t="s">
        <v>3991</v>
      </c>
      <c r="M612" s="23" t="s">
        <v>6110</v>
      </c>
      <c r="N612" s="32" t="s">
        <v>3992</v>
      </c>
      <c r="O612" s="32" t="s">
        <v>6235</v>
      </c>
      <c r="P612" s="33" t="s">
        <v>6236</v>
      </c>
      <c r="Q612" s="32"/>
      <c r="R612" s="33">
        <v>91001</v>
      </c>
      <c r="S612" s="33" t="s">
        <v>600</v>
      </c>
      <c r="T612" s="34">
        <v>38287</v>
      </c>
      <c r="U612" s="32">
        <v>7147</v>
      </c>
      <c r="V612" s="22"/>
      <c r="W612" s="23"/>
      <c r="X612" s="22"/>
      <c r="Y612" s="22"/>
      <c r="Z612" s="22"/>
      <c r="AA612" s="21"/>
      <c r="AB612" s="18"/>
      <c r="AC612" s="18"/>
      <c r="AD612" s="18"/>
      <c r="AE612" s="18"/>
      <c r="AF612" s="18"/>
      <c r="AG612" s="18"/>
    </row>
    <row r="613" spans="1:33" ht="18" hidden="1" customHeight="1" x14ac:dyDescent="0.2">
      <c r="A613" s="32">
        <v>7050</v>
      </c>
      <c r="B613" s="42" t="s">
        <v>3993</v>
      </c>
      <c r="C613" s="139">
        <v>691508005</v>
      </c>
      <c r="D613" s="21" t="s">
        <v>2833</v>
      </c>
      <c r="E613" s="21" t="s">
        <v>2850</v>
      </c>
      <c r="F613" s="31" t="s">
        <v>27</v>
      </c>
      <c r="G613" s="31" t="s">
        <v>2851</v>
      </c>
      <c r="H613" s="31" t="s">
        <v>29</v>
      </c>
      <c r="I613" s="21"/>
      <c r="J613" s="21"/>
      <c r="K613" s="21" t="s">
        <v>3994</v>
      </c>
      <c r="L613" s="21" t="s">
        <v>3995</v>
      </c>
      <c r="M613" s="23" t="s">
        <v>339</v>
      </c>
      <c r="N613" s="32" t="s">
        <v>3996</v>
      </c>
      <c r="O613" s="32" t="s">
        <v>6506</v>
      </c>
      <c r="P613" s="33" t="s">
        <v>6507</v>
      </c>
      <c r="Q613" s="32"/>
      <c r="R613" s="33">
        <v>91001</v>
      </c>
      <c r="S613" s="33" t="s">
        <v>2854</v>
      </c>
      <c r="T613" s="34">
        <v>37970</v>
      </c>
      <c r="U613" s="32">
        <v>7050</v>
      </c>
      <c r="V613" s="22"/>
      <c r="W613" s="23"/>
      <c r="X613" s="22"/>
      <c r="Y613" s="22"/>
      <c r="Z613" s="22"/>
      <c r="AA613" s="21"/>
      <c r="AB613" s="18"/>
      <c r="AC613" s="18"/>
      <c r="AD613" s="18"/>
      <c r="AE613" s="18"/>
      <c r="AF613" s="18"/>
      <c r="AG613" s="18"/>
    </row>
    <row r="614" spans="1:33" ht="18" hidden="1" customHeight="1" x14ac:dyDescent="0.2">
      <c r="A614" s="32">
        <v>7280</v>
      </c>
      <c r="B614" s="42" t="s">
        <v>3997</v>
      </c>
      <c r="C614" s="139">
        <v>690205009</v>
      </c>
      <c r="D614" s="21" t="s">
        <v>2833</v>
      </c>
      <c r="E614" s="21" t="s">
        <v>2850</v>
      </c>
      <c r="F614" s="31" t="s">
        <v>27</v>
      </c>
      <c r="G614" s="31" t="s">
        <v>2851</v>
      </c>
      <c r="H614" s="31" t="s">
        <v>29</v>
      </c>
      <c r="I614" s="21"/>
      <c r="J614" s="21"/>
      <c r="K614" s="21" t="s">
        <v>3998</v>
      </c>
      <c r="L614" s="21" t="s">
        <v>3999</v>
      </c>
      <c r="M614" s="23" t="s">
        <v>891</v>
      </c>
      <c r="N614" s="32" t="s">
        <v>4000</v>
      </c>
      <c r="O614" s="23" t="s">
        <v>6257</v>
      </c>
      <c r="P614" s="33" t="s">
        <v>6258</v>
      </c>
      <c r="Q614" s="32"/>
      <c r="R614" s="33">
        <v>91001</v>
      </c>
      <c r="S614" s="33" t="s">
        <v>2854</v>
      </c>
      <c r="T614" s="34">
        <v>38737</v>
      </c>
      <c r="U614" s="32">
        <v>7280</v>
      </c>
      <c r="V614" s="22"/>
      <c r="W614" s="23"/>
      <c r="X614" s="22"/>
      <c r="Y614" s="22"/>
      <c r="Z614" s="22"/>
      <c r="AA614" s="21"/>
      <c r="AB614" s="18"/>
      <c r="AC614" s="18"/>
      <c r="AD614" s="18"/>
      <c r="AE614" s="18"/>
      <c r="AF614" s="18"/>
      <c r="AG614" s="18"/>
    </row>
    <row r="615" spans="1:33" ht="18" hidden="1" customHeight="1" x14ac:dyDescent="0.2">
      <c r="A615" s="32">
        <v>7057</v>
      </c>
      <c r="B615" s="42" t="s">
        <v>4001</v>
      </c>
      <c r="C615" s="139">
        <v>691907007</v>
      </c>
      <c r="D615" s="21" t="s">
        <v>2833</v>
      </c>
      <c r="E615" s="21" t="s">
        <v>2850</v>
      </c>
      <c r="F615" s="31" t="s">
        <v>27</v>
      </c>
      <c r="G615" s="31" t="s">
        <v>2851</v>
      </c>
      <c r="H615" s="31" t="s">
        <v>29</v>
      </c>
      <c r="I615" s="21"/>
      <c r="J615" s="21"/>
      <c r="K615" s="21" t="s">
        <v>4002</v>
      </c>
      <c r="L615" s="21" t="s">
        <v>4003</v>
      </c>
      <c r="M615" s="23" t="s">
        <v>50</v>
      </c>
      <c r="N615" s="32" t="s">
        <v>4004</v>
      </c>
      <c r="O615" s="32">
        <v>452973427</v>
      </c>
      <c r="P615" s="33" t="s">
        <v>6498</v>
      </c>
      <c r="Q615" s="32"/>
      <c r="R615" s="33">
        <v>91001</v>
      </c>
      <c r="S615" s="33" t="s">
        <v>2854</v>
      </c>
      <c r="T615" s="34">
        <v>37970</v>
      </c>
      <c r="U615" s="32">
        <v>7057</v>
      </c>
      <c r="V615" s="22"/>
      <c r="W615" s="23"/>
      <c r="X615" s="22"/>
      <c r="Y615" s="22"/>
      <c r="Z615" s="22"/>
      <c r="AA615" s="21"/>
      <c r="AB615" s="18"/>
      <c r="AC615" s="18"/>
      <c r="AD615" s="18"/>
      <c r="AE615" s="18"/>
      <c r="AF615" s="18"/>
      <c r="AG615" s="18"/>
    </row>
    <row r="616" spans="1:33" ht="18" hidden="1" customHeight="1" x14ac:dyDescent="0.2">
      <c r="A616" s="32">
        <v>7258</v>
      </c>
      <c r="B616" s="42" t="s">
        <v>4005</v>
      </c>
      <c r="C616" s="139">
        <v>691003000</v>
      </c>
      <c r="D616" s="21" t="s">
        <v>2833</v>
      </c>
      <c r="E616" s="21" t="s">
        <v>2861</v>
      </c>
      <c r="F616" s="31" t="s">
        <v>1685</v>
      </c>
      <c r="G616" s="31" t="s">
        <v>2862</v>
      </c>
      <c r="H616" s="31" t="s">
        <v>29</v>
      </c>
      <c r="I616" s="21"/>
      <c r="J616" s="21"/>
      <c r="K616" s="21" t="s">
        <v>4006</v>
      </c>
      <c r="L616" s="21" t="s">
        <v>4007</v>
      </c>
      <c r="M616" s="23" t="s">
        <v>6110</v>
      </c>
      <c r="N616" s="32" t="s">
        <v>4008</v>
      </c>
      <c r="O616" s="32"/>
      <c r="P616" s="33"/>
      <c r="Q616" s="32"/>
      <c r="R616" s="33">
        <v>91001</v>
      </c>
      <c r="S616" s="33" t="s">
        <v>4009</v>
      </c>
      <c r="T616" s="34">
        <v>38729</v>
      </c>
      <c r="U616" s="32">
        <v>7258</v>
      </c>
      <c r="V616" s="22"/>
      <c r="W616" s="23"/>
      <c r="X616" s="22"/>
      <c r="Y616" s="22"/>
      <c r="Z616" s="22"/>
      <c r="AA616" s="21"/>
      <c r="AB616" s="18"/>
      <c r="AC616" s="18"/>
      <c r="AD616" s="18"/>
      <c r="AE616" s="18"/>
      <c r="AF616" s="18"/>
      <c r="AG616" s="18"/>
    </row>
    <row r="617" spans="1:33" ht="18" hidden="1" customHeight="1" x14ac:dyDescent="0.2">
      <c r="A617" s="32">
        <v>7296</v>
      </c>
      <c r="B617" s="42" t="s">
        <v>4010</v>
      </c>
      <c r="C617" s="139">
        <v>692521005</v>
      </c>
      <c r="D617" s="21" t="s">
        <v>2833</v>
      </c>
      <c r="E617" s="21" t="s">
        <v>626</v>
      </c>
      <c r="F617" s="31" t="s">
        <v>27</v>
      </c>
      <c r="G617" s="31" t="s">
        <v>627</v>
      </c>
      <c r="H617" s="31" t="s">
        <v>29</v>
      </c>
      <c r="I617" s="21"/>
      <c r="J617" s="21"/>
      <c r="K617" s="21" t="s">
        <v>6248</v>
      </c>
      <c r="L617" s="21" t="s">
        <v>4012</v>
      </c>
      <c r="M617" s="23" t="s">
        <v>50</v>
      </c>
      <c r="N617" s="32" t="s">
        <v>4011</v>
      </c>
      <c r="O617" s="32" t="s">
        <v>6249</v>
      </c>
      <c r="P617" s="33" t="s">
        <v>6250</v>
      </c>
      <c r="Q617" s="32"/>
      <c r="R617" s="33">
        <v>91001</v>
      </c>
      <c r="S617" s="33" t="s">
        <v>4013</v>
      </c>
      <c r="T617" s="34">
        <v>38755</v>
      </c>
      <c r="U617" s="32">
        <v>7296</v>
      </c>
      <c r="V617" s="22"/>
      <c r="W617" s="23"/>
      <c r="X617" s="22"/>
      <c r="Y617" s="22"/>
      <c r="Z617" s="22"/>
      <c r="AA617" s="21"/>
      <c r="AB617" s="18"/>
      <c r="AC617" s="18"/>
      <c r="AD617" s="18"/>
      <c r="AE617" s="18"/>
      <c r="AF617" s="18"/>
      <c r="AG617" s="18"/>
    </row>
    <row r="618" spans="1:33" ht="18" hidden="1" customHeight="1" x14ac:dyDescent="0.2">
      <c r="A618" s="32">
        <v>7548</v>
      </c>
      <c r="B618" s="42" t="s">
        <v>4014</v>
      </c>
      <c r="C618" s="139">
        <v>690304007</v>
      </c>
      <c r="D618" s="21" t="s">
        <v>2833</v>
      </c>
      <c r="E618" s="21" t="s">
        <v>626</v>
      </c>
      <c r="F618" s="31" t="s">
        <v>626</v>
      </c>
      <c r="G618" s="31" t="s">
        <v>627</v>
      </c>
      <c r="H618" s="31" t="s">
        <v>29</v>
      </c>
      <c r="I618" s="21"/>
      <c r="J618" s="21"/>
      <c r="K618" s="21" t="s">
        <v>6504</v>
      </c>
      <c r="L618" s="21" t="s">
        <v>4016</v>
      </c>
      <c r="M618" s="23" t="s">
        <v>6106</v>
      </c>
      <c r="N618" s="32" t="s">
        <v>1923</v>
      </c>
      <c r="O618" s="32" t="s">
        <v>6505</v>
      </c>
      <c r="P618" s="33" t="s">
        <v>4015</v>
      </c>
      <c r="Q618" s="32"/>
      <c r="R618" s="33">
        <v>91001</v>
      </c>
      <c r="S618" s="33" t="s">
        <v>600</v>
      </c>
      <c r="T618" s="34">
        <v>42059</v>
      </c>
      <c r="U618" s="32">
        <v>7548</v>
      </c>
      <c r="V618" s="22"/>
      <c r="W618" s="23"/>
      <c r="X618" s="22"/>
      <c r="Y618" s="22"/>
      <c r="Z618" s="22"/>
      <c r="AA618" s="21"/>
      <c r="AB618" s="18"/>
      <c r="AC618" s="18"/>
      <c r="AD618" s="18"/>
      <c r="AE618" s="18"/>
      <c r="AF618" s="18"/>
      <c r="AG618" s="18"/>
    </row>
    <row r="619" spans="1:33" ht="18" hidden="1" customHeight="1" x14ac:dyDescent="0.2">
      <c r="A619" s="32">
        <v>7543</v>
      </c>
      <c r="B619" s="23" t="s">
        <v>4017</v>
      </c>
      <c r="C619" s="139">
        <v>690716003</v>
      </c>
      <c r="D619" s="21" t="s">
        <v>2833</v>
      </c>
      <c r="E619" s="21" t="s">
        <v>626</v>
      </c>
      <c r="F619" s="31" t="s">
        <v>27</v>
      </c>
      <c r="G619" s="31" t="s">
        <v>627</v>
      </c>
      <c r="H619" s="31" t="s">
        <v>29</v>
      </c>
      <c r="I619" s="21"/>
      <c r="J619" s="21"/>
      <c r="K619" s="21" t="s">
        <v>7001</v>
      </c>
      <c r="L619" s="21" t="s">
        <v>4018</v>
      </c>
      <c r="M619" s="23" t="s">
        <v>49</v>
      </c>
      <c r="N619" s="32" t="s">
        <v>4019</v>
      </c>
      <c r="O619" s="32" t="s">
        <v>7003</v>
      </c>
      <c r="P619" s="51" t="s">
        <v>7002</v>
      </c>
      <c r="Q619" s="32"/>
      <c r="R619" s="33">
        <v>91001</v>
      </c>
      <c r="S619" s="33" t="s">
        <v>600</v>
      </c>
      <c r="T619" s="34">
        <v>42058</v>
      </c>
      <c r="U619" s="32">
        <v>7543</v>
      </c>
      <c r="V619" s="22"/>
      <c r="W619" s="23"/>
      <c r="X619" s="22"/>
      <c r="Y619" s="22"/>
      <c r="Z619" s="22"/>
      <c r="AA619" s="21"/>
      <c r="AB619" s="18"/>
      <c r="AC619" s="18"/>
      <c r="AD619" s="18"/>
      <c r="AE619" s="18"/>
      <c r="AF619" s="18"/>
      <c r="AG619" s="18"/>
    </row>
    <row r="620" spans="1:33" ht="18" hidden="1" customHeight="1" x14ac:dyDescent="0.2">
      <c r="A620" s="32">
        <v>7303</v>
      </c>
      <c r="B620" s="42" t="s">
        <v>4020</v>
      </c>
      <c r="C620" s="139">
        <v>691607003</v>
      </c>
      <c r="D620" s="21" t="s">
        <v>2833</v>
      </c>
      <c r="E620" s="21" t="s">
        <v>626</v>
      </c>
      <c r="F620" s="31" t="s">
        <v>27</v>
      </c>
      <c r="G620" s="31" t="s">
        <v>627</v>
      </c>
      <c r="H620" s="31" t="s">
        <v>29</v>
      </c>
      <c r="I620" s="21"/>
      <c r="J620" s="21"/>
      <c r="K620" s="21" t="s">
        <v>4021</v>
      </c>
      <c r="L620" s="21" t="s">
        <v>4023</v>
      </c>
      <c r="M620" s="23" t="s">
        <v>339</v>
      </c>
      <c r="N620" s="32" t="s">
        <v>4025</v>
      </c>
      <c r="O620" s="32" t="s">
        <v>4024</v>
      </c>
      <c r="P620" s="33" t="s">
        <v>4022</v>
      </c>
      <c r="Q620" s="32"/>
      <c r="R620" s="33">
        <v>91001</v>
      </c>
      <c r="S620" s="21" t="s">
        <v>2866</v>
      </c>
      <c r="T620" s="34">
        <v>38765</v>
      </c>
      <c r="U620" s="32">
        <v>7303</v>
      </c>
      <c r="V620" s="22"/>
      <c r="W620" s="23"/>
      <c r="X620" s="22"/>
      <c r="Y620" s="22"/>
      <c r="Z620" s="22"/>
      <c r="AA620" s="21"/>
      <c r="AB620" s="18"/>
      <c r="AC620" s="18"/>
      <c r="AD620" s="18"/>
      <c r="AE620" s="18"/>
      <c r="AF620" s="18"/>
      <c r="AG620" s="18"/>
    </row>
    <row r="621" spans="1:33" ht="18" hidden="1" customHeight="1" x14ac:dyDescent="0.2">
      <c r="A621" s="32">
        <v>7560</v>
      </c>
      <c r="B621" s="42" t="s">
        <v>4026</v>
      </c>
      <c r="C621" s="139">
        <v>690201003</v>
      </c>
      <c r="D621" s="21" t="s">
        <v>2833</v>
      </c>
      <c r="E621" s="21" t="s">
        <v>626</v>
      </c>
      <c r="F621" s="31" t="s">
        <v>27</v>
      </c>
      <c r="G621" s="31" t="s">
        <v>627</v>
      </c>
      <c r="H621" s="31" t="s">
        <v>29</v>
      </c>
      <c r="I621" s="21"/>
      <c r="J621" s="21"/>
      <c r="K621" s="21" t="s">
        <v>4027</v>
      </c>
      <c r="L621" s="21" t="s">
        <v>4029</v>
      </c>
      <c r="M621" s="23" t="s">
        <v>6106</v>
      </c>
      <c r="N621" s="32" t="s">
        <v>4031</v>
      </c>
      <c r="O621" s="32" t="s">
        <v>4030</v>
      </c>
      <c r="P621" s="33" t="s">
        <v>4028</v>
      </c>
      <c r="Q621" s="32"/>
      <c r="R621" s="33">
        <v>91001</v>
      </c>
      <c r="S621" s="33" t="s">
        <v>600</v>
      </c>
      <c r="T621" s="34">
        <v>42087</v>
      </c>
      <c r="U621" s="32">
        <v>7560</v>
      </c>
      <c r="V621" s="22"/>
      <c r="W621" s="23"/>
      <c r="X621" s="22"/>
      <c r="Y621" s="22"/>
      <c r="Z621" s="22"/>
      <c r="AA621" s="21"/>
      <c r="AB621" s="18"/>
      <c r="AC621" s="18"/>
      <c r="AD621" s="18"/>
      <c r="AE621" s="18"/>
      <c r="AF621" s="18"/>
      <c r="AG621" s="18"/>
    </row>
    <row r="622" spans="1:33" ht="18" hidden="1" customHeight="1" x14ac:dyDescent="0.2">
      <c r="A622" s="32">
        <v>7274</v>
      </c>
      <c r="B622" s="42" t="s">
        <v>4032</v>
      </c>
      <c r="C622" s="139">
        <v>691914003</v>
      </c>
      <c r="D622" s="21" t="s">
        <v>2833</v>
      </c>
      <c r="E622" s="21" t="s">
        <v>2850</v>
      </c>
      <c r="F622" s="31" t="s">
        <v>27</v>
      </c>
      <c r="G622" s="31" t="s">
        <v>2851</v>
      </c>
      <c r="H622" s="31" t="s">
        <v>29</v>
      </c>
      <c r="I622" s="21"/>
      <c r="J622" s="21"/>
      <c r="K622" s="21" t="s">
        <v>4033</v>
      </c>
      <c r="L622" s="21" t="s">
        <v>4034</v>
      </c>
      <c r="M622" s="23" t="s">
        <v>50</v>
      </c>
      <c r="N622" s="32" t="s">
        <v>4036</v>
      </c>
      <c r="O622" s="32" t="s">
        <v>4035</v>
      </c>
      <c r="P622" s="33"/>
      <c r="Q622" s="32"/>
      <c r="R622" s="33">
        <v>91001</v>
      </c>
      <c r="S622" s="33" t="s">
        <v>4037</v>
      </c>
      <c r="T622" s="34">
        <v>38736</v>
      </c>
      <c r="U622" s="32">
        <v>7274</v>
      </c>
      <c r="V622" s="22"/>
      <c r="W622" s="23"/>
      <c r="X622" s="22"/>
      <c r="Y622" s="22"/>
      <c r="Z622" s="22"/>
      <c r="AA622" s="21"/>
      <c r="AB622" s="18"/>
      <c r="AC622" s="18"/>
      <c r="AD622" s="18"/>
      <c r="AE622" s="18"/>
      <c r="AF622" s="18"/>
      <c r="AG622" s="18"/>
    </row>
    <row r="623" spans="1:33" ht="18" hidden="1" customHeight="1" x14ac:dyDescent="0.2">
      <c r="A623" s="32">
        <v>7186</v>
      </c>
      <c r="B623" s="42" t="s">
        <v>6038</v>
      </c>
      <c r="C623" s="139">
        <v>691501000</v>
      </c>
      <c r="D623" s="21" t="s">
        <v>2833</v>
      </c>
      <c r="E623" s="21" t="s">
        <v>626</v>
      </c>
      <c r="F623" s="31" t="s">
        <v>27</v>
      </c>
      <c r="G623" s="31" t="s">
        <v>2954</v>
      </c>
      <c r="H623" s="31" t="s">
        <v>29</v>
      </c>
      <c r="I623" s="21"/>
      <c r="J623" s="21"/>
      <c r="K623" s="21" t="s">
        <v>6039</v>
      </c>
      <c r="L623" s="21" t="s">
        <v>6238</v>
      </c>
      <c r="M623" s="23" t="s">
        <v>339</v>
      </c>
      <c r="N623" s="32" t="s">
        <v>4802</v>
      </c>
      <c r="O623" s="32" t="s">
        <v>6040</v>
      </c>
      <c r="P623" s="33" t="s">
        <v>6239</v>
      </c>
      <c r="Q623" s="32"/>
      <c r="R623" s="33">
        <v>91001</v>
      </c>
      <c r="S623" s="33" t="s">
        <v>6041</v>
      </c>
      <c r="T623" s="34">
        <v>38572</v>
      </c>
      <c r="U623" s="32">
        <v>7186</v>
      </c>
      <c r="V623" s="22"/>
      <c r="W623" s="23"/>
      <c r="X623" s="22"/>
      <c r="Y623" s="22"/>
      <c r="Z623" s="22"/>
      <c r="AA623" s="21"/>
      <c r="AB623" s="18"/>
      <c r="AC623" s="18"/>
      <c r="AD623" s="18"/>
      <c r="AE623" s="18"/>
      <c r="AF623" s="18"/>
      <c r="AG623" s="18"/>
    </row>
    <row r="624" spans="1:33" ht="18" hidden="1" customHeight="1" x14ac:dyDescent="0.2">
      <c r="A624" s="32">
        <v>7278</v>
      </c>
      <c r="B624" s="42" t="s">
        <v>4038</v>
      </c>
      <c r="C624" s="139">
        <v>692506006</v>
      </c>
      <c r="D624" s="21" t="s">
        <v>2833</v>
      </c>
      <c r="E624" s="21" t="s">
        <v>2850</v>
      </c>
      <c r="F624" s="31" t="s">
        <v>27</v>
      </c>
      <c r="G624" s="31" t="s">
        <v>2851</v>
      </c>
      <c r="H624" s="31" t="s">
        <v>29</v>
      </c>
      <c r="I624" s="21"/>
      <c r="J624" s="21"/>
      <c r="K624" s="21" t="s">
        <v>4039</v>
      </c>
      <c r="L624" s="21" t="s">
        <v>6147</v>
      </c>
      <c r="M624" s="23" t="s">
        <v>6107</v>
      </c>
      <c r="N624" s="32" t="s">
        <v>4041</v>
      </c>
      <c r="O624" s="32" t="s">
        <v>4040</v>
      </c>
      <c r="P624" s="33"/>
      <c r="Q624" s="32"/>
      <c r="R624" s="33">
        <v>91001</v>
      </c>
      <c r="S624" s="33" t="s">
        <v>2854</v>
      </c>
      <c r="T624" s="34">
        <v>38736</v>
      </c>
      <c r="U624" s="32">
        <v>7278</v>
      </c>
      <c r="V624" s="22"/>
      <c r="W624" s="23"/>
      <c r="X624" s="22"/>
      <c r="Y624" s="22"/>
      <c r="Z624" s="22"/>
      <c r="AA624" s="21"/>
      <c r="AB624" s="18"/>
      <c r="AC624" s="18"/>
      <c r="AD624" s="18"/>
      <c r="AE624" s="18"/>
      <c r="AF624" s="18"/>
      <c r="AG624" s="18"/>
    </row>
    <row r="625" spans="1:33" ht="18" hidden="1" customHeight="1" x14ac:dyDescent="0.2">
      <c r="A625" s="32">
        <v>7105</v>
      </c>
      <c r="B625" s="42" t="s">
        <v>4042</v>
      </c>
      <c r="C625" s="139">
        <v>691807002</v>
      </c>
      <c r="D625" s="21" t="s">
        <v>2833</v>
      </c>
      <c r="E625" s="21" t="s">
        <v>2850</v>
      </c>
      <c r="F625" s="31" t="s">
        <v>27</v>
      </c>
      <c r="G625" s="31" t="s">
        <v>2851</v>
      </c>
      <c r="H625" s="31" t="s">
        <v>29</v>
      </c>
      <c r="I625" s="21"/>
      <c r="J625" s="21"/>
      <c r="K625" s="21" t="s">
        <v>4043</v>
      </c>
      <c r="L625" s="21" t="s">
        <v>4044</v>
      </c>
      <c r="M625" s="23" t="s">
        <v>50</v>
      </c>
      <c r="N625" s="32" t="s">
        <v>4045</v>
      </c>
      <c r="O625" s="33" t="s">
        <v>6242</v>
      </c>
      <c r="P625" s="24" t="s">
        <v>6243</v>
      </c>
      <c r="Q625" s="32"/>
      <c r="R625" s="33" t="s">
        <v>3120</v>
      </c>
      <c r="S625" s="33" t="s">
        <v>2854</v>
      </c>
      <c r="T625" s="34">
        <v>37970</v>
      </c>
      <c r="U625" s="32">
        <v>7105</v>
      </c>
      <c r="V625" s="22"/>
      <c r="W625" s="23"/>
      <c r="X625" s="22"/>
      <c r="Y625" s="22"/>
      <c r="Z625" s="22"/>
      <c r="AA625" s="21"/>
      <c r="AB625" s="18"/>
      <c r="AC625" s="18"/>
      <c r="AD625" s="18"/>
      <c r="AE625" s="18"/>
      <c r="AF625" s="18"/>
      <c r="AG625" s="18"/>
    </row>
    <row r="626" spans="1:33" ht="18" hidden="1" customHeight="1" x14ac:dyDescent="0.2">
      <c r="A626" s="32">
        <v>7092</v>
      </c>
      <c r="B626" s="42" t="s">
        <v>4046</v>
      </c>
      <c r="C626" s="139">
        <v>692001001</v>
      </c>
      <c r="D626" s="21" t="s">
        <v>2833</v>
      </c>
      <c r="E626" s="21" t="s">
        <v>2850</v>
      </c>
      <c r="F626" s="31" t="s">
        <v>27</v>
      </c>
      <c r="G626" s="31" t="s">
        <v>2851</v>
      </c>
      <c r="H626" s="31" t="s">
        <v>29</v>
      </c>
      <c r="I626" s="21"/>
      <c r="J626" s="21"/>
      <c r="K626" s="21" t="s">
        <v>4047</v>
      </c>
      <c r="L626" s="21" t="s">
        <v>6855</v>
      </c>
      <c r="M626" s="23" t="s">
        <v>6111</v>
      </c>
      <c r="N626" s="32" t="s">
        <v>1105</v>
      </c>
      <c r="O626" s="32"/>
      <c r="P626" s="33"/>
      <c r="Q626" s="32"/>
      <c r="R626" s="33">
        <v>91001</v>
      </c>
      <c r="S626" s="33" t="s">
        <v>2854</v>
      </c>
      <c r="T626" s="34">
        <v>37970</v>
      </c>
      <c r="U626" s="32">
        <v>7092</v>
      </c>
      <c r="V626" s="22"/>
      <c r="W626" s="23"/>
      <c r="X626" s="22"/>
      <c r="Y626" s="22"/>
      <c r="Z626" s="22"/>
      <c r="AA626" s="21"/>
      <c r="AB626" s="18"/>
      <c r="AC626" s="18"/>
      <c r="AD626" s="18"/>
      <c r="AE626" s="18"/>
      <c r="AF626" s="18"/>
      <c r="AG626" s="18"/>
    </row>
    <row r="627" spans="1:33" ht="18" hidden="1" customHeight="1" x14ac:dyDescent="0.2">
      <c r="A627" s="32">
        <v>7177</v>
      </c>
      <c r="B627" s="42" t="s">
        <v>4048</v>
      </c>
      <c r="C627" s="139">
        <v>690305003</v>
      </c>
      <c r="D627" s="21" t="s">
        <v>2833</v>
      </c>
      <c r="E627" s="21" t="s">
        <v>2850</v>
      </c>
      <c r="F627" s="31" t="s">
        <v>27</v>
      </c>
      <c r="G627" s="31" t="s">
        <v>2851</v>
      </c>
      <c r="H627" s="31" t="s">
        <v>29</v>
      </c>
      <c r="I627" s="21"/>
      <c r="J627" s="21"/>
      <c r="K627" s="21" t="s">
        <v>8072</v>
      </c>
      <c r="L627" s="21" t="s">
        <v>4049</v>
      </c>
      <c r="M627" s="23" t="s">
        <v>6106</v>
      </c>
      <c r="N627" s="32" t="s">
        <v>61</v>
      </c>
      <c r="O627" s="32" t="s">
        <v>4050</v>
      </c>
      <c r="P627" s="51" t="s">
        <v>8073</v>
      </c>
      <c r="Q627" s="32"/>
      <c r="R627" s="21">
        <v>911001</v>
      </c>
      <c r="S627" s="33" t="s">
        <v>2911</v>
      </c>
      <c r="T627" s="34">
        <v>38532</v>
      </c>
      <c r="U627" s="32">
        <v>7177</v>
      </c>
      <c r="V627" s="22"/>
      <c r="W627" s="23"/>
      <c r="X627" s="22"/>
      <c r="Y627" s="22"/>
      <c r="Z627" s="22"/>
      <c r="AA627" s="21"/>
      <c r="AB627" s="18"/>
      <c r="AC627" s="18"/>
      <c r="AD627" s="18"/>
      <c r="AE627" s="18"/>
      <c r="AF627" s="18"/>
      <c r="AG627" s="18"/>
    </row>
    <row r="628" spans="1:33" ht="18" hidden="1" customHeight="1" x14ac:dyDescent="0.2">
      <c r="A628" s="32">
        <v>7049</v>
      </c>
      <c r="B628" s="42" t="s">
        <v>4051</v>
      </c>
      <c r="C628" s="139">
        <v>690609002</v>
      </c>
      <c r="D628" s="21" t="s">
        <v>2833</v>
      </c>
      <c r="E628" s="21" t="s">
        <v>4052</v>
      </c>
      <c r="F628" s="31" t="s">
        <v>27</v>
      </c>
      <c r="G628" s="31" t="s">
        <v>2851</v>
      </c>
      <c r="H628" s="31" t="s">
        <v>29</v>
      </c>
      <c r="I628" s="21"/>
      <c r="J628" s="21"/>
      <c r="K628" s="21" t="s">
        <v>4053</v>
      </c>
      <c r="L628" s="21" t="s">
        <v>4054</v>
      </c>
      <c r="M628" s="23" t="s">
        <v>623</v>
      </c>
      <c r="N628" s="32" t="s">
        <v>202</v>
      </c>
      <c r="O628" s="32"/>
      <c r="P628" s="33"/>
      <c r="Q628" s="32"/>
      <c r="R628" s="33">
        <v>91001</v>
      </c>
      <c r="S628" s="33" t="s">
        <v>2854</v>
      </c>
      <c r="T628" s="34">
        <v>37970</v>
      </c>
      <c r="U628" s="32">
        <v>7049</v>
      </c>
      <c r="V628" s="22"/>
      <c r="W628" s="23"/>
      <c r="X628" s="22"/>
      <c r="Y628" s="22"/>
      <c r="Z628" s="22"/>
      <c r="AA628" s="21"/>
      <c r="AB628" s="18"/>
      <c r="AC628" s="18"/>
      <c r="AD628" s="18"/>
      <c r="AE628" s="18"/>
      <c r="AF628" s="18"/>
      <c r="AG628" s="18"/>
    </row>
    <row r="629" spans="1:33" ht="18" hidden="1" customHeight="1" x14ac:dyDescent="0.2">
      <c r="A629" s="32">
        <v>7591</v>
      </c>
      <c r="B629" s="42" t="s">
        <v>4055</v>
      </c>
      <c r="C629" s="139">
        <v>691007006</v>
      </c>
      <c r="D629" s="21" t="s">
        <v>2833</v>
      </c>
      <c r="E629" s="21" t="s">
        <v>626</v>
      </c>
      <c r="F629" s="31" t="s">
        <v>27</v>
      </c>
      <c r="G629" s="31" t="s">
        <v>627</v>
      </c>
      <c r="H629" s="31" t="s">
        <v>29</v>
      </c>
      <c r="I629" s="21"/>
      <c r="J629" s="21"/>
      <c r="K629" s="21" t="s">
        <v>6965</v>
      </c>
      <c r="L629" s="21" t="s">
        <v>4057</v>
      </c>
      <c r="M629" s="23" t="s">
        <v>6110</v>
      </c>
      <c r="N629" s="32" t="s">
        <v>4059</v>
      </c>
      <c r="O629" s="32" t="s">
        <v>4058</v>
      </c>
      <c r="P629" s="33" t="s">
        <v>4056</v>
      </c>
      <c r="Q629" s="32"/>
      <c r="R629" s="33">
        <v>91001</v>
      </c>
      <c r="S629" s="33" t="s">
        <v>600</v>
      </c>
      <c r="T629" s="34">
        <v>42383</v>
      </c>
      <c r="U629" s="32">
        <v>7591</v>
      </c>
      <c r="V629" s="22"/>
      <c r="W629" s="23"/>
      <c r="X629" s="22"/>
      <c r="Y629" s="22"/>
      <c r="Z629" s="22"/>
      <c r="AA629" s="21"/>
      <c r="AB629" s="18"/>
      <c r="AC629" s="18"/>
      <c r="AD629" s="18"/>
      <c r="AE629" s="18"/>
      <c r="AF629" s="18"/>
      <c r="AG629" s="18"/>
    </row>
    <row r="630" spans="1:33" ht="18" hidden="1" customHeight="1" x14ac:dyDescent="0.2">
      <c r="A630" s="32">
        <v>7292</v>
      </c>
      <c r="B630" s="42" t="s">
        <v>4060</v>
      </c>
      <c r="C630" s="139">
        <v>690405008</v>
      </c>
      <c r="D630" s="21" t="s">
        <v>2833</v>
      </c>
      <c r="E630" s="21" t="s">
        <v>2861</v>
      </c>
      <c r="F630" s="31" t="s">
        <v>1685</v>
      </c>
      <c r="G630" s="31" t="s">
        <v>2862</v>
      </c>
      <c r="H630" s="31" t="s">
        <v>29</v>
      </c>
      <c r="I630" s="21"/>
      <c r="J630" s="21"/>
      <c r="K630" s="21" t="s">
        <v>4061</v>
      </c>
      <c r="L630" s="21" t="s">
        <v>4062</v>
      </c>
      <c r="M630" s="23" t="s">
        <v>6108</v>
      </c>
      <c r="N630" s="32" t="s">
        <v>4063</v>
      </c>
      <c r="O630" s="32"/>
      <c r="P630" s="33" t="s">
        <v>7175</v>
      </c>
      <c r="Q630" s="32"/>
      <c r="R630" s="33">
        <v>91001</v>
      </c>
      <c r="S630" s="33" t="s">
        <v>3024</v>
      </c>
      <c r="T630" s="34">
        <v>38737</v>
      </c>
      <c r="U630" s="32">
        <v>7292</v>
      </c>
      <c r="V630" s="22"/>
      <c r="W630" s="23"/>
      <c r="X630" s="22"/>
      <c r="Y630" s="22"/>
      <c r="Z630" s="22"/>
      <c r="AA630" s="21"/>
      <c r="AB630" s="18"/>
      <c r="AC630" s="18"/>
      <c r="AD630" s="18"/>
      <c r="AE630" s="18"/>
      <c r="AF630" s="18"/>
      <c r="AG630" s="18"/>
    </row>
    <row r="631" spans="1:33" ht="18" hidden="1" customHeight="1" x14ac:dyDescent="0.2">
      <c r="A631" s="32">
        <v>7533</v>
      </c>
      <c r="B631" s="42" t="s">
        <v>4064</v>
      </c>
      <c r="C631" s="139">
        <v>691809005</v>
      </c>
      <c r="D631" s="21" t="s">
        <v>2833</v>
      </c>
      <c r="E631" s="21" t="s">
        <v>626</v>
      </c>
      <c r="F631" s="31" t="s">
        <v>27</v>
      </c>
      <c r="G631" s="31" t="s">
        <v>627</v>
      </c>
      <c r="H631" s="31" t="s">
        <v>29</v>
      </c>
      <c r="I631" s="21"/>
      <c r="J631" s="21"/>
      <c r="K631" s="21" t="s">
        <v>4065</v>
      </c>
      <c r="L631" s="21" t="s">
        <v>4067</v>
      </c>
      <c r="M631" s="23" t="s">
        <v>50</v>
      </c>
      <c r="N631" s="32" t="s">
        <v>4069</v>
      </c>
      <c r="O631" s="32" t="s">
        <v>4068</v>
      </c>
      <c r="P631" s="33" t="s">
        <v>4066</v>
      </c>
      <c r="Q631" s="32"/>
      <c r="R631" s="33">
        <v>91001</v>
      </c>
      <c r="S631" s="33" t="s">
        <v>3018</v>
      </c>
      <c r="T631" s="34">
        <v>42053</v>
      </c>
      <c r="U631" s="32">
        <v>7533</v>
      </c>
      <c r="V631" s="22"/>
      <c r="W631" s="23"/>
      <c r="X631" s="22"/>
      <c r="Y631" s="22"/>
      <c r="Z631" s="22"/>
      <c r="AA631" s="21"/>
      <c r="AB631" s="18"/>
      <c r="AC631" s="18"/>
      <c r="AD631" s="18"/>
      <c r="AE631" s="18"/>
      <c r="AF631" s="18"/>
      <c r="AG631" s="18"/>
    </row>
    <row r="632" spans="1:33" ht="18" hidden="1" customHeight="1" x14ac:dyDescent="0.2">
      <c r="A632" s="32">
        <v>7272</v>
      </c>
      <c r="B632" s="42" t="s">
        <v>4070</v>
      </c>
      <c r="C632" s="139">
        <v>691302008</v>
      </c>
      <c r="D632" s="21" t="s">
        <v>2833</v>
      </c>
      <c r="E632" s="21" t="s">
        <v>2850</v>
      </c>
      <c r="F632" s="31" t="s">
        <v>27</v>
      </c>
      <c r="G632" s="31" t="s">
        <v>2851</v>
      </c>
      <c r="H632" s="31" t="s">
        <v>29</v>
      </c>
      <c r="I632" s="21"/>
      <c r="J632" s="21"/>
      <c r="K632" s="21" t="s">
        <v>4071</v>
      </c>
      <c r="L632" s="21" t="s">
        <v>4072</v>
      </c>
      <c r="M632" s="23" t="s">
        <v>6110</v>
      </c>
      <c r="N632" s="32" t="s">
        <v>4074</v>
      </c>
      <c r="O632" s="32" t="s">
        <v>4073</v>
      </c>
      <c r="P632" s="33"/>
      <c r="Q632" s="32"/>
      <c r="R632" s="33">
        <v>91001</v>
      </c>
      <c r="S632" s="33" t="s">
        <v>2854</v>
      </c>
      <c r="T632" s="34">
        <v>38736</v>
      </c>
      <c r="U632" s="32">
        <v>7272</v>
      </c>
      <c r="V632" s="22"/>
      <c r="W632" s="23"/>
      <c r="X632" s="22"/>
      <c r="Y632" s="22"/>
      <c r="Z632" s="22"/>
      <c r="AA632" s="21"/>
      <c r="AB632" s="18"/>
      <c r="AC632" s="18"/>
      <c r="AD632" s="18"/>
      <c r="AE632" s="18"/>
      <c r="AF632" s="18"/>
      <c r="AG632" s="18"/>
    </row>
    <row r="633" spans="1:33" ht="18" hidden="1" customHeight="1" x14ac:dyDescent="0.2">
      <c r="A633" s="32">
        <v>7269</v>
      </c>
      <c r="B633" s="42" t="s">
        <v>4075</v>
      </c>
      <c r="C633" s="139">
        <v>691908003</v>
      </c>
      <c r="D633" s="21" t="s">
        <v>2833</v>
      </c>
      <c r="E633" s="21" t="s">
        <v>2850</v>
      </c>
      <c r="F633" s="31" t="s">
        <v>27</v>
      </c>
      <c r="G633" s="31" t="s">
        <v>2851</v>
      </c>
      <c r="H633" s="31" t="s">
        <v>29</v>
      </c>
      <c r="I633" s="21"/>
      <c r="J633" s="21"/>
      <c r="K633" s="21" t="s">
        <v>4076</v>
      </c>
      <c r="L633" s="21" t="s">
        <v>4078</v>
      </c>
      <c r="M633" s="23" t="s">
        <v>50</v>
      </c>
      <c r="N633" s="32" t="s">
        <v>4080</v>
      </c>
      <c r="O633" s="32" t="s">
        <v>4079</v>
      </c>
      <c r="P633" s="33" t="s">
        <v>4077</v>
      </c>
      <c r="Q633" s="32"/>
      <c r="R633" s="33">
        <v>91001</v>
      </c>
      <c r="S633" s="33" t="s">
        <v>2854</v>
      </c>
      <c r="T633" s="34">
        <v>38736</v>
      </c>
      <c r="U633" s="32">
        <v>7269</v>
      </c>
      <c r="V633" s="22"/>
      <c r="W633" s="23"/>
      <c r="X633" s="22"/>
      <c r="Y633" s="22"/>
      <c r="Z633" s="22"/>
      <c r="AA633" s="21"/>
      <c r="AB633" s="18"/>
      <c r="AC633" s="18"/>
      <c r="AD633" s="18"/>
      <c r="AE633" s="18"/>
      <c r="AF633" s="18"/>
      <c r="AG633" s="18"/>
    </row>
    <row r="634" spans="1:33" ht="18" hidden="1" customHeight="1" x14ac:dyDescent="0.2">
      <c r="A634" s="32">
        <v>7291</v>
      </c>
      <c r="B634" s="42" t="s">
        <v>4081</v>
      </c>
      <c r="C634" s="139" t="s">
        <v>7702</v>
      </c>
      <c r="D634" s="21" t="s">
        <v>2833</v>
      </c>
      <c r="E634" s="21" t="s">
        <v>2861</v>
      </c>
      <c r="F634" s="31" t="s">
        <v>1685</v>
      </c>
      <c r="G634" s="31" t="s">
        <v>2862</v>
      </c>
      <c r="H634" s="31" t="s">
        <v>29</v>
      </c>
      <c r="I634" s="21"/>
      <c r="J634" s="21"/>
      <c r="K634" s="21" t="s">
        <v>4082</v>
      </c>
      <c r="L634" s="21" t="s">
        <v>4083</v>
      </c>
      <c r="M634" s="23" t="s">
        <v>50</v>
      </c>
      <c r="N634" s="32" t="s">
        <v>1675</v>
      </c>
      <c r="O634" s="32"/>
      <c r="P634" s="33"/>
      <c r="Q634" s="32"/>
      <c r="R634" s="33">
        <v>91001</v>
      </c>
      <c r="S634" s="33" t="s">
        <v>4084</v>
      </c>
      <c r="T634" s="34">
        <v>38737</v>
      </c>
      <c r="U634" s="32">
        <v>7291</v>
      </c>
      <c r="V634" s="22"/>
      <c r="W634" s="23"/>
      <c r="X634" s="22"/>
      <c r="Y634" s="22"/>
      <c r="Z634" s="22"/>
      <c r="AA634" s="21"/>
      <c r="AB634" s="18"/>
      <c r="AC634" s="18"/>
      <c r="AD634" s="18"/>
      <c r="AE634" s="18"/>
      <c r="AF634" s="18"/>
      <c r="AG634" s="18"/>
    </row>
    <row r="635" spans="1:33" ht="18" hidden="1" customHeight="1" x14ac:dyDescent="0.2">
      <c r="A635" s="32">
        <v>7313</v>
      </c>
      <c r="B635" s="42" t="s">
        <v>4085</v>
      </c>
      <c r="C635" s="139">
        <v>690610000</v>
      </c>
      <c r="D635" s="21" t="s">
        <v>2833</v>
      </c>
      <c r="E635" s="21" t="s">
        <v>4086</v>
      </c>
      <c r="F635" s="31" t="s">
        <v>27</v>
      </c>
      <c r="G635" s="31" t="s">
        <v>4087</v>
      </c>
      <c r="H635" s="31" t="s">
        <v>29</v>
      </c>
      <c r="I635" s="21"/>
      <c r="J635" s="21"/>
      <c r="K635" s="21" t="s">
        <v>4088</v>
      </c>
      <c r="L635" s="21" t="s">
        <v>4089</v>
      </c>
      <c r="M635" s="23" t="s">
        <v>623</v>
      </c>
      <c r="N635" s="32" t="s">
        <v>457</v>
      </c>
      <c r="O635" s="32" t="s">
        <v>6240</v>
      </c>
      <c r="P635" s="33" t="s">
        <v>6241</v>
      </c>
      <c r="Q635" s="32"/>
      <c r="R635" s="33">
        <v>91001</v>
      </c>
      <c r="S635" s="33" t="s">
        <v>2854</v>
      </c>
      <c r="T635" s="34">
        <v>38786</v>
      </c>
      <c r="U635" s="32">
        <v>7313</v>
      </c>
      <c r="V635" s="22"/>
      <c r="W635" s="23"/>
      <c r="X635" s="22"/>
      <c r="Y635" s="22"/>
      <c r="Z635" s="22"/>
      <c r="AA635" s="21"/>
      <c r="AB635" s="18"/>
      <c r="AC635" s="18"/>
      <c r="AD635" s="18"/>
      <c r="AE635" s="18"/>
      <c r="AF635" s="18"/>
      <c r="AG635" s="18"/>
    </row>
    <row r="636" spans="1:33" ht="18" hidden="1" customHeight="1" x14ac:dyDescent="0.2">
      <c r="A636" s="32">
        <v>7268</v>
      </c>
      <c r="B636" s="42" t="s">
        <v>4090</v>
      </c>
      <c r="C636" s="139">
        <v>691415007</v>
      </c>
      <c r="D636" s="21" t="s">
        <v>2833</v>
      </c>
      <c r="E636" s="21" t="s">
        <v>2850</v>
      </c>
      <c r="F636" s="31" t="s">
        <v>27</v>
      </c>
      <c r="G636" s="31" t="s">
        <v>2851</v>
      </c>
      <c r="H636" s="31" t="s">
        <v>29</v>
      </c>
      <c r="I636" s="21"/>
      <c r="J636" s="21"/>
      <c r="K636" s="21" t="s">
        <v>6227</v>
      </c>
      <c r="L636" s="21" t="s">
        <v>6148</v>
      </c>
      <c r="M636" s="23" t="s">
        <v>6107</v>
      </c>
      <c r="N636" s="32" t="s">
        <v>4091</v>
      </c>
      <c r="O636" s="32" t="s">
        <v>6228</v>
      </c>
      <c r="P636" s="70" t="s">
        <v>6229</v>
      </c>
      <c r="Q636" s="32"/>
      <c r="R636" s="33">
        <v>91001</v>
      </c>
      <c r="S636" s="33" t="s">
        <v>2866</v>
      </c>
      <c r="T636" s="34">
        <v>38736</v>
      </c>
      <c r="U636" s="32">
        <v>7268</v>
      </c>
      <c r="V636" s="22"/>
      <c r="W636" s="23"/>
      <c r="X636" s="22"/>
      <c r="Y636" s="22"/>
      <c r="Z636" s="22"/>
      <c r="AA636" s="21"/>
      <c r="AB636" s="18"/>
      <c r="AC636" s="18"/>
      <c r="AD636" s="18"/>
      <c r="AE636" s="18"/>
      <c r="AF636" s="18"/>
      <c r="AG636" s="18"/>
    </row>
    <row r="637" spans="1:33" ht="18" hidden="1" customHeight="1" x14ac:dyDescent="0.2">
      <c r="A637" s="32">
        <v>7460</v>
      </c>
      <c r="B637" s="42" t="s">
        <v>4092</v>
      </c>
      <c r="C637" s="139">
        <v>690504006</v>
      </c>
      <c r="D637" s="21" t="s">
        <v>2833</v>
      </c>
      <c r="E637" s="21" t="s">
        <v>2850</v>
      </c>
      <c r="F637" s="31" t="s">
        <v>27</v>
      </c>
      <c r="G637" s="31" t="s">
        <v>2851</v>
      </c>
      <c r="H637" s="31" t="s">
        <v>29</v>
      </c>
      <c r="I637" s="21"/>
      <c r="J637" s="21"/>
      <c r="K637" s="21" t="s">
        <v>4093</v>
      </c>
      <c r="L637" s="21" t="s">
        <v>4094</v>
      </c>
      <c r="M637" s="23" t="s">
        <v>623</v>
      </c>
      <c r="N637" s="32" t="s">
        <v>4096</v>
      </c>
      <c r="O637" s="32" t="s">
        <v>4095</v>
      </c>
      <c r="P637" s="33"/>
      <c r="Q637" s="32"/>
      <c r="R637" s="33">
        <v>91001</v>
      </c>
      <c r="S637" s="33" t="s">
        <v>2854</v>
      </c>
      <c r="T637" s="34">
        <v>40884</v>
      </c>
      <c r="U637" s="32">
        <v>7460</v>
      </c>
      <c r="V637" s="22"/>
      <c r="W637" s="23"/>
      <c r="X637" s="22"/>
      <c r="Y637" s="22"/>
      <c r="Z637" s="22"/>
      <c r="AA637" s="21"/>
      <c r="AB637" s="18"/>
      <c r="AC637" s="18"/>
      <c r="AD637" s="18"/>
      <c r="AE637" s="18"/>
      <c r="AF637" s="18"/>
      <c r="AG637" s="18"/>
    </row>
    <row r="638" spans="1:33" ht="18" hidden="1" customHeight="1" x14ac:dyDescent="0.2">
      <c r="A638" s="32">
        <v>7729</v>
      </c>
      <c r="B638" s="42" t="s">
        <v>8655</v>
      </c>
      <c r="C638" s="139">
        <v>605110207</v>
      </c>
      <c r="D638" s="21"/>
      <c r="E638" s="21" t="s">
        <v>8656</v>
      </c>
      <c r="F638" s="31" t="s">
        <v>1685</v>
      </c>
      <c r="G638" s="31" t="s">
        <v>8657</v>
      </c>
      <c r="H638" s="31" t="s">
        <v>29</v>
      </c>
      <c r="I638" s="21" t="s">
        <v>29</v>
      </c>
      <c r="J638" s="21" t="s">
        <v>29</v>
      </c>
      <c r="K638" s="21" t="s">
        <v>8658</v>
      </c>
      <c r="L638" s="21" t="s">
        <v>8659</v>
      </c>
      <c r="M638" s="23" t="s">
        <v>891</v>
      </c>
      <c r="N638" s="32" t="s">
        <v>1818</v>
      </c>
      <c r="O638" s="32" t="s">
        <v>8660</v>
      </c>
      <c r="P638" s="33" t="s">
        <v>8661</v>
      </c>
      <c r="Q638" s="32"/>
      <c r="R638" s="33">
        <v>91001</v>
      </c>
      <c r="S638" s="33" t="s">
        <v>613</v>
      </c>
      <c r="T638" s="34">
        <v>44294</v>
      </c>
      <c r="U638" s="32">
        <v>7729</v>
      </c>
      <c r="V638" s="22"/>
      <c r="W638" s="23"/>
      <c r="X638" s="22"/>
      <c r="Y638" s="22"/>
      <c r="Z638" s="22"/>
      <c r="AA638" s="21"/>
      <c r="AB638" s="18"/>
      <c r="AC638" s="18"/>
      <c r="AD638" s="18"/>
      <c r="AE638" s="18"/>
      <c r="AF638" s="18"/>
      <c r="AG638" s="18"/>
    </row>
    <row r="639" spans="1:33" ht="18" hidden="1" customHeight="1" x14ac:dyDescent="0.2">
      <c r="A639" s="32">
        <v>1950</v>
      </c>
      <c r="B639" s="42" t="s">
        <v>4097</v>
      </c>
      <c r="C639" s="139">
        <v>700175006</v>
      </c>
      <c r="D639" s="21" t="s">
        <v>52</v>
      </c>
      <c r="E639" s="21" t="s">
        <v>4098</v>
      </c>
      <c r="F639" s="31" t="s">
        <v>7224</v>
      </c>
      <c r="G639" s="31" t="s">
        <v>4099</v>
      </c>
      <c r="H639" s="31" t="s">
        <v>7225</v>
      </c>
      <c r="I639" s="21" t="s">
        <v>1560</v>
      </c>
      <c r="J639" s="21" t="s">
        <v>7226</v>
      </c>
      <c r="K639" s="21" t="s">
        <v>7227</v>
      </c>
      <c r="L639" s="21" t="s">
        <v>4100</v>
      </c>
      <c r="M639" s="23" t="s">
        <v>49</v>
      </c>
      <c r="N639" s="32" t="s">
        <v>1420</v>
      </c>
      <c r="O639" s="32" t="s">
        <v>4102</v>
      </c>
      <c r="P639" s="33" t="s">
        <v>4101</v>
      </c>
      <c r="Q639" s="32"/>
      <c r="R639" s="33" t="s">
        <v>89</v>
      </c>
      <c r="S639" s="33" t="s">
        <v>7228</v>
      </c>
      <c r="T639" s="34">
        <v>37970</v>
      </c>
      <c r="U639" s="32">
        <v>1950</v>
      </c>
      <c r="V639" s="22"/>
      <c r="W639" s="23"/>
      <c r="X639" s="22"/>
      <c r="Y639" s="22"/>
      <c r="Z639" s="22"/>
      <c r="AA639" s="21"/>
      <c r="AB639" s="18"/>
      <c r="AC639" s="18"/>
      <c r="AD639" s="18"/>
      <c r="AE639" s="18"/>
      <c r="AF639" s="18"/>
      <c r="AG639" s="18"/>
    </row>
    <row r="640" spans="1:33" ht="18" hidden="1" customHeight="1" x14ac:dyDescent="0.2">
      <c r="A640" s="32">
        <v>7213</v>
      </c>
      <c r="B640" s="42" t="s">
        <v>4103</v>
      </c>
      <c r="C640" s="139">
        <v>700659003</v>
      </c>
      <c r="D640" s="21" t="s">
        <v>4104</v>
      </c>
      <c r="E640" s="21" t="s">
        <v>4105</v>
      </c>
      <c r="F640" s="31" t="s">
        <v>4106</v>
      </c>
      <c r="G640" s="31" t="s">
        <v>4107</v>
      </c>
      <c r="H640" s="31" t="s">
        <v>4108</v>
      </c>
      <c r="I640" s="21" t="s">
        <v>1636</v>
      </c>
      <c r="J640" s="21" t="s">
        <v>4109</v>
      </c>
      <c r="K640" s="21" t="s">
        <v>4110</v>
      </c>
      <c r="L640" s="21" t="s">
        <v>4111</v>
      </c>
      <c r="M640" s="23" t="s">
        <v>49</v>
      </c>
      <c r="N640" s="32" t="s">
        <v>1404</v>
      </c>
      <c r="O640" s="32"/>
      <c r="P640" s="33"/>
      <c r="Q640" s="32"/>
      <c r="R640" s="33">
        <v>93401</v>
      </c>
      <c r="S640" s="33" t="s">
        <v>6096</v>
      </c>
      <c r="T640" s="34">
        <v>38659</v>
      </c>
      <c r="U640" s="32">
        <v>7213</v>
      </c>
      <c r="V640" s="22"/>
      <c r="W640" s="23"/>
      <c r="X640" s="22"/>
      <c r="Y640" s="22"/>
      <c r="Z640" s="22"/>
      <c r="AA640" s="21"/>
      <c r="AB640" s="18"/>
      <c r="AC640" s="18"/>
      <c r="AD640" s="18"/>
      <c r="AE640" s="18"/>
      <c r="AF640" s="18"/>
      <c r="AG640" s="18"/>
    </row>
    <row r="641" spans="1:33" ht="18" hidden="1" customHeight="1" x14ac:dyDescent="0.2">
      <c r="A641" s="32">
        <v>150</v>
      </c>
      <c r="B641" s="100" t="s">
        <v>4112</v>
      </c>
      <c r="C641" s="139">
        <v>700700003</v>
      </c>
      <c r="D641" s="21" t="s">
        <v>52</v>
      </c>
      <c r="E641" s="21" t="s">
        <v>4113</v>
      </c>
      <c r="F641" s="31" t="s">
        <v>4114</v>
      </c>
      <c r="G641" s="31" t="s">
        <v>4115</v>
      </c>
      <c r="H641" s="31" t="s">
        <v>6851</v>
      </c>
      <c r="I641" s="21" t="s">
        <v>96</v>
      </c>
      <c r="J641" s="21" t="s">
        <v>6852</v>
      </c>
      <c r="K641" s="21" t="s">
        <v>6853</v>
      </c>
      <c r="L641" s="21" t="s">
        <v>6168</v>
      </c>
      <c r="M641" s="23" t="s">
        <v>6105</v>
      </c>
      <c r="N641" s="32" t="s">
        <v>4118</v>
      </c>
      <c r="O641" s="32" t="s">
        <v>4117</v>
      </c>
      <c r="P641" s="33" t="s">
        <v>4116</v>
      </c>
      <c r="Q641" s="32"/>
      <c r="R641" s="33" t="s">
        <v>4119</v>
      </c>
      <c r="S641" s="33" t="s">
        <v>6865</v>
      </c>
      <c r="T641" s="34">
        <v>37970</v>
      </c>
      <c r="U641" s="32">
        <v>150</v>
      </c>
      <c r="V641" s="22"/>
      <c r="W641" s="23"/>
      <c r="X641" s="22"/>
      <c r="Y641" s="22"/>
      <c r="Z641" s="22"/>
      <c r="AA641" s="21"/>
      <c r="AB641" s="18"/>
      <c r="AC641" s="18"/>
      <c r="AD641" s="18"/>
      <c r="AE641" s="18"/>
      <c r="AF641" s="18"/>
      <c r="AG641" s="18"/>
    </row>
    <row r="642" spans="1:33" ht="18" hidden="1" customHeight="1" x14ac:dyDescent="0.2">
      <c r="A642" s="32">
        <v>5000</v>
      </c>
      <c r="B642" s="42" t="s">
        <v>4120</v>
      </c>
      <c r="C642" s="139">
        <v>702753007</v>
      </c>
      <c r="D642" s="21" t="s">
        <v>78</v>
      </c>
      <c r="E642" s="21" t="s">
        <v>4121</v>
      </c>
      <c r="F642" s="31" t="s">
        <v>4122</v>
      </c>
      <c r="G642" s="31" t="s">
        <v>4123</v>
      </c>
      <c r="H642" s="31" t="s">
        <v>4124</v>
      </c>
      <c r="I642" s="21" t="s">
        <v>4125</v>
      </c>
      <c r="J642" s="21" t="s">
        <v>4126</v>
      </c>
      <c r="K642" s="21" t="s">
        <v>4127</v>
      </c>
      <c r="L642" s="21" t="s">
        <v>4128</v>
      </c>
      <c r="M642" s="23" t="s">
        <v>6105</v>
      </c>
      <c r="N642" s="32" t="s">
        <v>1105</v>
      </c>
      <c r="O642" s="32"/>
      <c r="P642" s="33"/>
      <c r="Q642" s="32"/>
      <c r="R642" s="33" t="s">
        <v>414</v>
      </c>
      <c r="S642" s="33" t="s">
        <v>4129</v>
      </c>
      <c r="T642" s="34">
        <v>37970</v>
      </c>
      <c r="U642" s="32">
        <v>5000</v>
      </c>
      <c r="V642" s="22"/>
      <c r="W642" s="23"/>
      <c r="X642" s="22"/>
      <c r="Y642" s="22"/>
      <c r="Z642" s="22"/>
      <c r="AA642" s="21"/>
      <c r="AB642" s="18"/>
      <c r="AC642" s="18"/>
      <c r="AD642" s="18"/>
      <c r="AE642" s="18"/>
      <c r="AF642" s="18"/>
      <c r="AG642" s="18"/>
    </row>
    <row r="643" spans="1:33" ht="18" hidden="1" customHeight="1" x14ac:dyDescent="0.2">
      <c r="A643" s="32">
        <v>7153</v>
      </c>
      <c r="B643" s="42" t="s">
        <v>4130</v>
      </c>
      <c r="C643" s="139" t="s">
        <v>7703</v>
      </c>
      <c r="D643" s="21" t="s">
        <v>4131</v>
      </c>
      <c r="E643" s="21" t="s">
        <v>4132</v>
      </c>
      <c r="F643" s="31" t="s">
        <v>4133</v>
      </c>
      <c r="G643" s="31" t="s">
        <v>4134</v>
      </c>
      <c r="H643" s="31" t="s">
        <v>4135</v>
      </c>
      <c r="I643" s="21" t="s">
        <v>1636</v>
      </c>
      <c r="J643" s="21" t="s">
        <v>4136</v>
      </c>
      <c r="K643" s="21" t="s">
        <v>4137</v>
      </c>
      <c r="L643" s="21" t="s">
        <v>4138</v>
      </c>
      <c r="M643" s="23" t="s">
        <v>49</v>
      </c>
      <c r="N643" s="32" t="s">
        <v>4140</v>
      </c>
      <c r="O643" s="32" t="s">
        <v>4139</v>
      </c>
      <c r="P643" s="33"/>
      <c r="Q643" s="32"/>
      <c r="R643" s="33">
        <v>93401</v>
      </c>
      <c r="S643" s="33" t="s">
        <v>4141</v>
      </c>
      <c r="T643" s="34">
        <v>38384</v>
      </c>
      <c r="U643" s="32">
        <v>7153</v>
      </c>
      <c r="V643" s="22"/>
      <c r="W643" s="23"/>
      <c r="X643" s="22"/>
      <c r="Y643" s="22"/>
      <c r="Z643" s="22"/>
      <c r="AA643" s="21"/>
      <c r="AB643" s="18"/>
      <c r="AC643" s="18"/>
      <c r="AD643" s="18"/>
      <c r="AE643" s="18"/>
      <c r="AF643" s="18"/>
      <c r="AG643" s="18"/>
    </row>
    <row r="644" spans="1:33" ht="18" hidden="1" customHeight="1" x14ac:dyDescent="0.2">
      <c r="A644" s="32">
        <v>7358</v>
      </c>
      <c r="B644" s="42" t="s">
        <v>4142</v>
      </c>
      <c r="C644" s="139" t="s">
        <v>7704</v>
      </c>
      <c r="D644" s="21" t="s">
        <v>4143</v>
      </c>
      <c r="E644" s="21" t="s">
        <v>4144</v>
      </c>
      <c r="F644" s="31" t="s">
        <v>4145</v>
      </c>
      <c r="G644" s="31" t="s">
        <v>4146</v>
      </c>
      <c r="H644" s="31" t="s">
        <v>4147</v>
      </c>
      <c r="I644" s="21" t="s">
        <v>701</v>
      </c>
      <c r="J644" s="21" t="s">
        <v>4148</v>
      </c>
      <c r="K644" s="21" t="s">
        <v>4149</v>
      </c>
      <c r="L644" s="21" t="s">
        <v>4150</v>
      </c>
      <c r="M644" s="23" t="s">
        <v>49</v>
      </c>
      <c r="N644" s="32" t="s">
        <v>4151</v>
      </c>
      <c r="O644" s="32"/>
      <c r="P644" s="33"/>
      <c r="Q644" s="32"/>
      <c r="R644" s="33">
        <v>93401</v>
      </c>
      <c r="S644" s="33" t="s">
        <v>4152</v>
      </c>
      <c r="T644" s="34">
        <v>39240</v>
      </c>
      <c r="U644" s="32">
        <v>7358</v>
      </c>
      <c r="V644" s="22"/>
      <c r="W644" s="23"/>
      <c r="X644" s="22"/>
      <c r="Y644" s="22"/>
      <c r="Z644" s="22"/>
      <c r="AA644" s="21"/>
      <c r="AB644" s="18"/>
      <c r="AC644" s="18"/>
      <c r="AD644" s="18"/>
      <c r="AE644" s="18"/>
      <c r="AF644" s="18"/>
      <c r="AG644" s="18"/>
    </row>
    <row r="645" spans="1:33" ht="18" hidden="1" customHeight="1" x14ac:dyDescent="0.2">
      <c r="A645" s="32">
        <v>7363</v>
      </c>
      <c r="B645" s="42" t="s">
        <v>4153</v>
      </c>
      <c r="C645" s="139" t="s">
        <v>7705</v>
      </c>
      <c r="D645" s="21" t="s">
        <v>78</v>
      </c>
      <c r="E645" s="21" t="s">
        <v>4154</v>
      </c>
      <c r="F645" s="31" t="s">
        <v>6587</v>
      </c>
      <c r="G645" s="31" t="s">
        <v>4155</v>
      </c>
      <c r="H645" s="31" t="s">
        <v>6588</v>
      </c>
      <c r="I645" s="21" t="s">
        <v>4156</v>
      </c>
      <c r="J645" s="21" t="s">
        <v>4157</v>
      </c>
      <c r="K645" s="21" t="s">
        <v>4158</v>
      </c>
      <c r="L645" s="21" t="s">
        <v>4159</v>
      </c>
      <c r="M645" s="23" t="s">
        <v>49</v>
      </c>
      <c r="N645" s="32" t="s">
        <v>2130</v>
      </c>
      <c r="O645" s="32" t="s">
        <v>4160</v>
      </c>
      <c r="P645" s="33"/>
      <c r="Q645" s="32"/>
      <c r="R645" s="33" t="s">
        <v>523</v>
      </c>
      <c r="S645" s="33" t="s">
        <v>6600</v>
      </c>
      <c r="T645" s="34">
        <v>39275</v>
      </c>
      <c r="U645" s="32">
        <v>7363</v>
      </c>
      <c r="V645" s="22"/>
      <c r="W645" s="23"/>
      <c r="X645" s="22"/>
      <c r="Y645" s="22"/>
      <c r="Z645" s="22"/>
      <c r="AA645" s="21"/>
      <c r="AB645" s="18"/>
      <c r="AC645" s="18"/>
      <c r="AD645" s="18"/>
      <c r="AE645" s="18"/>
      <c r="AF645" s="18"/>
      <c r="AG645" s="18"/>
    </row>
    <row r="646" spans="1:33" ht="18" hidden="1" customHeight="1" x14ac:dyDescent="0.2">
      <c r="A646" s="32">
        <v>7067</v>
      </c>
      <c r="B646" s="42" t="s">
        <v>4161</v>
      </c>
      <c r="C646" s="139">
        <v>825652000</v>
      </c>
      <c r="D646" s="21" t="s">
        <v>1204</v>
      </c>
      <c r="E646" s="21" t="s">
        <v>4162</v>
      </c>
      <c r="F646" s="31" t="s">
        <v>7587</v>
      </c>
      <c r="G646" s="31" t="s">
        <v>4163</v>
      </c>
      <c r="H646" s="31" t="s">
        <v>4164</v>
      </c>
      <c r="I646" s="21" t="s">
        <v>4165</v>
      </c>
      <c r="J646" s="21" t="s">
        <v>4166</v>
      </c>
      <c r="K646" s="21" t="s">
        <v>4167</v>
      </c>
      <c r="L646" s="21" t="s">
        <v>4168</v>
      </c>
      <c r="M646" s="23" t="s">
        <v>49</v>
      </c>
      <c r="N646" s="32" t="s">
        <v>2316</v>
      </c>
      <c r="O646" s="32" t="s">
        <v>7588</v>
      </c>
      <c r="P646" s="33" t="s">
        <v>7589</v>
      </c>
      <c r="Q646" s="32"/>
      <c r="R646" s="33" t="s">
        <v>1209</v>
      </c>
      <c r="S646" s="33" t="s">
        <v>7590</v>
      </c>
      <c r="T646" s="34">
        <v>37970</v>
      </c>
      <c r="U646" s="32">
        <v>7067</v>
      </c>
      <c r="V646" s="22"/>
      <c r="W646" s="23"/>
      <c r="X646" s="22"/>
      <c r="Y646" s="22"/>
      <c r="Z646" s="22"/>
      <c r="AA646" s="21"/>
      <c r="AB646" s="18"/>
      <c r="AC646" s="18"/>
      <c r="AD646" s="18"/>
      <c r="AE646" s="18"/>
      <c r="AF646" s="18"/>
      <c r="AG646" s="18"/>
    </row>
    <row r="647" spans="1:33" ht="18" hidden="1" customHeight="1" x14ac:dyDescent="0.2">
      <c r="A647" s="32">
        <v>5450</v>
      </c>
      <c r="B647" s="42" t="s">
        <v>4169</v>
      </c>
      <c r="C647" s="139">
        <v>700160718</v>
      </c>
      <c r="D647" s="21" t="s">
        <v>149</v>
      </c>
      <c r="E647" s="21" t="s">
        <v>4170</v>
      </c>
      <c r="F647" s="31" t="s">
        <v>27</v>
      </c>
      <c r="G647" s="31" t="s">
        <v>4171</v>
      </c>
      <c r="H647" s="31" t="s">
        <v>29</v>
      </c>
      <c r="I647" s="21"/>
      <c r="J647" s="21"/>
      <c r="K647" s="21" t="s">
        <v>4172</v>
      </c>
      <c r="L647" s="21" t="s">
        <v>4173</v>
      </c>
      <c r="M647" s="23" t="s">
        <v>49</v>
      </c>
      <c r="N647" s="32" t="s">
        <v>1404</v>
      </c>
      <c r="O647" s="32"/>
      <c r="P647" s="33"/>
      <c r="Q647" s="32"/>
      <c r="R647" s="33">
        <v>93910</v>
      </c>
      <c r="S647" s="33" t="s">
        <v>4174</v>
      </c>
      <c r="T647" s="34">
        <v>37970</v>
      </c>
      <c r="U647" s="32">
        <v>5450</v>
      </c>
      <c r="V647" s="22"/>
      <c r="W647" s="23"/>
      <c r="X647" s="22"/>
      <c r="Y647" s="22"/>
      <c r="Z647" s="22"/>
      <c r="AA647" s="21"/>
      <c r="AB647" s="18"/>
      <c r="AC647" s="18"/>
      <c r="AD647" s="18"/>
      <c r="AE647" s="18"/>
      <c r="AF647" s="18"/>
      <c r="AG647" s="18"/>
    </row>
    <row r="648" spans="1:33" ht="18" hidden="1" customHeight="1" x14ac:dyDescent="0.2">
      <c r="A648" s="32">
        <v>5500</v>
      </c>
      <c r="B648" s="42" t="s">
        <v>4175</v>
      </c>
      <c r="C648" s="139">
        <v>823898002</v>
      </c>
      <c r="D648" s="21" t="s">
        <v>78</v>
      </c>
      <c r="E648" s="21" t="s">
        <v>4176</v>
      </c>
      <c r="F648" s="31" t="s">
        <v>4177</v>
      </c>
      <c r="G648" s="31" t="s">
        <v>4178</v>
      </c>
      <c r="H648" s="31" t="s">
        <v>4179</v>
      </c>
      <c r="I648" s="21" t="s">
        <v>183</v>
      </c>
      <c r="J648" s="21" t="s">
        <v>4180</v>
      </c>
      <c r="K648" s="21" t="s">
        <v>4181</v>
      </c>
      <c r="L648" s="21" t="s">
        <v>4182</v>
      </c>
      <c r="M648" s="23" t="s">
        <v>623</v>
      </c>
      <c r="N648" s="32" t="s">
        <v>457</v>
      </c>
      <c r="O648" s="32"/>
      <c r="P648" s="33"/>
      <c r="Q648" s="32"/>
      <c r="R648" s="33" t="s">
        <v>414</v>
      </c>
      <c r="S648" s="33" t="s">
        <v>4183</v>
      </c>
      <c r="T648" s="34">
        <v>37970</v>
      </c>
      <c r="U648" s="32">
        <v>5500</v>
      </c>
      <c r="V648" s="22"/>
      <c r="W648" s="23"/>
      <c r="X648" s="22"/>
      <c r="Y648" s="22"/>
      <c r="Z648" s="22"/>
      <c r="AA648" s="21"/>
      <c r="AB648" s="18"/>
      <c r="AC648" s="18"/>
      <c r="AD648" s="18"/>
      <c r="AE648" s="18"/>
      <c r="AF648" s="18"/>
      <c r="AG648" s="18"/>
    </row>
    <row r="649" spans="1:33" ht="18" hidden="1" customHeight="1" x14ac:dyDescent="0.2">
      <c r="A649" s="32">
        <v>6897</v>
      </c>
      <c r="B649" s="42" t="s">
        <v>8765</v>
      </c>
      <c r="C649" s="139" t="s">
        <v>7706</v>
      </c>
      <c r="D649" s="21" t="s">
        <v>78</v>
      </c>
      <c r="E649" s="21" t="s">
        <v>4184</v>
      </c>
      <c r="F649" s="31" t="s">
        <v>7362</v>
      </c>
      <c r="G649" s="31" t="s">
        <v>4185</v>
      </c>
      <c r="H649" s="31" t="s">
        <v>7363</v>
      </c>
      <c r="I649" s="21" t="s">
        <v>4186</v>
      </c>
      <c r="J649" s="21" t="s">
        <v>7364</v>
      </c>
      <c r="K649" s="21" t="s">
        <v>7366</v>
      </c>
      <c r="L649" s="21" t="s">
        <v>4187</v>
      </c>
      <c r="M649" s="23" t="s">
        <v>49</v>
      </c>
      <c r="N649" s="32" t="s">
        <v>3458</v>
      </c>
      <c r="O649" s="32" t="s">
        <v>4188</v>
      </c>
      <c r="P649" s="51" t="s">
        <v>6569</v>
      </c>
      <c r="Q649" s="32"/>
      <c r="R649" s="33" t="s">
        <v>414</v>
      </c>
      <c r="S649" s="33" t="s">
        <v>7365</v>
      </c>
      <c r="T649" s="34">
        <v>37970</v>
      </c>
      <c r="U649" s="32">
        <v>6897</v>
      </c>
      <c r="V649" s="22"/>
      <c r="W649" s="23"/>
      <c r="X649" s="22"/>
      <c r="Y649" s="22"/>
      <c r="Z649" s="22"/>
      <c r="AA649" s="21"/>
      <c r="AB649" s="18"/>
      <c r="AC649" s="18"/>
      <c r="AD649" s="18"/>
      <c r="AE649" s="18"/>
      <c r="AF649" s="18"/>
      <c r="AG649" s="18"/>
    </row>
    <row r="650" spans="1:33" ht="18" hidden="1" customHeight="1" x14ac:dyDescent="0.2">
      <c r="A650" s="32">
        <v>6936</v>
      </c>
      <c r="B650" s="42" t="s">
        <v>4189</v>
      </c>
      <c r="C650" s="139">
        <v>821382009</v>
      </c>
      <c r="D650" s="21" t="s">
        <v>78</v>
      </c>
      <c r="E650" s="21" t="s">
        <v>4190</v>
      </c>
      <c r="F650" s="31" t="s">
        <v>4191</v>
      </c>
      <c r="G650" s="31" t="s">
        <v>4192</v>
      </c>
      <c r="H650" s="31" t="s">
        <v>4193</v>
      </c>
      <c r="I650" s="21" t="s">
        <v>183</v>
      </c>
      <c r="J650" s="21" t="s">
        <v>4194</v>
      </c>
      <c r="K650" s="21" t="s">
        <v>4195</v>
      </c>
      <c r="L650" s="21" t="s">
        <v>4196</v>
      </c>
      <c r="M650" s="23" t="s">
        <v>339</v>
      </c>
      <c r="N650" s="32" t="s">
        <v>1100</v>
      </c>
      <c r="O650" s="32"/>
      <c r="P650" s="33"/>
      <c r="Q650" s="32"/>
      <c r="R650" s="33" t="s">
        <v>89</v>
      </c>
      <c r="S650" s="33" t="s">
        <v>4197</v>
      </c>
      <c r="T650" s="34">
        <v>37970</v>
      </c>
      <c r="U650" s="32">
        <v>6936</v>
      </c>
      <c r="V650" s="22"/>
      <c r="W650" s="23"/>
      <c r="X650" s="22"/>
      <c r="Y650" s="22"/>
      <c r="Z650" s="22"/>
      <c r="AA650" s="21"/>
      <c r="AB650" s="18"/>
      <c r="AC650" s="18"/>
      <c r="AD650" s="18"/>
      <c r="AE650" s="18"/>
      <c r="AF650" s="18"/>
      <c r="AG650" s="18"/>
    </row>
    <row r="651" spans="1:33" ht="18" hidden="1" customHeight="1" x14ac:dyDescent="0.2">
      <c r="A651" s="32">
        <v>7046</v>
      </c>
      <c r="B651" s="100" t="s">
        <v>6149</v>
      </c>
      <c r="C651" s="139">
        <v>700229106</v>
      </c>
      <c r="D651" s="21" t="s">
        <v>78</v>
      </c>
      <c r="E651" s="21" t="s">
        <v>4198</v>
      </c>
      <c r="F651" s="31" t="s">
        <v>4199</v>
      </c>
      <c r="G651" s="31" t="s">
        <v>4200</v>
      </c>
      <c r="H651" s="31" t="s">
        <v>4201</v>
      </c>
      <c r="I651" s="21" t="s">
        <v>4202</v>
      </c>
      <c r="J651" s="21" t="s">
        <v>4203</v>
      </c>
      <c r="K651" s="21" t="s">
        <v>4204</v>
      </c>
      <c r="L651" s="21" t="s">
        <v>4205</v>
      </c>
      <c r="M651" s="23" t="s">
        <v>49</v>
      </c>
      <c r="N651" s="32" t="s">
        <v>1663</v>
      </c>
      <c r="O651" s="32"/>
      <c r="P651" s="33"/>
      <c r="Q651" s="32"/>
      <c r="R651" s="33" t="s">
        <v>414</v>
      </c>
      <c r="S651" s="33" t="s">
        <v>4206</v>
      </c>
      <c r="T651" s="34">
        <v>37970</v>
      </c>
      <c r="U651" s="32">
        <v>7046</v>
      </c>
      <c r="V651" s="22"/>
      <c r="W651" s="23"/>
      <c r="X651" s="22"/>
      <c r="Y651" s="22"/>
      <c r="Z651" s="22"/>
      <c r="AA651" s="21"/>
      <c r="AB651" s="18"/>
      <c r="AC651" s="18"/>
      <c r="AD651" s="18"/>
      <c r="AE651" s="18"/>
      <c r="AF651" s="18"/>
      <c r="AG651" s="18"/>
    </row>
    <row r="652" spans="1:33" ht="18" hidden="1" customHeight="1" x14ac:dyDescent="0.2">
      <c r="A652" s="32">
        <v>7164</v>
      </c>
      <c r="B652" s="42" t="s">
        <v>4207</v>
      </c>
      <c r="C652" s="139">
        <v>609010002</v>
      </c>
      <c r="D652" s="21" t="s">
        <v>4208</v>
      </c>
      <c r="E652" s="21" t="s">
        <v>4209</v>
      </c>
      <c r="F652" s="31" t="s">
        <v>27</v>
      </c>
      <c r="G652" s="31" t="s">
        <v>4210</v>
      </c>
      <c r="H652" s="31" t="s">
        <v>29</v>
      </c>
      <c r="I652" s="21"/>
      <c r="J652" s="21"/>
      <c r="K652" s="21" t="s">
        <v>4211</v>
      </c>
      <c r="L652" s="21" t="s">
        <v>4212</v>
      </c>
      <c r="M652" s="23" t="s">
        <v>49</v>
      </c>
      <c r="N652" s="32" t="s">
        <v>723</v>
      </c>
      <c r="O652" s="32" t="s">
        <v>4213</v>
      </c>
      <c r="P652" s="33"/>
      <c r="Q652" s="32"/>
      <c r="R652" s="33">
        <v>91001</v>
      </c>
      <c r="S652" s="33" t="s">
        <v>4214</v>
      </c>
      <c r="T652" s="34">
        <v>38450</v>
      </c>
      <c r="U652" s="32">
        <v>7164</v>
      </c>
      <c r="V652" s="22"/>
      <c r="W652" s="23"/>
      <c r="X652" s="22"/>
      <c r="Y652" s="22"/>
      <c r="Z652" s="22"/>
      <c r="AA652" s="21"/>
      <c r="AB652" s="18"/>
      <c r="AC652" s="18"/>
      <c r="AD652" s="18"/>
      <c r="AE652" s="18"/>
      <c r="AF652" s="18"/>
      <c r="AG652" s="18"/>
    </row>
    <row r="653" spans="1:33" ht="18" hidden="1" customHeight="1" x14ac:dyDescent="0.2">
      <c r="A653" s="71">
        <v>6911</v>
      </c>
      <c r="B653" s="42" t="s">
        <v>4215</v>
      </c>
      <c r="C653" s="139">
        <v>713189006</v>
      </c>
      <c r="D653" s="21" t="s">
        <v>601</v>
      </c>
      <c r="E653" s="21" t="s">
        <v>4216</v>
      </c>
      <c r="F653" s="31" t="s">
        <v>6158</v>
      </c>
      <c r="G653" s="48" t="s">
        <v>5764</v>
      </c>
      <c r="H653" s="111" t="s">
        <v>7566</v>
      </c>
      <c r="I653" s="50" t="s">
        <v>4217</v>
      </c>
      <c r="J653" s="50" t="s">
        <v>8662</v>
      </c>
      <c r="K653" s="50" t="s">
        <v>8663</v>
      </c>
      <c r="L653" s="21" t="s">
        <v>8664</v>
      </c>
      <c r="M653" s="23" t="s">
        <v>339</v>
      </c>
      <c r="N653" s="32" t="s">
        <v>1721</v>
      </c>
      <c r="O653" s="32" t="s">
        <v>8665</v>
      </c>
      <c r="P653" s="51" t="s">
        <v>7565</v>
      </c>
      <c r="Q653" s="32"/>
      <c r="R653" s="33">
        <v>93910</v>
      </c>
      <c r="S653" s="33" t="s">
        <v>8766</v>
      </c>
      <c r="T653" s="34">
        <v>37970</v>
      </c>
      <c r="U653" s="71">
        <v>6911</v>
      </c>
      <c r="V653" s="22"/>
      <c r="W653" s="23"/>
      <c r="X653" s="22"/>
      <c r="Y653" s="22"/>
      <c r="Z653" s="22"/>
      <c r="AA653" s="21"/>
      <c r="AB653" s="18"/>
      <c r="AC653" s="18"/>
      <c r="AD653" s="18"/>
      <c r="AE653" s="18"/>
      <c r="AF653" s="18"/>
      <c r="AG653" s="18"/>
    </row>
    <row r="654" spans="1:33" ht="18" hidden="1" customHeight="1" x14ac:dyDescent="0.2">
      <c r="A654" s="32">
        <v>7433</v>
      </c>
      <c r="B654" s="42" t="s">
        <v>4218</v>
      </c>
      <c r="C654" s="139">
        <v>650263170</v>
      </c>
      <c r="D654" s="21" t="s">
        <v>4219</v>
      </c>
      <c r="E654" s="21" t="s">
        <v>4220</v>
      </c>
      <c r="F654" s="31" t="s">
        <v>4221</v>
      </c>
      <c r="G654" s="31" t="s">
        <v>4222</v>
      </c>
      <c r="H654" s="31" t="s">
        <v>4223</v>
      </c>
      <c r="I654" s="21" t="s">
        <v>4224</v>
      </c>
      <c r="J654" s="21" t="s">
        <v>4225</v>
      </c>
      <c r="K654" s="21" t="s">
        <v>4226</v>
      </c>
      <c r="L654" s="21" t="s">
        <v>4227</v>
      </c>
      <c r="M654" s="23" t="s">
        <v>6105</v>
      </c>
      <c r="N654" s="32" t="s">
        <v>4228</v>
      </c>
      <c r="O654" s="32"/>
      <c r="P654" s="33"/>
      <c r="Q654" s="32"/>
      <c r="R654" s="33" t="s">
        <v>414</v>
      </c>
      <c r="S654" s="33" t="s">
        <v>4229</v>
      </c>
      <c r="T654" s="34">
        <v>40463</v>
      </c>
      <c r="U654" s="32">
        <v>7433</v>
      </c>
      <c r="V654" s="22"/>
      <c r="W654" s="23"/>
      <c r="X654" s="22"/>
      <c r="Y654" s="22"/>
      <c r="Z654" s="22"/>
      <c r="AA654" s="21"/>
      <c r="AB654" s="18"/>
      <c r="AC654" s="18"/>
      <c r="AD654" s="18"/>
      <c r="AE654" s="18"/>
      <c r="AF654" s="18"/>
      <c r="AG654" s="18"/>
    </row>
    <row r="655" spans="1:33" ht="18" hidden="1" customHeight="1" x14ac:dyDescent="0.2">
      <c r="A655" s="32">
        <v>7486</v>
      </c>
      <c r="B655" s="42" t="s">
        <v>4230</v>
      </c>
      <c r="C655" s="139">
        <v>754811005</v>
      </c>
      <c r="D655" s="21" t="s">
        <v>4231</v>
      </c>
      <c r="E655" s="21" t="s">
        <v>4232</v>
      </c>
      <c r="F655" s="31" t="s">
        <v>4233</v>
      </c>
      <c r="G655" s="31" t="s">
        <v>4234</v>
      </c>
      <c r="H655" s="31" t="s">
        <v>4235</v>
      </c>
      <c r="I655" s="21" t="s">
        <v>4236</v>
      </c>
      <c r="J655" s="21" t="s">
        <v>4237</v>
      </c>
      <c r="K655" s="21" t="s">
        <v>4238</v>
      </c>
      <c r="L655" s="21" t="s">
        <v>4240</v>
      </c>
      <c r="M655" s="23" t="s">
        <v>6111</v>
      </c>
      <c r="N655" s="32" t="s">
        <v>4242</v>
      </c>
      <c r="O655" s="32" t="s">
        <v>4241</v>
      </c>
      <c r="P655" s="33" t="s">
        <v>4239</v>
      </c>
      <c r="Q655" s="32"/>
      <c r="R655" s="33" t="s">
        <v>47</v>
      </c>
      <c r="S655" s="33" t="s">
        <v>4243</v>
      </c>
      <c r="T655" s="34">
        <v>41540</v>
      </c>
      <c r="U655" s="32">
        <v>7486</v>
      </c>
      <c r="V655" s="22"/>
      <c r="W655" s="23"/>
      <c r="X655" s="22"/>
      <c r="Y655" s="22"/>
      <c r="Z655" s="22"/>
      <c r="AA655" s="21"/>
      <c r="AB655" s="18"/>
      <c r="AC655" s="18"/>
      <c r="AD655" s="18"/>
      <c r="AE655" s="18"/>
      <c r="AF655" s="18"/>
      <c r="AG655" s="18"/>
    </row>
    <row r="656" spans="1:33" ht="18" hidden="1" customHeight="1" x14ac:dyDescent="0.2">
      <c r="A656" s="32">
        <v>7410</v>
      </c>
      <c r="B656" s="42" t="s">
        <v>4244</v>
      </c>
      <c r="C656" s="139">
        <v>650251105</v>
      </c>
      <c r="D656" s="21" t="s">
        <v>4219</v>
      </c>
      <c r="E656" s="21" t="s">
        <v>4245</v>
      </c>
      <c r="F656" s="31" t="s">
        <v>4246</v>
      </c>
      <c r="G656" s="31" t="s">
        <v>4247</v>
      </c>
      <c r="H656" s="31" t="s">
        <v>4248</v>
      </c>
      <c r="I656" s="21" t="s">
        <v>4249</v>
      </c>
      <c r="J656" s="21" t="s">
        <v>4250</v>
      </c>
      <c r="K656" s="21" t="s">
        <v>4251</v>
      </c>
      <c r="L656" s="21" t="s">
        <v>4253</v>
      </c>
      <c r="M656" s="23" t="s">
        <v>49</v>
      </c>
      <c r="N656" s="32" t="s">
        <v>4255</v>
      </c>
      <c r="O656" s="32" t="s">
        <v>4254</v>
      </c>
      <c r="P656" s="33" t="s">
        <v>4252</v>
      </c>
      <c r="Q656" s="32"/>
      <c r="R656" s="33" t="s">
        <v>414</v>
      </c>
      <c r="S656" s="38" t="s">
        <v>6042</v>
      </c>
      <c r="T656" s="34">
        <v>39897</v>
      </c>
      <c r="U656" s="32">
        <v>7410</v>
      </c>
      <c r="V656" s="22"/>
      <c r="W656" s="23"/>
      <c r="X656" s="22"/>
      <c r="Y656" s="22"/>
      <c r="Z656" s="22"/>
      <c r="AA656" s="21"/>
      <c r="AB656" s="18"/>
      <c r="AC656" s="18"/>
      <c r="AD656" s="18"/>
      <c r="AE656" s="18"/>
      <c r="AF656" s="18"/>
      <c r="AG656" s="18"/>
    </row>
    <row r="657" spans="1:33" ht="18" hidden="1" customHeight="1" x14ac:dyDescent="0.2">
      <c r="A657" s="32">
        <v>7372</v>
      </c>
      <c r="B657" s="42" t="s">
        <v>4256</v>
      </c>
      <c r="C657" s="139">
        <v>657662402</v>
      </c>
      <c r="D657" s="21" t="s">
        <v>4257</v>
      </c>
      <c r="E657" s="21" t="s">
        <v>4258</v>
      </c>
      <c r="F657" s="31" t="s">
        <v>4259</v>
      </c>
      <c r="G657" s="31" t="s">
        <v>4260</v>
      </c>
      <c r="H657" s="31" t="s">
        <v>4261</v>
      </c>
      <c r="I657" s="21" t="s">
        <v>1919</v>
      </c>
      <c r="J657" s="21" t="s">
        <v>4262</v>
      </c>
      <c r="K657" s="21" t="s">
        <v>4263</v>
      </c>
      <c r="L657" s="21" t="s">
        <v>4264</v>
      </c>
      <c r="M657" s="23" t="s">
        <v>623</v>
      </c>
      <c r="N657" s="32" t="s">
        <v>4266</v>
      </c>
      <c r="O657" s="32" t="s">
        <v>4265</v>
      </c>
      <c r="P657" s="33"/>
      <c r="Q657" s="32"/>
      <c r="R657" s="33">
        <v>93401</v>
      </c>
      <c r="S657" s="33" t="s">
        <v>4267</v>
      </c>
      <c r="T657" s="34">
        <v>39328</v>
      </c>
      <c r="U657" s="32">
        <v>7372</v>
      </c>
      <c r="V657" s="22"/>
      <c r="W657" s="23"/>
      <c r="X657" s="22"/>
      <c r="Y657" s="22"/>
      <c r="Z657" s="22"/>
      <c r="AA657" s="21"/>
      <c r="AB657" s="18"/>
      <c r="AC657" s="18"/>
      <c r="AD657" s="18"/>
      <c r="AE657" s="18"/>
      <c r="AF657" s="18"/>
      <c r="AG657" s="18"/>
    </row>
    <row r="658" spans="1:33" ht="18" hidden="1" customHeight="1" x14ac:dyDescent="0.2">
      <c r="A658" s="32">
        <v>7400</v>
      </c>
      <c r="B658" s="42" t="s">
        <v>4268</v>
      </c>
      <c r="C658" s="139">
        <v>657478903</v>
      </c>
      <c r="D658" s="21" t="s">
        <v>4269</v>
      </c>
      <c r="E658" s="21" t="s">
        <v>4270</v>
      </c>
      <c r="F658" s="31" t="s">
        <v>4271</v>
      </c>
      <c r="G658" s="31" t="s">
        <v>4272</v>
      </c>
      <c r="H658" s="31" t="s">
        <v>4273</v>
      </c>
      <c r="I658" s="21" t="s">
        <v>4274</v>
      </c>
      <c r="J658" s="21" t="s">
        <v>4275</v>
      </c>
      <c r="K658" s="21" t="s">
        <v>4276</v>
      </c>
      <c r="L658" s="21" t="s">
        <v>4277</v>
      </c>
      <c r="M658" s="23" t="s">
        <v>6105</v>
      </c>
      <c r="N658" s="32" t="s">
        <v>4279</v>
      </c>
      <c r="O658" s="32" t="s">
        <v>4278</v>
      </c>
      <c r="P658" s="33"/>
      <c r="Q658" s="32"/>
      <c r="R658" s="33" t="s">
        <v>414</v>
      </c>
      <c r="S658" s="33" t="s">
        <v>4280</v>
      </c>
      <c r="T658" s="34">
        <v>39636</v>
      </c>
      <c r="U658" s="32">
        <v>7400</v>
      </c>
      <c r="V658" s="22"/>
      <c r="W658" s="23"/>
      <c r="X658" s="22"/>
      <c r="Y658" s="22"/>
      <c r="Z658" s="22"/>
      <c r="AA658" s="21"/>
      <c r="AB658" s="18"/>
      <c r="AC658" s="18"/>
      <c r="AD658" s="18"/>
      <c r="AE658" s="18"/>
      <c r="AF658" s="18"/>
      <c r="AG658" s="18"/>
    </row>
    <row r="659" spans="1:33" ht="18" hidden="1" customHeight="1" x14ac:dyDescent="0.2">
      <c r="A659" s="32">
        <v>7402</v>
      </c>
      <c r="B659" s="42" t="s">
        <v>4281</v>
      </c>
      <c r="C659" s="139">
        <v>659759004</v>
      </c>
      <c r="D659" s="21" t="s">
        <v>4219</v>
      </c>
      <c r="E659" s="21" t="s">
        <v>4282</v>
      </c>
      <c r="F659" s="31" t="s">
        <v>4283</v>
      </c>
      <c r="G659" s="31" t="s">
        <v>4284</v>
      </c>
      <c r="H659" s="31" t="s">
        <v>4285</v>
      </c>
      <c r="I659" s="21" t="s">
        <v>1573</v>
      </c>
      <c r="J659" s="21" t="s">
        <v>4286</v>
      </c>
      <c r="K659" s="21" t="s">
        <v>4287</v>
      </c>
      <c r="L659" s="21" t="s">
        <v>4288</v>
      </c>
      <c r="M659" s="21" t="s">
        <v>6106</v>
      </c>
      <c r="N659" s="23" t="s">
        <v>4289</v>
      </c>
      <c r="O659" s="32"/>
      <c r="P659" s="33"/>
      <c r="Q659" s="32"/>
      <c r="R659" s="33" t="s">
        <v>414</v>
      </c>
      <c r="S659" s="33" t="s">
        <v>4290</v>
      </c>
      <c r="T659" s="34">
        <v>39695</v>
      </c>
      <c r="U659" s="32">
        <v>7402</v>
      </c>
      <c r="V659" s="22"/>
      <c r="W659" s="23"/>
      <c r="X659" s="22"/>
      <c r="Y659" s="22"/>
      <c r="Z659" s="22"/>
      <c r="AA659" s="21"/>
      <c r="AB659" s="18"/>
      <c r="AC659" s="18"/>
      <c r="AD659" s="18"/>
      <c r="AE659" s="18"/>
      <c r="AF659" s="18"/>
      <c r="AG659" s="18"/>
    </row>
    <row r="660" spans="1:33" ht="18" hidden="1" customHeight="1" x14ac:dyDescent="0.2">
      <c r="A660" s="32">
        <v>7453</v>
      </c>
      <c r="B660" s="42" t="s">
        <v>4291</v>
      </c>
      <c r="C660" s="139">
        <v>650363817</v>
      </c>
      <c r="D660" s="21" t="s">
        <v>4231</v>
      </c>
      <c r="E660" s="21" t="s">
        <v>4292</v>
      </c>
      <c r="F660" s="31" t="s">
        <v>4293</v>
      </c>
      <c r="G660" s="31" t="s">
        <v>4294</v>
      </c>
      <c r="H660" s="31" t="s">
        <v>4295</v>
      </c>
      <c r="I660" s="21" t="s">
        <v>4296</v>
      </c>
      <c r="J660" s="21" t="s">
        <v>136</v>
      </c>
      <c r="K660" s="21" t="s">
        <v>4297</v>
      </c>
      <c r="L660" s="21" t="s">
        <v>6150</v>
      </c>
      <c r="M660" s="23" t="s">
        <v>6107</v>
      </c>
      <c r="N660" s="32" t="s">
        <v>4298</v>
      </c>
      <c r="O660" s="32"/>
      <c r="P660" s="33"/>
      <c r="Q660" s="32"/>
      <c r="R660" s="33" t="s">
        <v>47</v>
      </c>
      <c r="S660" s="33" t="s">
        <v>4299</v>
      </c>
      <c r="T660" s="34">
        <v>40809</v>
      </c>
      <c r="U660" s="32">
        <v>7453</v>
      </c>
      <c r="V660" s="22"/>
      <c r="W660" s="23"/>
      <c r="X660" s="22"/>
      <c r="Y660" s="22"/>
      <c r="Z660" s="22"/>
      <c r="AA660" s="21"/>
      <c r="AB660" s="18"/>
      <c r="AC660" s="18"/>
      <c r="AD660" s="18"/>
      <c r="AE660" s="18"/>
      <c r="AF660" s="18"/>
      <c r="AG660" s="18"/>
    </row>
    <row r="661" spans="1:33" ht="18" hidden="1" customHeight="1" x14ac:dyDescent="0.2">
      <c r="A661" s="32">
        <v>7366</v>
      </c>
      <c r="B661" s="42" t="s">
        <v>4300</v>
      </c>
      <c r="C661" s="139">
        <v>657208701</v>
      </c>
      <c r="D661" s="21" t="s">
        <v>4269</v>
      </c>
      <c r="E661" s="21" t="s">
        <v>4301</v>
      </c>
      <c r="F661" s="31" t="s">
        <v>4302</v>
      </c>
      <c r="G661" s="31" t="s">
        <v>4303</v>
      </c>
      <c r="H661" s="31" t="s">
        <v>4304</v>
      </c>
      <c r="I661" s="31" t="s">
        <v>730</v>
      </c>
      <c r="J661" s="21" t="s">
        <v>4305</v>
      </c>
      <c r="K661" s="21" t="s">
        <v>4306</v>
      </c>
      <c r="L661" s="21" t="s">
        <v>4308</v>
      </c>
      <c r="M661" s="23" t="s">
        <v>50</v>
      </c>
      <c r="N661" s="32" t="s">
        <v>1420</v>
      </c>
      <c r="O661" s="32" t="s">
        <v>4309</v>
      </c>
      <c r="P661" s="33" t="s">
        <v>4307</v>
      </c>
      <c r="Q661" s="32"/>
      <c r="R661" s="33" t="s">
        <v>414</v>
      </c>
      <c r="S661" s="33" t="s">
        <v>4310</v>
      </c>
      <c r="T661" s="34">
        <v>39303</v>
      </c>
      <c r="U661" s="32">
        <v>7366</v>
      </c>
      <c r="V661" s="22"/>
      <c r="W661" s="23"/>
      <c r="X661" s="22"/>
      <c r="Y661" s="22"/>
      <c r="Z661" s="22"/>
      <c r="AA661" s="21"/>
      <c r="AB661" s="18"/>
      <c r="AC661" s="18"/>
      <c r="AD661" s="18"/>
      <c r="AE661" s="18"/>
      <c r="AF661" s="18"/>
      <c r="AG661" s="18"/>
    </row>
    <row r="662" spans="1:33" ht="18" hidden="1" customHeight="1" x14ac:dyDescent="0.2">
      <c r="A662" s="32">
        <v>7364</v>
      </c>
      <c r="B662" s="42" t="s">
        <v>4311</v>
      </c>
      <c r="C662" s="139">
        <v>657351903</v>
      </c>
      <c r="D662" s="21" t="s">
        <v>4257</v>
      </c>
      <c r="E662" s="21" t="s">
        <v>4312</v>
      </c>
      <c r="F662" s="31" t="s">
        <v>4313</v>
      </c>
      <c r="G662" s="31" t="s">
        <v>4314</v>
      </c>
      <c r="H662" s="21" t="s">
        <v>4315</v>
      </c>
      <c r="I662" s="21" t="s">
        <v>1919</v>
      </c>
      <c r="J662" s="21" t="s">
        <v>4316</v>
      </c>
      <c r="K662" s="21" t="s">
        <v>4317</v>
      </c>
      <c r="L662" s="21" t="s">
        <v>4319</v>
      </c>
      <c r="M662" s="23" t="s">
        <v>49</v>
      </c>
      <c r="N662" s="32" t="s">
        <v>723</v>
      </c>
      <c r="O662" s="32" t="s">
        <v>4320</v>
      </c>
      <c r="P662" s="33" t="s">
        <v>4318</v>
      </c>
      <c r="Q662" s="32"/>
      <c r="R662" s="33">
        <v>93401</v>
      </c>
      <c r="S662" s="33" t="s">
        <v>4321</v>
      </c>
      <c r="T662" s="34">
        <v>39289</v>
      </c>
      <c r="U662" s="32">
        <v>7364</v>
      </c>
      <c r="V662" s="22"/>
      <c r="W662" s="23"/>
      <c r="X662" s="22"/>
      <c r="Y662" s="22"/>
      <c r="Z662" s="22"/>
      <c r="AA662" s="21"/>
      <c r="AB662" s="18"/>
      <c r="AC662" s="18"/>
      <c r="AD662" s="18"/>
      <c r="AE662" s="18"/>
      <c r="AF662" s="18"/>
      <c r="AG662" s="18"/>
    </row>
    <row r="663" spans="1:33" ht="18" hidden="1" customHeight="1" x14ac:dyDescent="0.2">
      <c r="A663" s="32">
        <v>7113</v>
      </c>
      <c r="B663" s="42" t="s">
        <v>4322</v>
      </c>
      <c r="C663" s="139">
        <v>651989108</v>
      </c>
      <c r="D663" s="21" t="s">
        <v>4269</v>
      </c>
      <c r="E663" s="21" t="s">
        <v>4323</v>
      </c>
      <c r="F663" s="31" t="s">
        <v>4324</v>
      </c>
      <c r="G663" s="31" t="s">
        <v>4325</v>
      </c>
      <c r="H663" s="31" t="s">
        <v>4326</v>
      </c>
      <c r="I663" s="21" t="s">
        <v>183</v>
      </c>
      <c r="J663" s="21" t="s">
        <v>4327</v>
      </c>
      <c r="K663" s="21" t="s">
        <v>4328</v>
      </c>
      <c r="L663" s="21" t="s">
        <v>4329</v>
      </c>
      <c r="M663" s="23" t="s">
        <v>6109</v>
      </c>
      <c r="N663" s="32"/>
      <c r="O663" s="32"/>
      <c r="P663" s="33"/>
      <c r="Q663" s="32"/>
      <c r="R663" s="33" t="s">
        <v>414</v>
      </c>
      <c r="S663" s="33" t="s">
        <v>4330</v>
      </c>
      <c r="T663" s="34">
        <v>37970</v>
      </c>
      <c r="U663" s="32">
        <v>7113</v>
      </c>
      <c r="V663" s="22"/>
      <c r="W663" s="23"/>
      <c r="X663" s="22"/>
      <c r="Y663" s="22"/>
      <c r="Z663" s="22"/>
      <c r="AA663" s="21"/>
      <c r="AB663" s="18"/>
      <c r="AC663" s="18"/>
      <c r="AD663" s="18"/>
      <c r="AE663" s="18"/>
      <c r="AF663" s="18"/>
      <c r="AG663" s="18"/>
    </row>
    <row r="664" spans="1:33" ht="18" hidden="1" customHeight="1" x14ac:dyDescent="0.2">
      <c r="A664" s="32">
        <v>6991</v>
      </c>
      <c r="B664" s="42" t="s">
        <v>4331</v>
      </c>
      <c r="C664" s="139">
        <v>742049000</v>
      </c>
      <c r="D664" s="21" t="s">
        <v>4269</v>
      </c>
      <c r="E664" s="21" t="s">
        <v>4332</v>
      </c>
      <c r="F664" s="31" t="s">
        <v>4333</v>
      </c>
      <c r="G664" s="31" t="s">
        <v>4334</v>
      </c>
      <c r="H664" s="31" t="s">
        <v>4335</v>
      </c>
      <c r="I664" s="21" t="s">
        <v>701</v>
      </c>
      <c r="J664" s="21" t="s">
        <v>4336</v>
      </c>
      <c r="K664" s="21" t="s">
        <v>4337</v>
      </c>
      <c r="L664" s="21" t="s">
        <v>4338</v>
      </c>
      <c r="M664" s="23" t="s">
        <v>623</v>
      </c>
      <c r="N664" s="32" t="s">
        <v>4339</v>
      </c>
      <c r="O664" s="32"/>
      <c r="P664" s="33"/>
      <c r="Q664" s="32"/>
      <c r="R664" s="33" t="s">
        <v>414</v>
      </c>
      <c r="S664" s="33" t="s">
        <v>6095</v>
      </c>
      <c r="T664" s="34">
        <v>37970</v>
      </c>
      <c r="U664" s="32">
        <v>6991</v>
      </c>
      <c r="V664" s="22"/>
      <c r="W664" s="23"/>
      <c r="X664" s="22"/>
      <c r="Y664" s="22"/>
      <c r="Z664" s="22"/>
      <c r="AA664" s="21"/>
      <c r="AB664" s="18"/>
      <c r="AC664" s="18"/>
      <c r="AD664" s="18"/>
      <c r="AE664" s="18"/>
      <c r="AF664" s="18"/>
      <c r="AG664" s="18"/>
    </row>
    <row r="665" spans="1:33" ht="18" hidden="1" customHeight="1" x14ac:dyDescent="0.2">
      <c r="A665" s="32">
        <v>7126</v>
      </c>
      <c r="B665" s="42" t="s">
        <v>4340</v>
      </c>
      <c r="C665" s="139">
        <v>650882008</v>
      </c>
      <c r="D665" s="21" t="s">
        <v>4269</v>
      </c>
      <c r="E665" s="21" t="s">
        <v>4341</v>
      </c>
      <c r="F665" s="31" t="s">
        <v>4342</v>
      </c>
      <c r="G665" s="31" t="s">
        <v>4343</v>
      </c>
      <c r="H665" s="31" t="s">
        <v>4344</v>
      </c>
      <c r="I665" s="21" t="s">
        <v>1573</v>
      </c>
      <c r="J665" s="21" t="s">
        <v>4345</v>
      </c>
      <c r="K665" s="21" t="s">
        <v>4346</v>
      </c>
      <c r="L665" s="21" t="s">
        <v>4347</v>
      </c>
      <c r="M665" s="23" t="s">
        <v>623</v>
      </c>
      <c r="N665" s="32" t="s">
        <v>4348</v>
      </c>
      <c r="O665" s="32"/>
      <c r="P665" s="33"/>
      <c r="Q665" s="32"/>
      <c r="R665" s="33" t="s">
        <v>414</v>
      </c>
      <c r="S665" s="33" t="s">
        <v>4349</v>
      </c>
      <c r="T665" s="34">
        <v>38159</v>
      </c>
      <c r="U665" s="32">
        <v>7126</v>
      </c>
      <c r="V665" s="22"/>
      <c r="W665" s="23"/>
      <c r="X665" s="22"/>
      <c r="Y665" s="22"/>
      <c r="Z665" s="22"/>
      <c r="AA665" s="21"/>
      <c r="AB665" s="18"/>
      <c r="AC665" s="18"/>
      <c r="AD665" s="18"/>
      <c r="AE665" s="18"/>
      <c r="AF665" s="18"/>
      <c r="AG665" s="18"/>
    </row>
    <row r="666" spans="1:33" ht="18" hidden="1" customHeight="1" x14ac:dyDescent="0.2">
      <c r="A666" s="21">
        <v>6977</v>
      </c>
      <c r="B666" s="42" t="s">
        <v>4350</v>
      </c>
      <c r="C666" s="139">
        <v>740263005</v>
      </c>
      <c r="D666" s="21" t="s">
        <v>4269</v>
      </c>
      <c r="E666" s="21" t="s">
        <v>4352</v>
      </c>
      <c r="F666" s="31" t="s">
        <v>4353</v>
      </c>
      <c r="G666" s="31" t="s">
        <v>4351</v>
      </c>
      <c r="H666" s="31" t="s">
        <v>4354</v>
      </c>
      <c r="I666" s="21" t="s">
        <v>120</v>
      </c>
      <c r="J666" s="21" t="s">
        <v>4355</v>
      </c>
      <c r="K666" s="21" t="s">
        <v>4356</v>
      </c>
      <c r="L666" s="23" t="s">
        <v>4357</v>
      </c>
      <c r="M666" s="23" t="s">
        <v>623</v>
      </c>
      <c r="N666" s="32" t="s">
        <v>4358</v>
      </c>
      <c r="O666" s="32"/>
      <c r="P666" s="33"/>
      <c r="Q666" s="32"/>
      <c r="R666" s="32" t="s">
        <v>414</v>
      </c>
      <c r="S666" s="33" t="s">
        <v>4359</v>
      </c>
      <c r="T666" s="34">
        <v>37970</v>
      </c>
      <c r="U666" s="21">
        <v>6977</v>
      </c>
      <c r="V666" s="22"/>
      <c r="W666" s="23"/>
      <c r="X666" s="22"/>
      <c r="Y666" s="22"/>
      <c r="Z666" s="22"/>
      <c r="AA666" s="21"/>
      <c r="AB666" s="18"/>
      <c r="AC666" s="18"/>
      <c r="AD666" s="18"/>
      <c r="AE666" s="18"/>
      <c r="AF666" s="18"/>
      <c r="AG666" s="18"/>
    </row>
    <row r="667" spans="1:33" ht="18" hidden="1" customHeight="1" x14ac:dyDescent="0.2">
      <c r="A667" s="32">
        <v>6931</v>
      </c>
      <c r="B667" s="42" t="s">
        <v>8767</v>
      </c>
      <c r="C667" s="139">
        <v>728623004</v>
      </c>
      <c r="D667" s="21" t="s">
        <v>4269</v>
      </c>
      <c r="E667" s="21" t="s">
        <v>4361</v>
      </c>
      <c r="F667" s="31" t="s">
        <v>7501</v>
      </c>
      <c r="G667" s="31" t="s">
        <v>4360</v>
      </c>
      <c r="H667" s="31" t="s">
        <v>7527</v>
      </c>
      <c r="I667" s="21" t="s">
        <v>1636</v>
      </c>
      <c r="J667" s="21" t="s">
        <v>7502</v>
      </c>
      <c r="K667" s="21" t="s">
        <v>4362</v>
      </c>
      <c r="L667" s="21" t="s">
        <v>4363</v>
      </c>
      <c r="M667" s="23" t="s">
        <v>623</v>
      </c>
      <c r="N667" s="32" t="s">
        <v>3866</v>
      </c>
      <c r="O667" s="32" t="s">
        <v>4364</v>
      </c>
      <c r="P667" s="33"/>
      <c r="Q667" s="32"/>
      <c r="R667" s="33" t="s">
        <v>414</v>
      </c>
      <c r="S667" s="33" t="s">
        <v>7555</v>
      </c>
      <c r="T667" s="34">
        <v>37970</v>
      </c>
      <c r="U667" s="32">
        <v>6931</v>
      </c>
      <c r="V667" s="22"/>
      <c r="W667" s="23"/>
      <c r="X667" s="22"/>
      <c r="Y667" s="22"/>
      <c r="Z667" s="22"/>
      <c r="AA667" s="21"/>
      <c r="AB667" s="18"/>
      <c r="AC667" s="18"/>
      <c r="AD667" s="18"/>
      <c r="AE667" s="18"/>
      <c r="AF667" s="18"/>
      <c r="AG667" s="18"/>
    </row>
    <row r="668" spans="1:33" ht="18" hidden="1" customHeight="1" x14ac:dyDescent="0.2">
      <c r="A668" s="32">
        <v>7331</v>
      </c>
      <c r="B668" s="42" t="s">
        <v>4365</v>
      </c>
      <c r="C668" s="139">
        <v>656176903</v>
      </c>
      <c r="D668" s="21" t="s">
        <v>4257</v>
      </c>
      <c r="E668" s="21" t="s">
        <v>4366</v>
      </c>
      <c r="F668" s="31" t="s">
        <v>7020</v>
      </c>
      <c r="G668" s="31" t="s">
        <v>4367</v>
      </c>
      <c r="H668" s="31" t="s">
        <v>6342</v>
      </c>
      <c r="I668" s="21" t="s">
        <v>4368</v>
      </c>
      <c r="J668" s="21" t="s">
        <v>4369</v>
      </c>
      <c r="K668" s="21" t="s">
        <v>4370</v>
      </c>
      <c r="L668" s="21" t="s">
        <v>4372</v>
      </c>
      <c r="M668" s="23" t="s">
        <v>623</v>
      </c>
      <c r="N668" s="32" t="s">
        <v>3866</v>
      </c>
      <c r="O668" s="32" t="s">
        <v>6276</v>
      </c>
      <c r="P668" s="33" t="s">
        <v>4371</v>
      </c>
      <c r="Q668" s="32"/>
      <c r="R668" s="33">
        <v>93401</v>
      </c>
      <c r="S668" s="33" t="s">
        <v>7073</v>
      </c>
      <c r="T668" s="34">
        <v>38936</v>
      </c>
      <c r="U668" s="32">
        <v>7331</v>
      </c>
      <c r="V668" s="22"/>
      <c r="W668" s="23"/>
      <c r="X668" s="22"/>
      <c r="Y668" s="22"/>
      <c r="Z668" s="22"/>
      <c r="AA668" s="21"/>
      <c r="AB668" s="18"/>
      <c r="AC668" s="18"/>
      <c r="AD668" s="18"/>
      <c r="AE668" s="18"/>
      <c r="AF668" s="18"/>
      <c r="AG668" s="18"/>
    </row>
    <row r="669" spans="1:33" ht="18" hidden="1" customHeight="1" x14ac:dyDescent="0.2">
      <c r="A669" s="32">
        <v>7443</v>
      </c>
      <c r="B669" s="42" t="s">
        <v>4373</v>
      </c>
      <c r="C669" s="139">
        <v>659940302</v>
      </c>
      <c r="D669" s="21" t="s">
        <v>4231</v>
      </c>
      <c r="E669" s="21" t="s">
        <v>4374</v>
      </c>
      <c r="F669" s="31" t="s">
        <v>4375</v>
      </c>
      <c r="G669" s="31" t="s">
        <v>4376</v>
      </c>
      <c r="H669" s="31" t="s">
        <v>4377</v>
      </c>
      <c r="I669" s="21" t="s">
        <v>1791</v>
      </c>
      <c r="J669" s="21" t="s">
        <v>4378</v>
      </c>
      <c r="K669" s="21" t="s">
        <v>4379</v>
      </c>
      <c r="L669" s="21" t="s">
        <v>4380</v>
      </c>
      <c r="M669" s="23" t="s">
        <v>623</v>
      </c>
      <c r="N669" s="32" t="s">
        <v>4381</v>
      </c>
      <c r="O669" s="32"/>
      <c r="P669" s="33"/>
      <c r="Q669" s="32"/>
      <c r="R669" s="33" t="s">
        <v>47</v>
      </c>
      <c r="S669" s="33" t="s">
        <v>4299</v>
      </c>
      <c r="T669" s="34">
        <v>40728</v>
      </c>
      <c r="U669" s="32">
        <v>7443</v>
      </c>
      <c r="V669" s="22"/>
      <c r="W669" s="23"/>
      <c r="X669" s="22"/>
      <c r="Y669" s="22"/>
      <c r="Z669" s="22"/>
      <c r="AA669" s="21"/>
      <c r="AB669" s="18"/>
      <c r="AC669" s="18"/>
      <c r="AD669" s="18"/>
      <c r="AE669" s="18"/>
      <c r="AF669" s="18"/>
      <c r="AG669" s="18"/>
    </row>
    <row r="670" spans="1:33" ht="18" hidden="1" customHeight="1" x14ac:dyDescent="0.2">
      <c r="A670" s="32">
        <v>7146</v>
      </c>
      <c r="B670" s="42" t="s">
        <v>8768</v>
      </c>
      <c r="C670" s="139">
        <v>652115705</v>
      </c>
      <c r="D670" s="21" t="s">
        <v>4269</v>
      </c>
      <c r="E670" s="21" t="s">
        <v>4382</v>
      </c>
      <c r="F670" s="31" t="s">
        <v>8074</v>
      </c>
      <c r="G670" s="31" t="s">
        <v>4383</v>
      </c>
      <c r="H670" s="31" t="s">
        <v>8075</v>
      </c>
      <c r="I670" s="21" t="s">
        <v>183</v>
      </c>
      <c r="J670" s="21" t="s">
        <v>8076</v>
      </c>
      <c r="K670" s="21" t="s">
        <v>4384</v>
      </c>
      <c r="L670" s="21" t="s">
        <v>4385</v>
      </c>
      <c r="M670" s="23" t="s">
        <v>339</v>
      </c>
      <c r="N670" s="32" t="s">
        <v>3942</v>
      </c>
      <c r="O670" s="32" t="s">
        <v>4386</v>
      </c>
      <c r="P670" s="33"/>
      <c r="Q670" s="32"/>
      <c r="R670" s="33" t="s">
        <v>414</v>
      </c>
      <c r="S670" s="33" t="s">
        <v>6951</v>
      </c>
      <c r="T670" s="34">
        <v>38228</v>
      </c>
      <c r="U670" s="32">
        <v>7146</v>
      </c>
      <c r="V670" s="22"/>
      <c r="W670" s="23"/>
      <c r="X670" s="22"/>
      <c r="Y670" s="22"/>
      <c r="Z670" s="22"/>
      <c r="AA670" s="21"/>
      <c r="AB670" s="18"/>
      <c r="AC670" s="18"/>
      <c r="AD670" s="18"/>
      <c r="AE670" s="18"/>
      <c r="AF670" s="18"/>
      <c r="AG670" s="18"/>
    </row>
    <row r="671" spans="1:33" ht="18" hidden="1" customHeight="1" x14ac:dyDescent="0.2">
      <c r="A671" s="32">
        <v>7191</v>
      </c>
      <c r="B671" s="42" t="s">
        <v>4387</v>
      </c>
      <c r="C671" s="139">
        <v>759894200</v>
      </c>
      <c r="D671" s="21" t="s">
        <v>4219</v>
      </c>
      <c r="E671" s="21" t="s">
        <v>4388</v>
      </c>
      <c r="F671" s="31" t="s">
        <v>4389</v>
      </c>
      <c r="G671" s="31" t="s">
        <v>4390</v>
      </c>
      <c r="H671" s="31" t="s">
        <v>4391</v>
      </c>
      <c r="I671" s="21" t="s">
        <v>4392</v>
      </c>
      <c r="J671" s="21" t="s">
        <v>4393</v>
      </c>
      <c r="K671" s="21" t="s">
        <v>4394</v>
      </c>
      <c r="L671" s="21" t="s">
        <v>4397</v>
      </c>
      <c r="M671" s="23" t="s">
        <v>49</v>
      </c>
      <c r="N671" s="32" t="s">
        <v>4398</v>
      </c>
      <c r="O671" s="32" t="s">
        <v>4396</v>
      </c>
      <c r="P671" s="33" t="s">
        <v>4395</v>
      </c>
      <c r="Q671" s="32"/>
      <c r="R671" s="33" t="s">
        <v>47</v>
      </c>
      <c r="S671" s="33" t="s">
        <v>4399</v>
      </c>
      <c r="T671" s="34">
        <v>38610</v>
      </c>
      <c r="U671" s="32">
        <v>7191</v>
      </c>
      <c r="V671" s="22"/>
      <c r="W671" s="23"/>
      <c r="X671" s="22"/>
      <c r="Y671" s="22"/>
      <c r="Z671" s="22"/>
      <c r="AA671" s="21"/>
      <c r="AB671" s="18"/>
      <c r="AC671" s="18"/>
      <c r="AD671" s="18"/>
      <c r="AE671" s="18"/>
      <c r="AF671" s="18"/>
      <c r="AG671" s="18"/>
    </row>
    <row r="672" spans="1:33" ht="18" hidden="1" customHeight="1" x14ac:dyDescent="0.2">
      <c r="A672" s="32">
        <v>7357</v>
      </c>
      <c r="B672" s="42" t="s">
        <v>4400</v>
      </c>
      <c r="C672" s="139">
        <v>656702605</v>
      </c>
      <c r="D672" s="21" t="s">
        <v>4257</v>
      </c>
      <c r="E672" s="21" t="s">
        <v>4401</v>
      </c>
      <c r="F672" s="31" t="s">
        <v>4402</v>
      </c>
      <c r="G672" s="31" t="s">
        <v>4403</v>
      </c>
      <c r="H672" s="31" t="s">
        <v>4404</v>
      </c>
      <c r="I672" s="21" t="s">
        <v>4405</v>
      </c>
      <c r="J672" s="21" t="s">
        <v>4406</v>
      </c>
      <c r="K672" s="21" t="s">
        <v>4407</v>
      </c>
      <c r="L672" s="21" t="s">
        <v>4409</v>
      </c>
      <c r="M672" s="23" t="s">
        <v>623</v>
      </c>
      <c r="N672" s="21" t="s">
        <v>3092</v>
      </c>
      <c r="O672" s="32" t="s">
        <v>4410</v>
      </c>
      <c r="P672" s="32" t="s">
        <v>4408</v>
      </c>
      <c r="Q672" s="32"/>
      <c r="R672" s="33">
        <v>93401</v>
      </c>
      <c r="S672" s="33" t="s">
        <v>4411</v>
      </c>
      <c r="T672" s="34">
        <v>39212</v>
      </c>
      <c r="U672" s="32">
        <v>7357</v>
      </c>
      <c r="V672" s="22"/>
      <c r="W672" s="23"/>
      <c r="X672" s="22"/>
      <c r="Y672" s="22"/>
      <c r="Z672" s="22"/>
      <c r="AA672" s="21"/>
      <c r="AB672" s="18"/>
      <c r="AC672" s="18"/>
      <c r="AD672" s="18"/>
      <c r="AE672" s="18"/>
      <c r="AF672" s="18"/>
      <c r="AG672" s="18"/>
    </row>
    <row r="673" spans="1:33" ht="18" hidden="1" customHeight="1" x14ac:dyDescent="0.2">
      <c r="A673" s="32">
        <v>6956</v>
      </c>
      <c r="B673" s="42" t="s">
        <v>4412</v>
      </c>
      <c r="C673" s="139">
        <v>733958006</v>
      </c>
      <c r="D673" s="21" t="s">
        <v>4219</v>
      </c>
      <c r="E673" s="21" t="s">
        <v>4413</v>
      </c>
      <c r="F673" s="31" t="s">
        <v>4414</v>
      </c>
      <c r="G673" s="31" t="s">
        <v>4415</v>
      </c>
      <c r="H673" s="31" t="s">
        <v>4416</v>
      </c>
      <c r="I673" s="21" t="s">
        <v>132</v>
      </c>
      <c r="J673" s="21" t="s">
        <v>4417</v>
      </c>
      <c r="K673" s="21" t="s">
        <v>4418</v>
      </c>
      <c r="L673" s="21" t="s">
        <v>4419</v>
      </c>
      <c r="M673" s="23" t="s">
        <v>623</v>
      </c>
      <c r="N673" s="32" t="s">
        <v>3866</v>
      </c>
      <c r="O673" s="32"/>
      <c r="P673" s="33"/>
      <c r="Q673" s="32"/>
      <c r="R673" s="33" t="s">
        <v>414</v>
      </c>
      <c r="S673" s="33" t="s">
        <v>4420</v>
      </c>
      <c r="T673" s="34">
        <v>37970</v>
      </c>
      <c r="U673" s="32">
        <v>6956</v>
      </c>
      <c r="V673" s="22"/>
      <c r="W673" s="23"/>
      <c r="X673" s="22"/>
      <c r="Y673" s="22"/>
      <c r="Z673" s="22"/>
      <c r="AA673" s="21"/>
      <c r="AB673" s="18"/>
      <c r="AC673" s="18"/>
      <c r="AD673" s="18"/>
      <c r="AE673" s="18"/>
      <c r="AF673" s="18"/>
      <c r="AG673" s="18"/>
    </row>
    <row r="674" spans="1:33" ht="18" hidden="1" customHeight="1" x14ac:dyDescent="0.2">
      <c r="A674" s="32">
        <v>7416</v>
      </c>
      <c r="B674" s="100" t="s">
        <v>6151</v>
      </c>
      <c r="C674" s="139">
        <v>659660806</v>
      </c>
      <c r="D674" s="21" t="s">
        <v>4219</v>
      </c>
      <c r="E674" s="21" t="s">
        <v>4421</v>
      </c>
      <c r="F674" s="31" t="s">
        <v>4422</v>
      </c>
      <c r="G674" s="31" t="s">
        <v>4423</v>
      </c>
      <c r="H674" s="31" t="s">
        <v>4424</v>
      </c>
      <c r="I674" s="21" t="s">
        <v>4249</v>
      </c>
      <c r="J674" s="21" t="s">
        <v>4425</v>
      </c>
      <c r="K674" s="21" t="s">
        <v>4426</v>
      </c>
      <c r="L674" s="21" t="s">
        <v>4427</v>
      </c>
      <c r="M674" s="23" t="s">
        <v>6106</v>
      </c>
      <c r="N674" s="32" t="s">
        <v>61</v>
      </c>
      <c r="O674" s="32"/>
      <c r="P674" s="33"/>
      <c r="Q674" s="32"/>
      <c r="R674" s="33" t="s">
        <v>414</v>
      </c>
      <c r="S674" s="33" t="s">
        <v>4428</v>
      </c>
      <c r="T674" s="34">
        <v>40032</v>
      </c>
      <c r="U674" s="32">
        <v>7416</v>
      </c>
      <c r="V674" s="22"/>
      <c r="W674" s="23"/>
      <c r="X674" s="22"/>
      <c r="Y674" s="22"/>
      <c r="Z674" s="22"/>
      <c r="AA674" s="21"/>
      <c r="AB674" s="18"/>
      <c r="AC674" s="18"/>
      <c r="AD674" s="18"/>
      <c r="AE674" s="18"/>
      <c r="AF674" s="18"/>
      <c r="AG674" s="18"/>
    </row>
    <row r="675" spans="1:33" ht="18" hidden="1" customHeight="1" x14ac:dyDescent="0.2">
      <c r="A675" s="32">
        <v>7330</v>
      </c>
      <c r="B675" s="42" t="s">
        <v>4429</v>
      </c>
      <c r="C675" s="139">
        <v>655691103</v>
      </c>
      <c r="D675" s="21" t="s">
        <v>4430</v>
      </c>
      <c r="E675" s="21" t="s">
        <v>4431</v>
      </c>
      <c r="F675" s="31" t="s">
        <v>4432</v>
      </c>
      <c r="G675" s="31" t="s">
        <v>4433</v>
      </c>
      <c r="H675" s="31" t="s">
        <v>4434</v>
      </c>
      <c r="I675" s="21" t="s">
        <v>1919</v>
      </c>
      <c r="J675" s="21" t="s">
        <v>4435</v>
      </c>
      <c r="K675" s="21" t="s">
        <v>4436</v>
      </c>
      <c r="L675" s="21" t="s">
        <v>4437</v>
      </c>
      <c r="M675" s="23" t="s">
        <v>623</v>
      </c>
      <c r="N675" s="32"/>
      <c r="O675" s="32" t="s">
        <v>4438</v>
      </c>
      <c r="P675" s="33"/>
      <c r="Q675" s="32"/>
      <c r="R675" s="33">
        <v>93401</v>
      </c>
      <c r="S675" s="33" t="s">
        <v>4439</v>
      </c>
      <c r="T675" s="34">
        <v>38915</v>
      </c>
      <c r="U675" s="32">
        <v>7330</v>
      </c>
      <c r="V675" s="22"/>
      <c r="W675" s="23"/>
      <c r="X675" s="22"/>
      <c r="Y675" s="22"/>
      <c r="Z675" s="22"/>
      <c r="AA675" s="21"/>
      <c r="AB675" s="18"/>
      <c r="AC675" s="18"/>
      <c r="AD675" s="18"/>
      <c r="AE675" s="18"/>
      <c r="AF675" s="18"/>
      <c r="AG675" s="18"/>
    </row>
    <row r="676" spans="1:33" ht="18" hidden="1" customHeight="1" x14ac:dyDescent="0.2">
      <c r="A676" s="32">
        <v>7192</v>
      </c>
      <c r="B676" s="42" t="s">
        <v>4440</v>
      </c>
      <c r="C676" s="139">
        <v>655097503</v>
      </c>
      <c r="D676" s="21" t="s">
        <v>4219</v>
      </c>
      <c r="E676" s="21" t="s">
        <v>4441</v>
      </c>
      <c r="F676" s="31" t="s">
        <v>4442</v>
      </c>
      <c r="G676" s="31" t="s">
        <v>4443</v>
      </c>
      <c r="H676" s="31" t="s">
        <v>4444</v>
      </c>
      <c r="I676" s="21" t="s">
        <v>4445</v>
      </c>
      <c r="J676" s="21" t="s">
        <v>4446</v>
      </c>
      <c r="K676" s="21" t="s">
        <v>4447</v>
      </c>
      <c r="L676" s="21" t="s">
        <v>4448</v>
      </c>
      <c r="M676" s="23" t="s">
        <v>49</v>
      </c>
      <c r="N676" s="32" t="s">
        <v>664</v>
      </c>
      <c r="O676" s="32" t="s">
        <v>4449</v>
      </c>
      <c r="P676" s="33"/>
      <c r="Q676" s="32"/>
      <c r="R676" s="33" t="s">
        <v>47</v>
      </c>
      <c r="S676" s="33" t="s">
        <v>4450</v>
      </c>
      <c r="T676" s="34">
        <v>38617</v>
      </c>
      <c r="U676" s="32">
        <v>7192</v>
      </c>
      <c r="V676" s="22"/>
      <c r="W676" s="23"/>
      <c r="X676" s="22"/>
      <c r="Y676" s="22"/>
      <c r="Z676" s="22"/>
      <c r="AA676" s="21"/>
      <c r="AB676" s="18"/>
      <c r="AC676" s="18"/>
      <c r="AD676" s="18"/>
      <c r="AE676" s="18"/>
      <c r="AF676" s="18"/>
      <c r="AG676" s="18"/>
    </row>
    <row r="677" spans="1:33" ht="18" hidden="1" customHeight="1" x14ac:dyDescent="0.2">
      <c r="A677" s="32">
        <v>7404</v>
      </c>
      <c r="B677" s="42" t="s">
        <v>4451</v>
      </c>
      <c r="C677" s="139">
        <v>658880209</v>
      </c>
      <c r="D677" s="21" t="s">
        <v>1555</v>
      </c>
      <c r="E677" s="21" t="s">
        <v>4452</v>
      </c>
      <c r="F677" s="31" t="s">
        <v>4453</v>
      </c>
      <c r="G677" s="31" t="s">
        <v>4454</v>
      </c>
      <c r="H677" s="31" t="s">
        <v>4455</v>
      </c>
      <c r="I677" s="21" t="s">
        <v>4456</v>
      </c>
      <c r="J677" s="21" t="s">
        <v>4456</v>
      </c>
      <c r="K677" s="21" t="s">
        <v>4457</v>
      </c>
      <c r="L677" s="21" t="s">
        <v>4459</v>
      </c>
      <c r="M677" s="23" t="s">
        <v>49</v>
      </c>
      <c r="N677" s="32" t="s">
        <v>4461</v>
      </c>
      <c r="O677" s="21" t="s">
        <v>4460</v>
      </c>
      <c r="P677" s="32" t="s">
        <v>4458</v>
      </c>
      <c r="Q677" s="32"/>
      <c r="R677" s="33" t="s">
        <v>89</v>
      </c>
      <c r="S677" s="33" t="s">
        <v>4462</v>
      </c>
      <c r="T677" s="34">
        <v>39713</v>
      </c>
      <c r="U677" s="32">
        <v>7404</v>
      </c>
      <c r="V677" s="22"/>
      <c r="W677" s="23"/>
      <c r="X677" s="22"/>
      <c r="Y677" s="22"/>
      <c r="Z677" s="22"/>
      <c r="AA677" s="21"/>
      <c r="AB677" s="18"/>
      <c r="AC677" s="18"/>
      <c r="AD677" s="18"/>
      <c r="AE677" s="18"/>
      <c r="AF677" s="18"/>
      <c r="AG677" s="18"/>
    </row>
    <row r="678" spans="1:33" ht="18" hidden="1" customHeight="1" x14ac:dyDescent="0.2">
      <c r="A678" s="32">
        <v>7449</v>
      </c>
      <c r="B678" s="42" t="s">
        <v>7064</v>
      </c>
      <c r="C678" s="139">
        <v>718283000</v>
      </c>
      <c r="D678" s="21" t="s">
        <v>4231</v>
      </c>
      <c r="E678" s="21" t="s">
        <v>4463</v>
      </c>
      <c r="F678" s="31" t="s">
        <v>4464</v>
      </c>
      <c r="G678" s="31" t="s">
        <v>4465</v>
      </c>
      <c r="H678" s="31" t="s">
        <v>7124</v>
      </c>
      <c r="I678" s="21" t="s">
        <v>4466</v>
      </c>
      <c r="J678" s="21" t="s">
        <v>7125</v>
      </c>
      <c r="K678" s="21" t="s">
        <v>7126</v>
      </c>
      <c r="L678" s="21" t="s">
        <v>4468</v>
      </c>
      <c r="M678" s="23" t="s">
        <v>49</v>
      </c>
      <c r="N678" s="32" t="s">
        <v>4470</v>
      </c>
      <c r="O678" s="32" t="s">
        <v>4469</v>
      </c>
      <c r="P678" s="33" t="s">
        <v>4467</v>
      </c>
      <c r="Q678" s="32"/>
      <c r="R678" s="33" t="s">
        <v>47</v>
      </c>
      <c r="S678" s="33" t="s">
        <v>4471</v>
      </c>
      <c r="T678" s="34">
        <v>37119</v>
      </c>
      <c r="U678" s="32">
        <v>7449</v>
      </c>
      <c r="V678" s="22"/>
      <c r="W678" s="23"/>
      <c r="X678" s="22"/>
      <c r="Y678" s="22"/>
      <c r="Z678" s="22"/>
      <c r="AA678" s="21"/>
      <c r="AB678" s="18"/>
      <c r="AC678" s="18"/>
      <c r="AD678" s="18"/>
      <c r="AE678" s="18"/>
      <c r="AF678" s="18"/>
      <c r="AG678" s="18"/>
    </row>
    <row r="679" spans="1:33" ht="18" hidden="1" customHeight="1" x14ac:dyDescent="0.2">
      <c r="A679" s="32">
        <v>7469</v>
      </c>
      <c r="B679" s="42" t="s">
        <v>4472</v>
      </c>
      <c r="C679" s="139">
        <v>657699209</v>
      </c>
      <c r="D679" s="21" t="s">
        <v>4231</v>
      </c>
      <c r="E679" s="21" t="s">
        <v>4473</v>
      </c>
      <c r="F679" s="31" t="s">
        <v>4474</v>
      </c>
      <c r="G679" s="31" t="s">
        <v>4475</v>
      </c>
      <c r="H679" s="31" t="s">
        <v>4476</v>
      </c>
      <c r="I679" s="21" t="s">
        <v>4477</v>
      </c>
      <c r="J679" s="21" t="s">
        <v>4478</v>
      </c>
      <c r="K679" s="21" t="s">
        <v>4479</v>
      </c>
      <c r="L679" s="21" t="s">
        <v>4480</v>
      </c>
      <c r="M679" s="23" t="s">
        <v>623</v>
      </c>
      <c r="N679" s="32" t="s">
        <v>786</v>
      </c>
      <c r="O679" s="32" t="s">
        <v>4481</v>
      </c>
      <c r="P679" s="33"/>
      <c r="Q679" s="32"/>
      <c r="R679" s="33" t="s">
        <v>47</v>
      </c>
      <c r="S679" s="33" t="s">
        <v>787</v>
      </c>
      <c r="T679" s="34">
        <v>41288</v>
      </c>
      <c r="U679" s="32">
        <v>7469</v>
      </c>
      <c r="V679" s="22"/>
      <c r="W679" s="23"/>
      <c r="X679" s="22"/>
      <c r="Y679" s="22"/>
      <c r="Z679" s="22"/>
      <c r="AA679" s="21"/>
      <c r="AB679" s="18"/>
      <c r="AC679" s="18"/>
      <c r="AD679" s="18"/>
      <c r="AE679" s="18"/>
      <c r="AF679" s="18"/>
      <c r="AG679" s="18"/>
    </row>
    <row r="680" spans="1:33" ht="18" hidden="1" customHeight="1" x14ac:dyDescent="0.2">
      <c r="A680" s="32">
        <v>7332</v>
      </c>
      <c r="B680" s="42" t="s">
        <v>4482</v>
      </c>
      <c r="C680" s="139">
        <v>653173105</v>
      </c>
      <c r="D680" s="21" t="s">
        <v>4269</v>
      </c>
      <c r="E680" s="21" t="s">
        <v>4483</v>
      </c>
      <c r="F680" s="31" t="s">
        <v>4484</v>
      </c>
      <c r="G680" s="31" t="s">
        <v>4485</v>
      </c>
      <c r="H680" s="31" t="s">
        <v>4486</v>
      </c>
      <c r="I680" s="21" t="s">
        <v>4487</v>
      </c>
      <c r="J680" s="21" t="s">
        <v>4488</v>
      </c>
      <c r="K680" s="21" t="s">
        <v>4489</v>
      </c>
      <c r="L680" s="21" t="s">
        <v>4490</v>
      </c>
      <c r="M680" s="23" t="s">
        <v>623</v>
      </c>
      <c r="N680" s="32" t="s">
        <v>4491</v>
      </c>
      <c r="O680" s="32"/>
      <c r="P680" s="33"/>
      <c r="Q680" s="32"/>
      <c r="R680" s="33" t="s">
        <v>1266</v>
      </c>
      <c r="S680" s="33" t="s">
        <v>6091</v>
      </c>
      <c r="T680" s="34">
        <v>41493</v>
      </c>
      <c r="U680" s="32">
        <v>7332</v>
      </c>
      <c r="V680" s="22"/>
      <c r="W680" s="23"/>
      <c r="X680" s="22"/>
      <c r="Y680" s="22"/>
      <c r="Z680" s="22"/>
      <c r="AA680" s="21"/>
      <c r="AB680" s="18"/>
      <c r="AC680" s="18"/>
      <c r="AD680" s="18"/>
      <c r="AE680" s="18"/>
      <c r="AF680" s="18"/>
      <c r="AG680" s="18"/>
    </row>
    <row r="681" spans="1:33" ht="18" hidden="1" customHeight="1" x14ac:dyDescent="0.2">
      <c r="A681" s="32">
        <v>7026</v>
      </c>
      <c r="B681" s="42" t="s">
        <v>4492</v>
      </c>
      <c r="C681" s="139">
        <v>732191003</v>
      </c>
      <c r="D681" s="21" t="s">
        <v>4269</v>
      </c>
      <c r="E681" s="21" t="s">
        <v>4493</v>
      </c>
      <c r="F681" s="31" t="s">
        <v>4494</v>
      </c>
      <c r="G681" s="31" t="s">
        <v>4495</v>
      </c>
      <c r="H681" s="31" t="s">
        <v>4496</v>
      </c>
      <c r="I681" s="21" t="s">
        <v>67</v>
      </c>
      <c r="J681" s="21" t="s">
        <v>4497</v>
      </c>
      <c r="K681" s="21" t="s">
        <v>4498</v>
      </c>
      <c r="L681" s="21" t="s">
        <v>4499</v>
      </c>
      <c r="M681" s="23" t="s">
        <v>623</v>
      </c>
      <c r="N681" s="32" t="s">
        <v>786</v>
      </c>
      <c r="O681" s="32"/>
      <c r="P681" s="33"/>
      <c r="Q681" s="32"/>
      <c r="R681" s="33" t="s">
        <v>414</v>
      </c>
      <c r="S681" s="33" t="s">
        <v>4500</v>
      </c>
      <c r="T681" s="34">
        <v>37970</v>
      </c>
      <c r="U681" s="32">
        <v>7026</v>
      </c>
      <c r="V681" s="22"/>
      <c r="W681" s="23"/>
      <c r="X681" s="22"/>
      <c r="Y681" s="22"/>
      <c r="Z681" s="22"/>
      <c r="AA681" s="21"/>
      <c r="AB681" s="18"/>
      <c r="AC681" s="18"/>
      <c r="AD681" s="18"/>
      <c r="AE681" s="18"/>
      <c r="AF681" s="18"/>
      <c r="AG681" s="18"/>
    </row>
    <row r="682" spans="1:33" ht="18" hidden="1" customHeight="1" x14ac:dyDescent="0.2">
      <c r="A682" s="32">
        <v>7171</v>
      </c>
      <c r="B682" s="42" t="s">
        <v>4501</v>
      </c>
      <c r="C682" s="139">
        <v>654851603</v>
      </c>
      <c r="D682" s="21" t="s">
        <v>4269</v>
      </c>
      <c r="E682" s="21" t="s">
        <v>4502</v>
      </c>
      <c r="F682" s="31" t="s">
        <v>4503</v>
      </c>
      <c r="G682" s="31" t="s">
        <v>4504</v>
      </c>
      <c r="H682" s="31" t="s">
        <v>4505</v>
      </c>
      <c r="I682" s="21" t="s">
        <v>4506</v>
      </c>
      <c r="J682" s="21" t="s">
        <v>4507</v>
      </c>
      <c r="K682" s="21" t="s">
        <v>4508</v>
      </c>
      <c r="L682" s="21" t="s">
        <v>4509</v>
      </c>
      <c r="M682" s="23" t="s">
        <v>6106</v>
      </c>
      <c r="N682" s="32" t="s">
        <v>4510</v>
      </c>
      <c r="O682" s="32"/>
      <c r="P682" s="33"/>
      <c r="Q682" s="32"/>
      <c r="R682" s="33" t="s">
        <v>414</v>
      </c>
      <c r="S682" s="33" t="s">
        <v>4511</v>
      </c>
      <c r="T682" s="34">
        <v>38503</v>
      </c>
      <c r="U682" s="32">
        <v>7171</v>
      </c>
      <c r="V682" s="22"/>
      <c r="W682" s="23"/>
      <c r="X682" s="22"/>
      <c r="Y682" s="22"/>
      <c r="Z682" s="22"/>
      <c r="AA682" s="21"/>
      <c r="AB682" s="18"/>
      <c r="AC682" s="18"/>
      <c r="AD682" s="18"/>
      <c r="AE682" s="18"/>
      <c r="AF682" s="18"/>
      <c r="AG682" s="18"/>
    </row>
    <row r="683" spans="1:33" ht="18" hidden="1" customHeight="1" x14ac:dyDescent="0.2">
      <c r="A683" s="32">
        <v>7241</v>
      </c>
      <c r="B683" s="42" t="s">
        <v>4571</v>
      </c>
      <c r="C683" s="139">
        <v>757565005</v>
      </c>
      <c r="D683" s="21" t="s">
        <v>4219</v>
      </c>
      <c r="E683" s="21" t="s">
        <v>4572</v>
      </c>
      <c r="F683" s="31" t="s">
        <v>4573</v>
      </c>
      <c r="G683" s="31" t="s">
        <v>4574</v>
      </c>
      <c r="H683" s="31" t="s">
        <v>4575</v>
      </c>
      <c r="I683" s="21" t="s">
        <v>132</v>
      </c>
      <c r="J683" s="21" t="s">
        <v>4576</v>
      </c>
      <c r="K683" s="21" t="s">
        <v>4577</v>
      </c>
      <c r="L683" s="21" t="s">
        <v>4578</v>
      </c>
      <c r="M683" s="23" t="s">
        <v>49</v>
      </c>
      <c r="N683" s="32" t="s">
        <v>664</v>
      </c>
      <c r="O683" s="32"/>
      <c r="P683" s="33"/>
      <c r="Q683" s="32"/>
      <c r="R683" s="33" t="s">
        <v>414</v>
      </c>
      <c r="S683" s="33" t="s">
        <v>4579</v>
      </c>
      <c r="T683" s="34">
        <v>38715</v>
      </c>
      <c r="U683" s="32">
        <v>7241</v>
      </c>
      <c r="V683" s="22"/>
      <c r="W683" s="23"/>
      <c r="X683" s="22"/>
      <c r="Y683" s="22"/>
      <c r="Z683" s="22"/>
      <c r="AA683" s="21"/>
      <c r="AB683" s="18"/>
      <c r="AC683" s="18"/>
      <c r="AD683" s="18"/>
      <c r="AE683" s="18"/>
      <c r="AF683" s="18"/>
      <c r="AG683" s="18"/>
    </row>
    <row r="684" spans="1:33" ht="18" hidden="1" customHeight="1" x14ac:dyDescent="0.2">
      <c r="A684" s="32">
        <v>6939</v>
      </c>
      <c r="B684" s="42" t="s">
        <v>4512</v>
      </c>
      <c r="C684" s="139">
        <v>728421002</v>
      </c>
      <c r="D684" s="21" t="s">
        <v>4269</v>
      </c>
      <c r="E684" s="21" t="s">
        <v>4513</v>
      </c>
      <c r="F684" s="31" t="s">
        <v>4514</v>
      </c>
      <c r="G684" s="31" t="s">
        <v>4515</v>
      </c>
      <c r="H684" s="31" t="s">
        <v>4516</v>
      </c>
      <c r="I684" s="21" t="s">
        <v>1573</v>
      </c>
      <c r="J684" s="21" t="s">
        <v>4517</v>
      </c>
      <c r="K684" s="21" t="s">
        <v>4518</v>
      </c>
      <c r="L684" s="21" t="s">
        <v>4519</v>
      </c>
      <c r="M684" s="23" t="s">
        <v>623</v>
      </c>
      <c r="N684" s="32" t="s">
        <v>2773</v>
      </c>
      <c r="O684" s="32"/>
      <c r="P684" s="33"/>
      <c r="Q684" s="32"/>
      <c r="R684" s="33" t="s">
        <v>414</v>
      </c>
      <c r="S684" s="33" t="s">
        <v>4520</v>
      </c>
      <c r="T684" s="34">
        <v>37970</v>
      </c>
      <c r="U684" s="32">
        <v>6939</v>
      </c>
      <c r="V684" s="22"/>
      <c r="W684" s="23"/>
      <c r="X684" s="22"/>
      <c r="Y684" s="22"/>
      <c r="Z684" s="22"/>
      <c r="AA684" s="21"/>
      <c r="AB684" s="18"/>
      <c r="AC684" s="18"/>
      <c r="AD684" s="18"/>
      <c r="AE684" s="18"/>
      <c r="AF684" s="18"/>
      <c r="AG684" s="18"/>
    </row>
    <row r="685" spans="1:33" ht="18" hidden="1" customHeight="1" x14ac:dyDescent="0.2">
      <c r="A685" s="32">
        <v>7043</v>
      </c>
      <c r="B685" s="42" t="s">
        <v>4521</v>
      </c>
      <c r="C685" s="139">
        <v>754998008</v>
      </c>
      <c r="D685" s="21" t="s">
        <v>4269</v>
      </c>
      <c r="E685" s="21" t="s">
        <v>4522</v>
      </c>
      <c r="F685" s="31" t="s">
        <v>4523</v>
      </c>
      <c r="G685" s="31" t="s">
        <v>4524</v>
      </c>
      <c r="H685" s="31" t="s">
        <v>4525</v>
      </c>
      <c r="I685" s="21" t="s">
        <v>4526</v>
      </c>
      <c r="J685" s="21" t="s">
        <v>4527</v>
      </c>
      <c r="K685" s="21" t="s">
        <v>4528</v>
      </c>
      <c r="L685" s="21" t="s">
        <v>4529</v>
      </c>
      <c r="M685" s="23" t="s">
        <v>623</v>
      </c>
      <c r="N685" s="32" t="s">
        <v>202</v>
      </c>
      <c r="O685" s="32"/>
      <c r="P685" s="33"/>
      <c r="Q685" s="32"/>
      <c r="R685" s="33" t="s">
        <v>414</v>
      </c>
      <c r="S685" s="33" t="s">
        <v>4500</v>
      </c>
      <c r="T685" s="34">
        <v>37970</v>
      </c>
      <c r="U685" s="32">
        <v>7043</v>
      </c>
      <c r="V685" s="22"/>
      <c r="W685" s="23"/>
      <c r="X685" s="22"/>
      <c r="Y685" s="22"/>
      <c r="Z685" s="22"/>
      <c r="AA685" s="21"/>
      <c r="AB685" s="18"/>
      <c r="AC685" s="18"/>
      <c r="AD685" s="18"/>
      <c r="AE685" s="18"/>
      <c r="AF685" s="18"/>
      <c r="AG685" s="18"/>
    </row>
    <row r="686" spans="1:33" ht="18" hidden="1" customHeight="1" x14ac:dyDescent="0.2">
      <c r="A686" s="32">
        <v>7321</v>
      </c>
      <c r="B686" s="42" t="s">
        <v>4530</v>
      </c>
      <c r="C686" s="139">
        <v>655994203</v>
      </c>
      <c r="D686" s="21" t="s">
        <v>4257</v>
      </c>
      <c r="E686" s="21" t="s">
        <v>4531</v>
      </c>
      <c r="F686" s="31" t="s">
        <v>4532</v>
      </c>
      <c r="G686" s="31" t="s">
        <v>4533</v>
      </c>
      <c r="H686" s="31" t="s">
        <v>4534</v>
      </c>
      <c r="I686" s="21" t="s">
        <v>1919</v>
      </c>
      <c r="J686" s="21" t="s">
        <v>4535</v>
      </c>
      <c r="K686" s="21" t="s">
        <v>4536</v>
      </c>
      <c r="L686" s="21" t="s">
        <v>4537</v>
      </c>
      <c r="M686" s="23" t="s">
        <v>49</v>
      </c>
      <c r="N686" s="32" t="s">
        <v>2628</v>
      </c>
      <c r="O686" s="32"/>
      <c r="P686" s="33"/>
      <c r="Q686" s="32"/>
      <c r="R686" s="33">
        <v>93401</v>
      </c>
      <c r="S686" s="33" t="s">
        <v>4538</v>
      </c>
      <c r="T686" s="34">
        <v>38860</v>
      </c>
      <c r="U686" s="32">
        <v>7321</v>
      </c>
      <c r="V686" s="22"/>
      <c r="W686" s="23"/>
      <c r="X686" s="22"/>
      <c r="Y686" s="22"/>
      <c r="Z686" s="22"/>
      <c r="AA686" s="21"/>
      <c r="AB686" s="18"/>
      <c r="AC686" s="18"/>
      <c r="AD686" s="18"/>
      <c r="AE686" s="18"/>
      <c r="AF686" s="18"/>
      <c r="AG686" s="18"/>
    </row>
    <row r="687" spans="1:33" ht="18" hidden="1" customHeight="1" x14ac:dyDescent="0.2">
      <c r="A687" s="32">
        <v>7401</v>
      </c>
      <c r="B687" s="42" t="s">
        <v>4539</v>
      </c>
      <c r="C687" s="139">
        <v>653583001</v>
      </c>
      <c r="D687" s="21" t="s">
        <v>4269</v>
      </c>
      <c r="E687" s="21" t="s">
        <v>4540</v>
      </c>
      <c r="F687" s="31" t="s">
        <v>4541</v>
      </c>
      <c r="G687" s="31" t="s">
        <v>4542</v>
      </c>
      <c r="H687" s="31" t="s">
        <v>4543</v>
      </c>
      <c r="I687" s="21" t="s">
        <v>4544</v>
      </c>
      <c r="J687" s="21" t="s">
        <v>4545</v>
      </c>
      <c r="K687" s="21" t="s">
        <v>4546</v>
      </c>
      <c r="L687" s="21" t="s">
        <v>4548</v>
      </c>
      <c r="M687" s="23" t="s">
        <v>6110</v>
      </c>
      <c r="N687" s="32" t="s">
        <v>1005</v>
      </c>
      <c r="O687" s="32" t="s">
        <v>4549</v>
      </c>
      <c r="P687" s="33" t="s">
        <v>4547</v>
      </c>
      <c r="Q687" s="32"/>
      <c r="R687" s="33" t="s">
        <v>414</v>
      </c>
      <c r="S687" s="33" t="s">
        <v>4550</v>
      </c>
      <c r="T687" s="34">
        <v>39693</v>
      </c>
      <c r="U687" s="32">
        <v>7401</v>
      </c>
      <c r="V687" s="22"/>
      <c r="W687" s="23"/>
      <c r="X687" s="22"/>
      <c r="Y687" s="22"/>
      <c r="Z687" s="22"/>
      <c r="AA687" s="21"/>
      <c r="AB687" s="18"/>
      <c r="AC687" s="18"/>
      <c r="AD687" s="18"/>
      <c r="AE687" s="18"/>
      <c r="AF687" s="18"/>
      <c r="AG687" s="18"/>
    </row>
    <row r="688" spans="1:33" ht="18" hidden="1" customHeight="1" x14ac:dyDescent="0.2">
      <c r="A688" s="32">
        <v>7238</v>
      </c>
      <c r="B688" s="42" t="s">
        <v>4551</v>
      </c>
      <c r="C688" s="139">
        <v>652167306</v>
      </c>
      <c r="D688" s="21" t="s">
        <v>4219</v>
      </c>
      <c r="E688" s="21" t="s">
        <v>4552</v>
      </c>
      <c r="F688" s="31" t="s">
        <v>4553</v>
      </c>
      <c r="G688" s="31" t="s">
        <v>4554</v>
      </c>
      <c r="H688" s="31" t="s">
        <v>4555</v>
      </c>
      <c r="I688" s="21" t="s">
        <v>132</v>
      </c>
      <c r="J688" s="21" t="s">
        <v>132</v>
      </c>
      <c r="K688" s="21" t="s">
        <v>4556</v>
      </c>
      <c r="L688" s="21" t="s">
        <v>4557</v>
      </c>
      <c r="M688" s="23" t="s">
        <v>49</v>
      </c>
      <c r="N688" s="32" t="s">
        <v>4558</v>
      </c>
      <c r="O688" s="32"/>
      <c r="P688" s="33"/>
      <c r="Q688" s="32"/>
      <c r="R688" s="33" t="s">
        <v>414</v>
      </c>
      <c r="S688" s="33" t="s">
        <v>4559</v>
      </c>
      <c r="T688" s="34">
        <v>38713</v>
      </c>
      <c r="U688" s="32">
        <v>7238</v>
      </c>
      <c r="V688" s="22"/>
      <c r="W688" s="23"/>
      <c r="X688" s="22"/>
      <c r="Y688" s="22"/>
      <c r="Z688" s="22"/>
      <c r="AA688" s="21"/>
      <c r="AB688" s="18"/>
      <c r="AC688" s="18"/>
      <c r="AD688" s="18"/>
      <c r="AE688" s="18"/>
      <c r="AF688" s="18"/>
      <c r="AG688" s="18"/>
    </row>
    <row r="689" spans="1:33" ht="18" hidden="1" customHeight="1" x14ac:dyDescent="0.2">
      <c r="A689" s="32">
        <v>7131</v>
      </c>
      <c r="B689" s="42" t="s">
        <v>4560</v>
      </c>
      <c r="C689" s="139">
        <v>745445004</v>
      </c>
      <c r="D689" s="21" t="s">
        <v>4269</v>
      </c>
      <c r="E689" s="21" t="s">
        <v>4561</v>
      </c>
      <c r="F689" s="31" t="s">
        <v>4562</v>
      </c>
      <c r="G689" s="31" t="s">
        <v>4563</v>
      </c>
      <c r="H689" s="31" t="s">
        <v>4564</v>
      </c>
      <c r="I689" s="21" t="s">
        <v>4566</v>
      </c>
      <c r="J689" s="21"/>
      <c r="K689" s="21" t="s">
        <v>4567</v>
      </c>
      <c r="L689" s="21" t="s">
        <v>4565</v>
      </c>
      <c r="M689" s="23" t="s">
        <v>623</v>
      </c>
      <c r="N689" s="32" t="s">
        <v>457</v>
      </c>
      <c r="O689" s="32" t="s">
        <v>4568</v>
      </c>
      <c r="P689" s="33" t="s">
        <v>4569</v>
      </c>
      <c r="Q689" s="32"/>
      <c r="R689" s="33" t="s">
        <v>1209</v>
      </c>
      <c r="S689" s="33" t="s">
        <v>4570</v>
      </c>
      <c r="T689" s="34">
        <v>38159</v>
      </c>
      <c r="U689" s="32">
        <v>7131</v>
      </c>
      <c r="V689" s="22"/>
      <c r="W689" s="23"/>
      <c r="X689" s="22"/>
      <c r="Y689" s="22"/>
      <c r="Z689" s="22"/>
      <c r="AA689" s="21"/>
      <c r="AB689" s="18"/>
      <c r="AC689" s="18"/>
      <c r="AD689" s="18"/>
      <c r="AE689" s="18"/>
      <c r="AF689" s="18"/>
      <c r="AG689" s="18"/>
    </row>
    <row r="690" spans="1:33" ht="18" hidden="1" customHeight="1" x14ac:dyDescent="0.2">
      <c r="A690" s="32">
        <v>7119</v>
      </c>
      <c r="B690" s="42" t="s">
        <v>4580</v>
      </c>
      <c r="C690" s="139" t="s">
        <v>7707</v>
      </c>
      <c r="D690" s="21" t="s">
        <v>4269</v>
      </c>
      <c r="E690" s="21" t="s">
        <v>4581</v>
      </c>
      <c r="F690" s="31" t="s">
        <v>4582</v>
      </c>
      <c r="G690" s="31" t="s">
        <v>4583</v>
      </c>
      <c r="H690" s="31" t="s">
        <v>4584</v>
      </c>
      <c r="I690" s="21" t="s">
        <v>4202</v>
      </c>
      <c r="J690" s="21" t="s">
        <v>4585</v>
      </c>
      <c r="K690" s="21" t="s">
        <v>4586</v>
      </c>
      <c r="L690" s="21" t="s">
        <v>4587</v>
      </c>
      <c r="M690" s="23" t="s">
        <v>49</v>
      </c>
      <c r="N690" s="32" t="s">
        <v>845</v>
      </c>
      <c r="O690" s="32"/>
      <c r="P690" s="33"/>
      <c r="Q690" s="32"/>
      <c r="R690" s="33" t="s">
        <v>414</v>
      </c>
      <c r="S690" s="33" t="s">
        <v>4588</v>
      </c>
      <c r="T690" s="34">
        <v>37970</v>
      </c>
      <c r="U690" s="32">
        <v>7119</v>
      </c>
      <c r="V690" s="22"/>
      <c r="W690" s="23"/>
      <c r="X690" s="22"/>
      <c r="Y690" s="22"/>
      <c r="Z690" s="22"/>
      <c r="AA690" s="21"/>
      <c r="AB690" s="18"/>
      <c r="AC690" s="18"/>
      <c r="AD690" s="18"/>
      <c r="AE690" s="18"/>
      <c r="AF690" s="18"/>
      <c r="AG690" s="18"/>
    </row>
    <row r="691" spans="1:33" ht="18" hidden="1" customHeight="1" x14ac:dyDescent="0.2">
      <c r="A691" s="32">
        <v>7434</v>
      </c>
      <c r="B691" s="42" t="s">
        <v>4589</v>
      </c>
      <c r="C691" s="139">
        <v>751175000</v>
      </c>
      <c r="D691" s="21" t="s">
        <v>4219</v>
      </c>
      <c r="E691" s="21" t="s">
        <v>4590</v>
      </c>
      <c r="F691" s="31" t="s">
        <v>4591</v>
      </c>
      <c r="G691" s="31" t="s">
        <v>4592</v>
      </c>
      <c r="H691" s="31" t="s">
        <v>4593</v>
      </c>
      <c r="I691" s="21" t="s">
        <v>4594</v>
      </c>
      <c r="J691" s="21" t="s">
        <v>4595</v>
      </c>
      <c r="K691" s="21" t="s">
        <v>4596</v>
      </c>
      <c r="L691" s="21" t="s">
        <v>4597</v>
      </c>
      <c r="M691" s="23" t="s">
        <v>49</v>
      </c>
      <c r="N691" s="32" t="s">
        <v>3458</v>
      </c>
      <c r="O691" s="32"/>
      <c r="P691" s="33"/>
      <c r="Q691" s="32"/>
      <c r="R691" s="33" t="s">
        <v>640</v>
      </c>
      <c r="S691" s="33" t="s">
        <v>4598</v>
      </c>
      <c r="T691" s="34">
        <v>40485</v>
      </c>
      <c r="U691" s="32">
        <v>7434</v>
      </c>
      <c r="V691" s="22"/>
      <c r="W691" s="23"/>
      <c r="X691" s="22"/>
      <c r="Y691" s="22"/>
      <c r="Z691" s="22"/>
      <c r="AA691" s="21"/>
      <c r="AB691" s="18"/>
      <c r="AC691" s="18"/>
      <c r="AD691" s="18"/>
      <c r="AE691" s="18"/>
      <c r="AF691" s="18"/>
      <c r="AG691" s="18"/>
    </row>
    <row r="692" spans="1:33" ht="18" hidden="1" customHeight="1" x14ac:dyDescent="0.2">
      <c r="A692" s="71">
        <v>7122</v>
      </c>
      <c r="B692" s="42" t="s">
        <v>4599</v>
      </c>
      <c r="C692" s="139">
        <v>737523004</v>
      </c>
      <c r="D692" s="21" t="s">
        <v>4219</v>
      </c>
      <c r="E692" s="21" t="s">
        <v>4600</v>
      </c>
      <c r="F692" s="31" t="s">
        <v>4601</v>
      </c>
      <c r="G692" s="31" t="s">
        <v>4602</v>
      </c>
      <c r="H692" s="31" t="s">
        <v>4603</v>
      </c>
      <c r="I692" s="21" t="s">
        <v>4202</v>
      </c>
      <c r="J692" s="21" t="s">
        <v>4604</v>
      </c>
      <c r="K692" s="21" t="s">
        <v>4605</v>
      </c>
      <c r="L692" s="21" t="s">
        <v>4606</v>
      </c>
      <c r="M692" s="23" t="s">
        <v>49</v>
      </c>
      <c r="N692" s="32" t="s">
        <v>3814</v>
      </c>
      <c r="O692" s="32" t="s">
        <v>4607</v>
      </c>
      <c r="P692" s="33"/>
      <c r="Q692" s="32"/>
      <c r="R692" s="33" t="s">
        <v>89</v>
      </c>
      <c r="S692" s="33" t="s">
        <v>4608</v>
      </c>
      <c r="T692" s="34">
        <v>37970</v>
      </c>
      <c r="U692" s="71">
        <v>7122</v>
      </c>
      <c r="V692" s="22"/>
      <c r="W692" s="23"/>
      <c r="X692" s="22"/>
      <c r="Y692" s="22"/>
      <c r="Z692" s="22"/>
      <c r="AA692" s="21"/>
      <c r="AB692" s="18"/>
      <c r="AC692" s="18"/>
      <c r="AD692" s="18"/>
      <c r="AE692" s="18"/>
      <c r="AF692" s="18"/>
      <c r="AG692" s="18"/>
    </row>
    <row r="693" spans="1:33" ht="18" hidden="1" customHeight="1" x14ac:dyDescent="0.2">
      <c r="A693" s="32">
        <v>7625</v>
      </c>
      <c r="B693" s="42" t="s">
        <v>4609</v>
      </c>
      <c r="C693" s="139">
        <v>650199650</v>
      </c>
      <c r="D693" s="21" t="s">
        <v>4610</v>
      </c>
      <c r="E693" s="21" t="s">
        <v>4611</v>
      </c>
      <c r="F693" s="31" t="s">
        <v>4612</v>
      </c>
      <c r="G693" s="31" t="s">
        <v>4613</v>
      </c>
      <c r="H693" s="31" t="s">
        <v>4614</v>
      </c>
      <c r="I693" s="21" t="s">
        <v>953</v>
      </c>
      <c r="J693" s="21" t="s">
        <v>4615</v>
      </c>
      <c r="K693" s="21" t="s">
        <v>4616</v>
      </c>
      <c r="L693" s="21" t="s">
        <v>4618</v>
      </c>
      <c r="M693" s="23" t="s">
        <v>623</v>
      </c>
      <c r="N693" s="32" t="s">
        <v>4620</v>
      </c>
      <c r="O693" s="32" t="s">
        <v>4619</v>
      </c>
      <c r="P693" s="33" t="s">
        <v>4617</v>
      </c>
      <c r="Q693" s="32"/>
      <c r="R693" s="33">
        <v>93401</v>
      </c>
      <c r="S693" s="33" t="s">
        <v>4621</v>
      </c>
      <c r="T693" s="34">
        <v>42762</v>
      </c>
      <c r="U693" s="32">
        <v>7625</v>
      </c>
      <c r="V693" s="22"/>
      <c r="W693" s="23"/>
      <c r="X693" s="22"/>
      <c r="Y693" s="22"/>
      <c r="Z693" s="22"/>
      <c r="AA693" s="21"/>
      <c r="AB693" s="18"/>
      <c r="AC693" s="18"/>
      <c r="AD693" s="18"/>
      <c r="AE693" s="18"/>
      <c r="AF693" s="18"/>
      <c r="AG693" s="18"/>
    </row>
    <row r="694" spans="1:33" ht="18" hidden="1" customHeight="1" x14ac:dyDescent="0.2">
      <c r="A694" s="32">
        <v>7010</v>
      </c>
      <c r="B694" s="42" t="s">
        <v>4622</v>
      </c>
      <c r="C694" s="139">
        <v>747168008</v>
      </c>
      <c r="D694" s="21" t="s">
        <v>4623</v>
      </c>
      <c r="E694" s="21" t="s">
        <v>4624</v>
      </c>
      <c r="F694" s="31" t="s">
        <v>7412</v>
      </c>
      <c r="G694" s="31" t="s">
        <v>4625</v>
      </c>
      <c r="H694" s="31" t="s">
        <v>8077</v>
      </c>
      <c r="I694" s="21" t="s">
        <v>1755</v>
      </c>
      <c r="J694" s="21" t="s">
        <v>8078</v>
      </c>
      <c r="K694" s="21" t="s">
        <v>4626</v>
      </c>
      <c r="L694" s="21" t="s">
        <v>4628</v>
      </c>
      <c r="M694" s="23" t="s">
        <v>623</v>
      </c>
      <c r="N694" s="32" t="s">
        <v>4629</v>
      </c>
      <c r="O694" s="32"/>
      <c r="P694" s="33" t="s">
        <v>4627</v>
      </c>
      <c r="Q694" s="32"/>
      <c r="R694" s="33" t="s">
        <v>1209</v>
      </c>
      <c r="S694" s="33" t="s">
        <v>6911</v>
      </c>
      <c r="T694" s="34">
        <v>37970</v>
      </c>
      <c r="U694" s="32">
        <v>7010</v>
      </c>
      <c r="V694" s="22"/>
      <c r="W694" s="23"/>
      <c r="X694" s="22"/>
      <c r="Y694" s="22"/>
      <c r="Z694" s="22"/>
      <c r="AA694" s="21"/>
      <c r="AB694" s="18"/>
      <c r="AC694" s="18"/>
      <c r="AD694" s="18"/>
      <c r="AE694" s="18"/>
      <c r="AF694" s="18"/>
      <c r="AG694" s="18"/>
    </row>
    <row r="695" spans="1:33" ht="18" hidden="1" customHeight="1" x14ac:dyDescent="0.2">
      <c r="A695" s="32">
        <v>7190</v>
      </c>
      <c r="B695" s="42" t="s">
        <v>4630</v>
      </c>
      <c r="C695" s="139" t="s">
        <v>7708</v>
      </c>
      <c r="D695" s="21" t="s">
        <v>4631</v>
      </c>
      <c r="E695" s="21" t="s">
        <v>4632</v>
      </c>
      <c r="F695" s="31" t="s">
        <v>7486</v>
      </c>
      <c r="G695" s="31" t="s">
        <v>4633</v>
      </c>
      <c r="H695" s="31" t="s">
        <v>7487</v>
      </c>
      <c r="I695" s="21" t="s">
        <v>4634</v>
      </c>
      <c r="J695" s="21" t="s">
        <v>7532</v>
      </c>
      <c r="K695" s="21" t="s">
        <v>7488</v>
      </c>
      <c r="L695" s="21" t="s">
        <v>4635</v>
      </c>
      <c r="M695" s="23" t="s">
        <v>6161</v>
      </c>
      <c r="N695" s="32" t="s">
        <v>874</v>
      </c>
      <c r="O695" s="32"/>
      <c r="P695" s="33"/>
      <c r="Q695" s="32"/>
      <c r="R695" s="33" t="s">
        <v>1209</v>
      </c>
      <c r="S695" s="33" t="s">
        <v>7493</v>
      </c>
      <c r="T695" s="34">
        <v>38607</v>
      </c>
      <c r="U695" s="32">
        <v>7190</v>
      </c>
      <c r="V695" s="22"/>
      <c r="W695" s="23"/>
      <c r="X695" s="22"/>
      <c r="Y695" s="22"/>
      <c r="Z695" s="22"/>
      <c r="AA695" s="21"/>
      <c r="AB695" s="18"/>
      <c r="AC695" s="18"/>
      <c r="AD695" s="18"/>
      <c r="AE695" s="18"/>
      <c r="AF695" s="18"/>
      <c r="AG695" s="18" t="s">
        <v>8666</v>
      </c>
    </row>
    <row r="696" spans="1:33" ht="18" hidden="1" customHeight="1" x14ac:dyDescent="0.2">
      <c r="A696" s="32">
        <v>6921</v>
      </c>
      <c r="B696" s="42" t="s">
        <v>4636</v>
      </c>
      <c r="C696" s="139" t="s">
        <v>7709</v>
      </c>
      <c r="D696" s="21" t="s">
        <v>4269</v>
      </c>
      <c r="E696" s="21" t="s">
        <v>4637</v>
      </c>
      <c r="F696" s="31" t="s">
        <v>4638</v>
      </c>
      <c r="G696" s="31" t="s">
        <v>4639</v>
      </c>
      <c r="H696" s="31" t="s">
        <v>4640</v>
      </c>
      <c r="I696" s="21" t="s">
        <v>1688</v>
      </c>
      <c r="J696" s="21" t="s">
        <v>4641</v>
      </c>
      <c r="K696" s="21" t="s">
        <v>4642</v>
      </c>
      <c r="L696" s="21" t="s">
        <v>4643</v>
      </c>
      <c r="M696" s="23" t="s">
        <v>623</v>
      </c>
      <c r="N696" s="32" t="s">
        <v>457</v>
      </c>
      <c r="O696" s="32" t="s">
        <v>4644</v>
      </c>
      <c r="P696" s="33"/>
      <c r="Q696" s="32"/>
      <c r="R696" s="33" t="s">
        <v>414</v>
      </c>
      <c r="S696" s="33" t="s">
        <v>4645</v>
      </c>
      <c r="T696" s="34">
        <v>37970</v>
      </c>
      <c r="U696" s="32">
        <v>6921</v>
      </c>
      <c r="V696" s="22"/>
      <c r="W696" s="23"/>
      <c r="X696" s="22"/>
      <c r="Y696" s="22"/>
      <c r="Z696" s="22"/>
      <c r="AA696" s="21"/>
      <c r="AB696" s="18"/>
      <c r="AC696" s="18"/>
      <c r="AD696" s="18"/>
      <c r="AE696" s="18"/>
      <c r="AF696" s="18"/>
      <c r="AG696" s="18"/>
    </row>
    <row r="697" spans="1:33" ht="18" hidden="1" customHeight="1" x14ac:dyDescent="0.2">
      <c r="A697" s="32">
        <v>7464</v>
      </c>
      <c r="B697" s="42" t="s">
        <v>4646</v>
      </c>
      <c r="C697" s="139">
        <v>650515056</v>
      </c>
      <c r="D697" s="21" t="s">
        <v>4231</v>
      </c>
      <c r="E697" s="21" t="s">
        <v>4647</v>
      </c>
      <c r="F697" s="31" t="s">
        <v>4648</v>
      </c>
      <c r="G697" s="31" t="s">
        <v>4649</v>
      </c>
      <c r="H697" s="31" t="s">
        <v>4650</v>
      </c>
      <c r="I697" s="21" t="s">
        <v>4651</v>
      </c>
      <c r="J697" s="21" t="s">
        <v>4652</v>
      </c>
      <c r="K697" s="21" t="s">
        <v>4653</v>
      </c>
      <c r="L697" s="21" t="s">
        <v>4654</v>
      </c>
      <c r="M697" s="23" t="s">
        <v>6111</v>
      </c>
      <c r="N697" s="32" t="s">
        <v>1105</v>
      </c>
      <c r="O697" s="32" t="s">
        <v>4655</v>
      </c>
      <c r="P697" s="33"/>
      <c r="Q697" s="32"/>
      <c r="R697" s="33" t="s">
        <v>47</v>
      </c>
      <c r="S697" s="33" t="s">
        <v>787</v>
      </c>
      <c r="T697" s="34">
        <v>41047</v>
      </c>
      <c r="U697" s="32">
        <v>7464</v>
      </c>
      <c r="V697" s="22"/>
      <c r="W697" s="23"/>
      <c r="X697" s="22"/>
      <c r="Y697" s="22"/>
      <c r="Z697" s="22"/>
      <c r="AA697" s="21"/>
      <c r="AB697" s="18"/>
      <c r="AC697" s="18"/>
      <c r="AD697" s="18"/>
      <c r="AE697" s="18"/>
      <c r="AF697" s="18"/>
      <c r="AG697" s="18"/>
    </row>
    <row r="698" spans="1:33" ht="18" hidden="1" customHeight="1" x14ac:dyDescent="0.2">
      <c r="A698" s="32">
        <v>7659</v>
      </c>
      <c r="B698" s="42" t="s">
        <v>4656</v>
      </c>
      <c r="C698" s="139" t="s">
        <v>7710</v>
      </c>
      <c r="D698" s="21" t="s">
        <v>4610</v>
      </c>
      <c r="E698" s="21" t="s">
        <v>4657</v>
      </c>
      <c r="F698" s="31" t="s">
        <v>4658</v>
      </c>
      <c r="G698" s="31" t="s">
        <v>4659</v>
      </c>
      <c r="H698" s="31" t="s">
        <v>4660</v>
      </c>
      <c r="I698" s="21" t="s">
        <v>2052</v>
      </c>
      <c r="J698" s="21" t="s">
        <v>4661</v>
      </c>
      <c r="K698" s="21" t="s">
        <v>4662</v>
      </c>
      <c r="L698" s="21" t="s">
        <v>4664</v>
      </c>
      <c r="M698" s="23" t="s">
        <v>6106</v>
      </c>
      <c r="N698" s="32" t="s">
        <v>4666</v>
      </c>
      <c r="O698" s="32" t="s">
        <v>4665</v>
      </c>
      <c r="P698" s="33" t="s">
        <v>4663</v>
      </c>
      <c r="Q698" s="32"/>
      <c r="R698" s="33">
        <v>93401</v>
      </c>
      <c r="S698" s="33" t="s">
        <v>4621</v>
      </c>
      <c r="T698" s="34">
        <v>43376</v>
      </c>
      <c r="U698" s="32">
        <v>7659</v>
      </c>
      <c r="V698" s="22"/>
      <c r="W698" s="23"/>
      <c r="X698" s="22"/>
      <c r="Y698" s="22"/>
      <c r="Z698" s="22"/>
      <c r="AA698" s="21"/>
      <c r="AB698" s="18"/>
      <c r="AC698" s="18"/>
      <c r="AD698" s="18"/>
      <c r="AE698" s="18"/>
      <c r="AF698" s="18"/>
      <c r="AG698" s="18"/>
    </row>
    <row r="699" spans="1:33" ht="18" hidden="1" customHeight="1" x14ac:dyDescent="0.2">
      <c r="A699" s="32">
        <v>7014</v>
      </c>
      <c r="B699" s="42" t="s">
        <v>4667</v>
      </c>
      <c r="C699" s="139" t="s">
        <v>7711</v>
      </c>
      <c r="D699" s="21" t="s">
        <v>4269</v>
      </c>
      <c r="E699" s="21" t="s">
        <v>4668</v>
      </c>
      <c r="F699" s="31" t="s">
        <v>4669</v>
      </c>
      <c r="G699" s="31" t="s">
        <v>4670</v>
      </c>
      <c r="H699" s="31" t="s">
        <v>4671</v>
      </c>
      <c r="I699" s="21" t="s">
        <v>4202</v>
      </c>
      <c r="J699" s="21" t="s">
        <v>4672</v>
      </c>
      <c r="K699" s="21" t="s">
        <v>4673</v>
      </c>
      <c r="L699" s="21" t="s">
        <v>4674</v>
      </c>
      <c r="M699" s="23" t="s">
        <v>623</v>
      </c>
      <c r="N699" s="32" t="s">
        <v>202</v>
      </c>
      <c r="O699" s="32"/>
      <c r="P699" s="33"/>
      <c r="Q699" s="32"/>
      <c r="R699" s="33" t="s">
        <v>414</v>
      </c>
      <c r="S699" s="33" t="s">
        <v>4675</v>
      </c>
      <c r="T699" s="34">
        <v>37970</v>
      </c>
      <c r="U699" s="32">
        <v>7014</v>
      </c>
      <c r="V699" s="22"/>
      <c r="W699" s="23"/>
      <c r="X699" s="22"/>
      <c r="Y699" s="22"/>
      <c r="Z699" s="22"/>
      <c r="AA699" s="21"/>
      <c r="AB699" s="18"/>
      <c r="AC699" s="18"/>
      <c r="AD699" s="18"/>
      <c r="AE699" s="18"/>
      <c r="AF699" s="18"/>
      <c r="AG699" s="18"/>
    </row>
    <row r="700" spans="1:33" ht="18" hidden="1" customHeight="1" x14ac:dyDescent="0.2">
      <c r="A700" s="32">
        <v>7368</v>
      </c>
      <c r="B700" s="42" t="s">
        <v>4676</v>
      </c>
      <c r="C700" s="139">
        <v>656859903</v>
      </c>
      <c r="D700" s="21" t="s">
        <v>4269</v>
      </c>
      <c r="E700" s="21" t="s">
        <v>4677</v>
      </c>
      <c r="F700" s="31" t="s">
        <v>4678</v>
      </c>
      <c r="G700" s="31" t="s">
        <v>4679</v>
      </c>
      <c r="H700" s="31" t="s">
        <v>4680</v>
      </c>
      <c r="I700" s="21" t="s">
        <v>730</v>
      </c>
      <c r="J700" s="21" t="s">
        <v>4681</v>
      </c>
      <c r="K700" s="21" t="s">
        <v>4682</v>
      </c>
      <c r="L700" s="21" t="s">
        <v>4684</v>
      </c>
      <c r="M700" s="23" t="s">
        <v>6105</v>
      </c>
      <c r="N700" s="32" t="s">
        <v>4685</v>
      </c>
      <c r="O700" s="32"/>
      <c r="P700" s="33" t="s">
        <v>4683</v>
      </c>
      <c r="Q700" s="32"/>
      <c r="R700" s="33" t="s">
        <v>414</v>
      </c>
      <c r="S700" s="33" t="s">
        <v>4686</v>
      </c>
      <c r="T700" s="34">
        <v>39310</v>
      </c>
      <c r="U700" s="32">
        <v>7368</v>
      </c>
      <c r="V700" s="22"/>
      <c r="W700" s="23"/>
      <c r="X700" s="22"/>
      <c r="Y700" s="22"/>
      <c r="Z700" s="22"/>
      <c r="AA700" s="21"/>
      <c r="AB700" s="18"/>
      <c r="AC700" s="18"/>
      <c r="AD700" s="18"/>
      <c r="AE700" s="18"/>
      <c r="AF700" s="18"/>
      <c r="AG700" s="18"/>
    </row>
    <row r="701" spans="1:33" ht="18" hidden="1" customHeight="1" x14ac:dyDescent="0.2">
      <c r="A701" s="32">
        <v>7455</v>
      </c>
      <c r="B701" s="42" t="s">
        <v>4687</v>
      </c>
      <c r="C701" s="139">
        <v>650058909</v>
      </c>
      <c r="D701" s="21" t="s">
        <v>78</v>
      </c>
      <c r="E701" s="21" t="s">
        <v>4688</v>
      </c>
      <c r="F701" s="31" t="s">
        <v>6570</v>
      </c>
      <c r="G701" s="31" t="s">
        <v>4689</v>
      </c>
      <c r="H701" s="31" t="s">
        <v>6571</v>
      </c>
      <c r="I701" s="21" t="s">
        <v>701</v>
      </c>
      <c r="J701" s="21" t="s">
        <v>4690</v>
      </c>
      <c r="K701" s="21" t="s">
        <v>6572</v>
      </c>
      <c r="L701" s="21" t="s">
        <v>4691</v>
      </c>
      <c r="M701" s="23" t="s">
        <v>6106</v>
      </c>
      <c r="N701" s="32" t="s">
        <v>1923</v>
      </c>
      <c r="O701" s="32" t="s">
        <v>4692</v>
      </c>
      <c r="P701" s="33" t="s">
        <v>4693</v>
      </c>
      <c r="Q701" s="32"/>
      <c r="R701" s="33"/>
      <c r="S701" s="33" t="s">
        <v>6597</v>
      </c>
      <c r="T701" s="34">
        <v>40819</v>
      </c>
      <c r="U701" s="32">
        <v>7455</v>
      </c>
      <c r="V701" s="22"/>
      <c r="W701" s="23"/>
      <c r="X701" s="22"/>
      <c r="Y701" s="22"/>
      <c r="Z701" s="22"/>
      <c r="AA701" s="21"/>
      <c r="AB701" s="18"/>
      <c r="AC701" s="18"/>
      <c r="AD701" s="18"/>
      <c r="AE701" s="18"/>
      <c r="AF701" s="18"/>
      <c r="AG701" s="18"/>
    </row>
    <row r="702" spans="1:33" ht="18" hidden="1" customHeight="1" x14ac:dyDescent="0.2">
      <c r="A702" s="32">
        <v>7651</v>
      </c>
      <c r="B702" s="42" t="s">
        <v>4694</v>
      </c>
      <c r="C702" s="139">
        <v>651121620</v>
      </c>
      <c r="D702" s="21" t="s">
        <v>78</v>
      </c>
      <c r="E702" s="21" t="s">
        <v>4695</v>
      </c>
      <c r="F702" s="31" t="s">
        <v>4696</v>
      </c>
      <c r="G702" s="31" t="s">
        <v>4697</v>
      </c>
      <c r="H702" s="31" t="s">
        <v>4698</v>
      </c>
      <c r="I702" s="21" t="s">
        <v>953</v>
      </c>
      <c r="J702" s="21" t="s">
        <v>4699</v>
      </c>
      <c r="K702" s="21" t="s">
        <v>4700</v>
      </c>
      <c r="L702" s="21" t="s">
        <v>4701</v>
      </c>
      <c r="M702" s="23" t="s">
        <v>623</v>
      </c>
      <c r="N702" s="32" t="s">
        <v>4702</v>
      </c>
      <c r="O702" s="32" t="s">
        <v>4703</v>
      </c>
      <c r="P702" s="33" t="s">
        <v>4704</v>
      </c>
      <c r="Q702" s="32"/>
      <c r="R702" s="33" t="s">
        <v>697</v>
      </c>
      <c r="S702" s="33" t="s">
        <v>853</v>
      </c>
      <c r="T702" s="34">
        <v>43299</v>
      </c>
      <c r="U702" s="32">
        <v>7651</v>
      </c>
      <c r="V702" s="22"/>
      <c r="W702" s="23"/>
      <c r="X702" s="22"/>
      <c r="Y702" s="22"/>
      <c r="Z702" s="22"/>
      <c r="AA702" s="21"/>
      <c r="AB702" s="18"/>
      <c r="AC702" s="18"/>
      <c r="AD702" s="18"/>
      <c r="AE702" s="18"/>
      <c r="AF702" s="18"/>
      <c r="AG702" s="18"/>
    </row>
    <row r="703" spans="1:33" ht="18" hidden="1" customHeight="1" x14ac:dyDescent="0.2">
      <c r="A703" s="32">
        <v>7367</v>
      </c>
      <c r="B703" s="42" t="s">
        <v>4705</v>
      </c>
      <c r="C703" s="139">
        <v>655778705</v>
      </c>
      <c r="D703" s="21" t="s">
        <v>4706</v>
      </c>
      <c r="E703" s="21" t="s">
        <v>4707</v>
      </c>
      <c r="F703" s="44" t="s">
        <v>7186</v>
      </c>
      <c r="G703" s="31" t="s">
        <v>4708</v>
      </c>
      <c r="H703" s="31" t="s">
        <v>6209</v>
      </c>
      <c r="I703" s="21" t="s">
        <v>701</v>
      </c>
      <c r="J703" s="21" t="s">
        <v>6210</v>
      </c>
      <c r="K703" s="21" t="s">
        <v>4709</v>
      </c>
      <c r="L703" s="21" t="s">
        <v>4711</v>
      </c>
      <c r="M703" s="23" t="s">
        <v>623</v>
      </c>
      <c r="N703" s="32" t="s">
        <v>1339</v>
      </c>
      <c r="O703" s="32" t="s">
        <v>4712</v>
      </c>
      <c r="P703" s="33" t="s">
        <v>4710</v>
      </c>
      <c r="Q703" s="32"/>
      <c r="R703" s="33" t="s">
        <v>89</v>
      </c>
      <c r="S703" s="33" t="s">
        <v>7187</v>
      </c>
      <c r="T703" s="34">
        <v>39308</v>
      </c>
      <c r="U703" s="32">
        <v>7367</v>
      </c>
      <c r="V703" s="22"/>
      <c r="W703" s="23"/>
      <c r="X703" s="22"/>
      <c r="Y703" s="22"/>
      <c r="Z703" s="22"/>
      <c r="AA703" s="21"/>
      <c r="AB703" s="18"/>
      <c r="AC703" s="18"/>
      <c r="AD703" s="18"/>
      <c r="AE703" s="18"/>
      <c r="AF703" s="18"/>
      <c r="AG703" s="18"/>
    </row>
    <row r="704" spans="1:33" ht="18" hidden="1" customHeight="1" x14ac:dyDescent="0.2">
      <c r="A704" s="32">
        <v>7516</v>
      </c>
      <c r="B704" s="42" t="s">
        <v>4713</v>
      </c>
      <c r="C704" s="139" t="s">
        <v>8790</v>
      </c>
      <c r="D704" s="21" t="s">
        <v>400</v>
      </c>
      <c r="E704" s="21" t="s">
        <v>4714</v>
      </c>
      <c r="F704" s="31" t="s">
        <v>4715</v>
      </c>
      <c r="G704" s="31" t="s">
        <v>6053</v>
      </c>
      <c r="H704" s="31" t="s">
        <v>4717</v>
      </c>
      <c r="I704" s="21" t="s">
        <v>817</v>
      </c>
      <c r="J704" s="21" t="s">
        <v>4718</v>
      </c>
      <c r="K704" s="21" t="s">
        <v>4719</v>
      </c>
      <c r="L704" s="21" t="s">
        <v>4721</v>
      </c>
      <c r="M704" s="23" t="s">
        <v>339</v>
      </c>
      <c r="N704" s="32"/>
      <c r="O704" s="32" t="s">
        <v>4722</v>
      </c>
      <c r="P704" s="33" t="s">
        <v>4720</v>
      </c>
      <c r="Q704" s="32"/>
      <c r="R704" s="33" t="s">
        <v>414</v>
      </c>
      <c r="S704" s="33" t="s">
        <v>4724</v>
      </c>
      <c r="T704" s="34">
        <v>41949</v>
      </c>
      <c r="U704" s="32">
        <v>7516</v>
      </c>
      <c r="V704" s="22"/>
      <c r="W704" s="23"/>
      <c r="X704" s="22"/>
      <c r="Y704" s="22"/>
      <c r="Z704" s="22"/>
      <c r="AA704" s="21"/>
      <c r="AB704" s="18"/>
      <c r="AC704" s="18"/>
      <c r="AD704" s="18"/>
      <c r="AE704" s="18"/>
      <c r="AF704" s="18"/>
      <c r="AG704" s="18"/>
    </row>
    <row r="705" spans="1:33" ht="18" hidden="1" customHeight="1" x14ac:dyDescent="0.2">
      <c r="A705" s="32">
        <v>7518</v>
      </c>
      <c r="B705" s="42" t="s">
        <v>4725</v>
      </c>
      <c r="C705" s="139" t="s">
        <v>8791</v>
      </c>
      <c r="D705" s="21" t="s">
        <v>400</v>
      </c>
      <c r="E705" s="21" t="s">
        <v>4726</v>
      </c>
      <c r="F705" s="31" t="s">
        <v>7074</v>
      </c>
      <c r="G705" s="31" t="s">
        <v>6054</v>
      </c>
      <c r="H705" s="31" t="s">
        <v>7077</v>
      </c>
      <c r="I705" s="21" t="s">
        <v>7078</v>
      </c>
      <c r="J705" s="21" t="s">
        <v>7079</v>
      </c>
      <c r="K705" s="21" t="s">
        <v>4728</v>
      </c>
      <c r="L705" s="23" t="s">
        <v>4729</v>
      </c>
      <c r="M705" s="21" t="s">
        <v>49</v>
      </c>
      <c r="N705" s="32" t="s">
        <v>1090</v>
      </c>
      <c r="O705" s="32" t="s">
        <v>7075</v>
      </c>
      <c r="P705" s="33" t="s">
        <v>7076</v>
      </c>
      <c r="Q705" s="32"/>
      <c r="R705" s="33" t="s">
        <v>414</v>
      </c>
      <c r="S705" s="33" t="s">
        <v>7080</v>
      </c>
      <c r="T705" s="34">
        <v>41975</v>
      </c>
      <c r="U705" s="32">
        <v>7518</v>
      </c>
      <c r="V705" s="22"/>
      <c r="W705" s="23"/>
      <c r="X705" s="22"/>
      <c r="Y705" s="22"/>
      <c r="Z705" s="22"/>
      <c r="AA705" s="21"/>
      <c r="AB705" s="18"/>
      <c r="AC705" s="18"/>
      <c r="AD705" s="18"/>
      <c r="AE705" s="18"/>
      <c r="AF705" s="18"/>
      <c r="AG705" s="18"/>
    </row>
    <row r="706" spans="1:33" ht="18" hidden="1" customHeight="1" x14ac:dyDescent="0.2">
      <c r="A706" s="32">
        <v>7706</v>
      </c>
      <c r="B706" s="42" t="s">
        <v>6886</v>
      </c>
      <c r="C706" s="139">
        <v>650837746</v>
      </c>
      <c r="D706" s="21"/>
      <c r="E706" s="21" t="s">
        <v>8667</v>
      </c>
      <c r="F706" s="31" t="s">
        <v>6880</v>
      </c>
      <c r="G706" s="31" t="s">
        <v>6881</v>
      </c>
      <c r="H706" s="31" t="s">
        <v>6882</v>
      </c>
      <c r="I706" s="21" t="s">
        <v>6454</v>
      </c>
      <c r="J706" s="21" t="s">
        <v>7322</v>
      </c>
      <c r="K706" s="21" t="s">
        <v>6883</v>
      </c>
      <c r="L706" s="23" t="s">
        <v>8668</v>
      </c>
      <c r="M706" s="21" t="s">
        <v>6110</v>
      </c>
      <c r="N706" s="32" t="s">
        <v>1317</v>
      </c>
      <c r="O706" s="32" t="s">
        <v>6884</v>
      </c>
      <c r="P706" s="33" t="s">
        <v>6885</v>
      </c>
      <c r="Q706" s="32"/>
      <c r="R706" s="33">
        <v>93401</v>
      </c>
      <c r="S706" s="33" t="s">
        <v>6782</v>
      </c>
      <c r="T706" s="34">
        <v>43990</v>
      </c>
      <c r="U706" s="32">
        <v>7706</v>
      </c>
      <c r="V706" s="22"/>
      <c r="W706" s="23"/>
      <c r="X706" s="22"/>
      <c r="Y706" s="22"/>
      <c r="Z706" s="22"/>
      <c r="AA706" s="21"/>
      <c r="AB706" s="18"/>
      <c r="AC706" s="18"/>
      <c r="AD706" s="18"/>
      <c r="AE706" s="18"/>
      <c r="AF706" s="18"/>
      <c r="AG706" s="18"/>
    </row>
    <row r="707" spans="1:33" ht="18" hidden="1" customHeight="1" x14ac:dyDescent="0.2">
      <c r="A707" s="32">
        <v>7422</v>
      </c>
      <c r="B707" s="42" t="s">
        <v>4730</v>
      </c>
      <c r="C707" s="139">
        <v>659396904</v>
      </c>
      <c r="D707" s="21" t="s">
        <v>587</v>
      </c>
      <c r="E707" s="21" t="s">
        <v>4731</v>
      </c>
      <c r="F707" s="31" t="s">
        <v>4732</v>
      </c>
      <c r="G707" s="31" t="s">
        <v>4733</v>
      </c>
      <c r="H707" s="31" t="s">
        <v>4734</v>
      </c>
      <c r="I707" s="21" t="s">
        <v>190</v>
      </c>
      <c r="J707" s="21" t="s">
        <v>4735</v>
      </c>
      <c r="K707" s="21" t="s">
        <v>4736</v>
      </c>
      <c r="L707" s="21" t="s">
        <v>4738</v>
      </c>
      <c r="M707" s="23" t="s">
        <v>6109</v>
      </c>
      <c r="N707" s="32" t="s">
        <v>2752</v>
      </c>
      <c r="O707" s="32"/>
      <c r="P707" s="33" t="s">
        <v>4737</v>
      </c>
      <c r="Q707" s="32"/>
      <c r="R707" s="33" t="s">
        <v>414</v>
      </c>
      <c r="S707" s="33" t="s">
        <v>4739</v>
      </c>
      <c r="T707" s="34">
        <v>40197</v>
      </c>
      <c r="U707" s="32">
        <v>7422</v>
      </c>
      <c r="V707" s="22"/>
      <c r="W707" s="23"/>
      <c r="X707" s="22"/>
      <c r="Y707" s="22"/>
      <c r="Z707" s="22"/>
      <c r="AA707" s="21"/>
      <c r="AB707" s="18"/>
      <c r="AC707" s="18"/>
      <c r="AD707" s="18"/>
      <c r="AE707" s="18"/>
      <c r="AF707" s="18"/>
      <c r="AG707" s="18"/>
    </row>
    <row r="708" spans="1:33" ht="18" hidden="1" customHeight="1" x14ac:dyDescent="0.2">
      <c r="A708" s="32">
        <v>7442</v>
      </c>
      <c r="B708" s="42" t="s">
        <v>4740</v>
      </c>
      <c r="C708" s="139">
        <v>650345320</v>
      </c>
      <c r="D708" s="21" t="s">
        <v>78</v>
      </c>
      <c r="E708" s="21" t="s">
        <v>4741</v>
      </c>
      <c r="F708" s="31" t="s">
        <v>4742</v>
      </c>
      <c r="G708" s="31" t="s">
        <v>4743</v>
      </c>
      <c r="H708" s="31" t="s">
        <v>4744</v>
      </c>
      <c r="I708" s="21" t="s">
        <v>2370</v>
      </c>
      <c r="J708" s="21"/>
      <c r="K708" s="21" t="s">
        <v>4745</v>
      </c>
      <c r="L708" s="21" t="s">
        <v>4747</v>
      </c>
      <c r="M708" s="23" t="s">
        <v>339</v>
      </c>
      <c r="N708" s="32" t="s">
        <v>1100</v>
      </c>
      <c r="O708" s="32" t="s">
        <v>4748</v>
      </c>
      <c r="P708" s="33" t="s">
        <v>4746</v>
      </c>
      <c r="Q708" s="32"/>
      <c r="R708" s="33"/>
      <c r="S708" s="33" t="s">
        <v>4749</v>
      </c>
      <c r="T708" s="34">
        <v>40696</v>
      </c>
      <c r="U708" s="32">
        <v>7442</v>
      </c>
      <c r="V708" s="22"/>
      <c r="W708" s="23"/>
      <c r="X708" s="22"/>
      <c r="Y708" s="22"/>
      <c r="Z708" s="22"/>
      <c r="AA708" s="21"/>
      <c r="AB708" s="18"/>
      <c r="AC708" s="18"/>
      <c r="AD708" s="18"/>
      <c r="AE708" s="18"/>
      <c r="AF708" s="18"/>
      <c r="AG708" s="18"/>
    </row>
    <row r="709" spans="1:33" ht="18" hidden="1" customHeight="1" x14ac:dyDescent="0.2">
      <c r="A709" s="32">
        <v>7440</v>
      </c>
      <c r="B709" s="42" t="s">
        <v>4750</v>
      </c>
      <c r="C709" s="139" t="s">
        <v>7712</v>
      </c>
      <c r="D709" s="21" t="s">
        <v>1204</v>
      </c>
      <c r="E709" s="21" t="s">
        <v>4751</v>
      </c>
      <c r="F709" s="31" t="s">
        <v>4752</v>
      </c>
      <c r="G709" s="31" t="s">
        <v>4753</v>
      </c>
      <c r="H709" s="31" t="s">
        <v>4754</v>
      </c>
      <c r="I709" s="21" t="s">
        <v>4755</v>
      </c>
      <c r="J709" s="21" t="s">
        <v>4756</v>
      </c>
      <c r="K709" s="21" t="s">
        <v>4757</v>
      </c>
      <c r="L709" s="21" t="s">
        <v>4758</v>
      </c>
      <c r="M709" s="23" t="s">
        <v>49</v>
      </c>
      <c r="N709" s="32" t="s">
        <v>845</v>
      </c>
      <c r="O709" s="32" t="s">
        <v>4759</v>
      </c>
      <c r="P709" s="33"/>
      <c r="Q709" s="32"/>
      <c r="R709" s="33" t="s">
        <v>1209</v>
      </c>
      <c r="S709" s="33" t="s">
        <v>4760</v>
      </c>
      <c r="T709" s="34">
        <v>40674</v>
      </c>
      <c r="U709" s="32">
        <v>7440</v>
      </c>
      <c r="V709" s="22"/>
      <c r="W709" s="23"/>
      <c r="X709" s="22"/>
      <c r="Y709" s="22"/>
      <c r="Z709" s="22"/>
      <c r="AA709" s="21"/>
      <c r="AB709" s="18"/>
      <c r="AC709" s="18"/>
      <c r="AD709" s="18"/>
      <c r="AE709" s="18"/>
      <c r="AF709" s="18"/>
      <c r="AG709" s="18"/>
    </row>
    <row r="710" spans="1:33" ht="18" hidden="1" customHeight="1" x14ac:dyDescent="0.2">
      <c r="A710" s="32">
        <v>7614</v>
      </c>
      <c r="B710" s="42" t="s">
        <v>4761</v>
      </c>
      <c r="C710" s="139">
        <v>651185149</v>
      </c>
      <c r="D710" s="21" t="s">
        <v>78</v>
      </c>
      <c r="E710" s="21" t="s">
        <v>4762</v>
      </c>
      <c r="F710" s="33" t="s">
        <v>7142</v>
      </c>
      <c r="G710" s="31" t="s">
        <v>4763</v>
      </c>
      <c r="H710" s="31" t="s">
        <v>4764</v>
      </c>
      <c r="I710" s="21" t="s">
        <v>4765</v>
      </c>
      <c r="J710" s="21" t="s">
        <v>4766</v>
      </c>
      <c r="K710" s="21" t="s">
        <v>4767</v>
      </c>
      <c r="L710" s="21" t="s">
        <v>7143</v>
      </c>
      <c r="M710" s="23" t="s">
        <v>6105</v>
      </c>
      <c r="N710" s="32" t="s">
        <v>1710</v>
      </c>
      <c r="O710" s="32" t="s">
        <v>7144</v>
      </c>
      <c r="P710" s="33" t="s">
        <v>7145</v>
      </c>
      <c r="Q710" s="32"/>
      <c r="R710" s="33" t="s">
        <v>640</v>
      </c>
      <c r="S710" s="33" t="s">
        <v>6773</v>
      </c>
      <c r="T710" s="34">
        <v>42599</v>
      </c>
      <c r="U710" s="32">
        <v>7614</v>
      </c>
      <c r="V710" s="22"/>
      <c r="W710" s="23"/>
      <c r="X710" s="22"/>
      <c r="Y710" s="22"/>
      <c r="Z710" s="22"/>
      <c r="AA710" s="21"/>
      <c r="AB710" s="18"/>
      <c r="AC710" s="18"/>
      <c r="AD710" s="18"/>
      <c r="AE710" s="18"/>
      <c r="AF710" s="18"/>
      <c r="AG710" s="18"/>
    </row>
    <row r="711" spans="1:33" ht="18" hidden="1" customHeight="1" x14ac:dyDescent="0.2">
      <c r="A711" s="32">
        <v>7712</v>
      </c>
      <c r="B711" s="42" t="s">
        <v>7232</v>
      </c>
      <c r="C711" s="139">
        <v>651917115</v>
      </c>
      <c r="D711" s="21"/>
      <c r="E711" s="21" t="s">
        <v>8669</v>
      </c>
      <c r="F711" s="33" t="s">
        <v>7234</v>
      </c>
      <c r="G711" s="31" t="s">
        <v>7233</v>
      </c>
      <c r="H711" s="31" t="s">
        <v>7235</v>
      </c>
      <c r="I711" s="21" t="s">
        <v>4727</v>
      </c>
      <c r="J711" s="21" t="s">
        <v>7241</v>
      </c>
      <c r="K711" s="21" t="s">
        <v>7236</v>
      </c>
      <c r="L711" s="21" t="s">
        <v>7237</v>
      </c>
      <c r="M711" s="23" t="s">
        <v>6105</v>
      </c>
      <c r="N711" s="32" t="s">
        <v>1228</v>
      </c>
      <c r="O711" s="32" t="s">
        <v>7242</v>
      </c>
      <c r="P711" s="51" t="s">
        <v>7243</v>
      </c>
      <c r="Q711" s="32"/>
      <c r="R711" s="33" t="s">
        <v>640</v>
      </c>
      <c r="S711" s="33" t="s">
        <v>7244</v>
      </c>
      <c r="T711" s="34">
        <v>44096</v>
      </c>
      <c r="U711" s="32">
        <v>7712</v>
      </c>
      <c r="V711" s="22"/>
      <c r="W711" s="23"/>
      <c r="X711" s="22"/>
      <c r="Y711" s="22"/>
      <c r="Z711" s="22"/>
      <c r="AA711" s="21"/>
      <c r="AB711" s="18"/>
      <c r="AC711" s="18"/>
      <c r="AD711" s="18"/>
      <c r="AE711" s="18"/>
      <c r="AF711" s="18"/>
      <c r="AG711" s="18"/>
    </row>
    <row r="712" spans="1:33" ht="18" hidden="1" customHeight="1" x14ac:dyDescent="0.2">
      <c r="A712" s="32">
        <v>7530</v>
      </c>
      <c r="B712" s="42" t="s">
        <v>4768</v>
      </c>
      <c r="C712" s="139" t="s">
        <v>8792</v>
      </c>
      <c r="D712" s="21" t="s">
        <v>78</v>
      </c>
      <c r="E712" s="21" t="s">
        <v>4769</v>
      </c>
      <c r="F712" s="31" t="s">
        <v>4770</v>
      </c>
      <c r="G712" s="31" t="s">
        <v>6053</v>
      </c>
      <c r="H712" s="31" t="s">
        <v>4771</v>
      </c>
      <c r="I712" s="21" t="s">
        <v>4727</v>
      </c>
      <c r="J712" s="21" t="s">
        <v>4772</v>
      </c>
      <c r="K712" s="21" t="s">
        <v>4773</v>
      </c>
      <c r="L712" s="21" t="s">
        <v>4775</v>
      </c>
      <c r="M712" s="23" t="s">
        <v>49</v>
      </c>
      <c r="N712" s="32" t="s">
        <v>723</v>
      </c>
      <c r="O712" s="32" t="s">
        <v>4776</v>
      </c>
      <c r="P712" s="33" t="s">
        <v>4774</v>
      </c>
      <c r="Q712" s="32"/>
      <c r="R712" s="33" t="s">
        <v>414</v>
      </c>
      <c r="S712" s="33" t="s">
        <v>4777</v>
      </c>
      <c r="T712" s="34">
        <v>42052</v>
      </c>
      <c r="U712" s="32">
        <v>7530</v>
      </c>
      <c r="V712" s="22"/>
      <c r="W712" s="23"/>
      <c r="X712" s="22"/>
      <c r="Y712" s="22"/>
      <c r="Z712" s="22"/>
      <c r="AA712" s="21"/>
      <c r="AB712" s="18"/>
      <c r="AC712" s="18"/>
      <c r="AD712" s="18"/>
      <c r="AE712" s="18"/>
      <c r="AF712" s="18"/>
      <c r="AG712" s="18"/>
    </row>
    <row r="713" spans="1:33" ht="18" hidden="1" customHeight="1" x14ac:dyDescent="0.2">
      <c r="A713" s="32">
        <v>7683</v>
      </c>
      <c r="B713" s="42" t="s">
        <v>6493</v>
      </c>
      <c r="C713" s="139">
        <v>651822580</v>
      </c>
      <c r="D713" s="21"/>
      <c r="E713" s="21" t="s">
        <v>8670</v>
      </c>
      <c r="F713" s="111" t="s">
        <v>8671</v>
      </c>
      <c r="G713" s="31" t="s">
        <v>6494</v>
      </c>
      <c r="H713" s="31" t="s">
        <v>8672</v>
      </c>
      <c r="I713" s="21" t="s">
        <v>6454</v>
      </c>
      <c r="J713" s="21" t="s">
        <v>7630</v>
      </c>
      <c r="K713" s="21" t="s">
        <v>7631</v>
      </c>
      <c r="L713" s="21" t="s">
        <v>6496</v>
      </c>
      <c r="M713" s="23" t="s">
        <v>623</v>
      </c>
      <c r="N713" s="32" t="s">
        <v>1588</v>
      </c>
      <c r="O713" s="32" t="s">
        <v>6495</v>
      </c>
      <c r="P713" s="33" t="s">
        <v>6497</v>
      </c>
      <c r="Q713" s="32"/>
      <c r="R713" s="33">
        <v>93401</v>
      </c>
      <c r="S713" s="33" t="s">
        <v>8673</v>
      </c>
      <c r="T713" s="34">
        <v>43644</v>
      </c>
      <c r="U713" s="32">
        <v>7683</v>
      </c>
      <c r="V713" s="22"/>
      <c r="W713" s="23"/>
      <c r="X713" s="22"/>
      <c r="Y713" s="22"/>
      <c r="Z713" s="22"/>
      <c r="AA713" s="21"/>
      <c r="AB713" s="18"/>
      <c r="AC713" s="18"/>
      <c r="AD713" s="18"/>
      <c r="AE713" s="18"/>
      <c r="AF713" s="18"/>
      <c r="AG713" s="18"/>
    </row>
    <row r="714" spans="1:33" ht="18" hidden="1" customHeight="1" x14ac:dyDescent="0.2">
      <c r="A714" s="32">
        <v>7468</v>
      </c>
      <c r="B714" s="42" t="s">
        <v>6022</v>
      </c>
      <c r="C714" s="139">
        <v>650559592</v>
      </c>
      <c r="D714" s="21" t="s">
        <v>52</v>
      </c>
      <c r="E714" s="21" t="s">
        <v>6023</v>
      </c>
      <c r="F714" s="31" t="s">
        <v>6024</v>
      </c>
      <c r="G714" s="31" t="s">
        <v>4991</v>
      </c>
      <c r="H714" s="31" t="s">
        <v>6025</v>
      </c>
      <c r="I714" s="21" t="s">
        <v>6026</v>
      </c>
      <c r="J714" s="21" t="s">
        <v>6027</v>
      </c>
      <c r="K714" s="21" t="s">
        <v>6028</v>
      </c>
      <c r="L714" s="21" t="s">
        <v>6029</v>
      </c>
      <c r="M714" s="23" t="s">
        <v>623</v>
      </c>
      <c r="N714" s="32" t="s">
        <v>457</v>
      </c>
      <c r="O714" s="32">
        <v>2584644</v>
      </c>
      <c r="P714" s="51" t="s">
        <v>6030</v>
      </c>
      <c r="Q714" s="32"/>
      <c r="R714" s="33" t="s">
        <v>4119</v>
      </c>
      <c r="S714" s="33" t="s">
        <v>6031</v>
      </c>
      <c r="T714" s="34">
        <v>41234</v>
      </c>
      <c r="U714" s="32">
        <v>7468</v>
      </c>
      <c r="V714" s="22"/>
      <c r="W714" s="23"/>
      <c r="X714" s="22"/>
      <c r="Y714" s="22"/>
      <c r="Z714" s="22"/>
      <c r="AA714" s="21"/>
      <c r="AB714" s="18"/>
      <c r="AC714" s="18"/>
      <c r="AD714" s="18"/>
      <c r="AE714" s="18"/>
      <c r="AF714" s="18"/>
      <c r="AG714" s="18"/>
    </row>
    <row r="715" spans="1:33" ht="18" hidden="1" customHeight="1" x14ac:dyDescent="0.2">
      <c r="A715" s="32">
        <v>7445</v>
      </c>
      <c r="B715" s="42" t="s">
        <v>4778</v>
      </c>
      <c r="C715" s="139">
        <v>650335368</v>
      </c>
      <c r="D715" s="21" t="s">
        <v>78</v>
      </c>
      <c r="E715" s="21" t="s">
        <v>4779</v>
      </c>
      <c r="F715" s="31" t="s">
        <v>4780</v>
      </c>
      <c r="G715" s="31" t="s">
        <v>4781</v>
      </c>
      <c r="H715" s="31" t="s">
        <v>4782</v>
      </c>
      <c r="I715" s="21" t="s">
        <v>4783</v>
      </c>
      <c r="J715" s="21" t="s">
        <v>4784</v>
      </c>
      <c r="K715" s="21" t="s">
        <v>4785</v>
      </c>
      <c r="L715" s="21" t="s">
        <v>4786</v>
      </c>
      <c r="M715" s="23" t="s">
        <v>49</v>
      </c>
      <c r="N715" s="32" t="s">
        <v>4788</v>
      </c>
      <c r="O715" s="32"/>
      <c r="P715" s="33" t="s">
        <v>4787</v>
      </c>
      <c r="Q715" s="32"/>
      <c r="R715" s="33" t="s">
        <v>4789</v>
      </c>
      <c r="S715" s="33" t="s">
        <v>4790</v>
      </c>
      <c r="T715" s="34">
        <v>40739</v>
      </c>
      <c r="U715" s="32">
        <v>7445</v>
      </c>
      <c r="V715" s="22"/>
      <c r="W715" s="23"/>
      <c r="X715" s="22"/>
      <c r="Y715" s="22"/>
      <c r="Z715" s="22"/>
      <c r="AA715" s="21"/>
      <c r="AB715" s="18"/>
      <c r="AC715" s="18"/>
      <c r="AD715" s="18"/>
      <c r="AE715" s="18"/>
      <c r="AF715" s="18"/>
      <c r="AG715" s="18"/>
    </row>
    <row r="716" spans="1:33" ht="18" hidden="1" customHeight="1" x14ac:dyDescent="0.2">
      <c r="A716" s="32">
        <v>7653</v>
      </c>
      <c r="B716" s="42" t="s">
        <v>4791</v>
      </c>
      <c r="C716" s="139">
        <v>651482887</v>
      </c>
      <c r="D716" s="21" t="s">
        <v>4792</v>
      </c>
      <c r="E716" s="21" t="s">
        <v>4793</v>
      </c>
      <c r="F716" s="31" t="s">
        <v>4794</v>
      </c>
      <c r="G716" s="31" t="s">
        <v>4795</v>
      </c>
      <c r="H716" s="31" t="s">
        <v>4796</v>
      </c>
      <c r="I716" s="21" t="s">
        <v>848</v>
      </c>
      <c r="J716" s="21" t="s">
        <v>4797</v>
      </c>
      <c r="K716" s="21" t="s">
        <v>4798</v>
      </c>
      <c r="L716" s="21" t="s">
        <v>4800</v>
      </c>
      <c r="M716" s="23" t="s">
        <v>339</v>
      </c>
      <c r="N716" s="32" t="s">
        <v>4802</v>
      </c>
      <c r="O716" s="32" t="s">
        <v>4799</v>
      </c>
      <c r="P716" s="33" t="s">
        <v>4801</v>
      </c>
      <c r="Q716" s="32"/>
      <c r="R716" s="33">
        <v>93401</v>
      </c>
      <c r="S716" s="33" t="s">
        <v>4621</v>
      </c>
      <c r="T716" s="34">
        <v>43311</v>
      </c>
      <c r="U716" s="32">
        <v>7653</v>
      </c>
      <c r="V716" s="22"/>
      <c r="W716" s="23"/>
      <c r="X716" s="22"/>
      <c r="Y716" s="22"/>
      <c r="Z716" s="22"/>
      <c r="AA716" s="21"/>
      <c r="AB716" s="18"/>
      <c r="AC716" s="18"/>
      <c r="AD716" s="18"/>
      <c r="AE716" s="18"/>
      <c r="AF716" s="18"/>
      <c r="AG716" s="18"/>
    </row>
    <row r="717" spans="1:33" ht="18" hidden="1" customHeight="1" x14ac:dyDescent="0.2">
      <c r="A717" s="32">
        <v>7631</v>
      </c>
      <c r="B717" s="42" t="s">
        <v>4803</v>
      </c>
      <c r="C717" s="139">
        <v>650987497</v>
      </c>
      <c r="D717" s="21" t="s">
        <v>400</v>
      </c>
      <c r="E717" s="21" t="s">
        <v>4804</v>
      </c>
      <c r="F717" s="31" t="s">
        <v>4805</v>
      </c>
      <c r="G717" s="31" t="s">
        <v>4806</v>
      </c>
      <c r="H717" s="31" t="s">
        <v>4807</v>
      </c>
      <c r="I717" s="21" t="s">
        <v>4808</v>
      </c>
      <c r="J717" s="21" t="s">
        <v>4809</v>
      </c>
      <c r="K717" s="21" t="s">
        <v>4810</v>
      </c>
      <c r="L717" s="23" t="s">
        <v>4812</v>
      </c>
      <c r="M717" s="23" t="s">
        <v>623</v>
      </c>
      <c r="N717" s="32" t="s">
        <v>4814</v>
      </c>
      <c r="O717" s="32" t="s">
        <v>4813</v>
      </c>
      <c r="P717" s="33" t="s">
        <v>4811</v>
      </c>
      <c r="Q717" s="32"/>
      <c r="R717" s="33" t="s">
        <v>89</v>
      </c>
      <c r="S717" s="33" t="s">
        <v>4815</v>
      </c>
      <c r="T717" s="34">
        <v>42850</v>
      </c>
      <c r="U717" s="32">
        <v>7631</v>
      </c>
      <c r="V717" s="22"/>
      <c r="W717" s="23"/>
      <c r="X717" s="22"/>
      <c r="Y717" s="22"/>
      <c r="Z717" s="22"/>
      <c r="AA717" s="21"/>
      <c r="AB717" s="18"/>
      <c r="AC717" s="18"/>
      <c r="AD717" s="18"/>
      <c r="AE717" s="18"/>
      <c r="AF717" s="18"/>
      <c r="AG717" s="18"/>
    </row>
    <row r="718" spans="1:33" ht="18" hidden="1" customHeight="1" x14ac:dyDescent="0.2">
      <c r="A718" s="32">
        <v>7428</v>
      </c>
      <c r="B718" s="42" t="s">
        <v>4816</v>
      </c>
      <c r="C718" s="139">
        <v>759626605</v>
      </c>
      <c r="D718" s="21" t="s">
        <v>587</v>
      </c>
      <c r="E718" s="21" t="s">
        <v>4817</v>
      </c>
      <c r="F718" s="31" t="s">
        <v>4818</v>
      </c>
      <c r="G718" s="31" t="s">
        <v>4733</v>
      </c>
      <c r="H718" s="31" t="s">
        <v>4819</v>
      </c>
      <c r="I718" s="21" t="s">
        <v>183</v>
      </c>
      <c r="J718" s="21" t="s">
        <v>4820</v>
      </c>
      <c r="K718" s="21" t="s">
        <v>4821</v>
      </c>
      <c r="L718" s="21" t="s">
        <v>4823</v>
      </c>
      <c r="M718" s="23" t="s">
        <v>49</v>
      </c>
      <c r="N718" s="32" t="s">
        <v>4825</v>
      </c>
      <c r="O718" s="32" t="s">
        <v>4824</v>
      </c>
      <c r="P718" s="33" t="s">
        <v>4822</v>
      </c>
      <c r="Q718" s="32"/>
      <c r="R718" s="33" t="s">
        <v>1266</v>
      </c>
      <c r="S718" s="33" t="s">
        <v>4826</v>
      </c>
      <c r="T718" s="34">
        <v>40365</v>
      </c>
      <c r="U718" s="32">
        <v>7428</v>
      </c>
      <c r="V718" s="22"/>
      <c r="W718" s="23"/>
      <c r="X718" s="22"/>
      <c r="Y718" s="22"/>
      <c r="Z718" s="22"/>
      <c r="AA718" s="21"/>
      <c r="AB718" s="18"/>
      <c r="AC718" s="18"/>
      <c r="AD718" s="18"/>
      <c r="AE718" s="18"/>
      <c r="AF718" s="18"/>
      <c r="AG718" s="18"/>
    </row>
    <row r="719" spans="1:33" ht="18" hidden="1" customHeight="1" x14ac:dyDescent="0.2">
      <c r="A719" s="32">
        <v>7704</v>
      </c>
      <c r="B719" s="42" t="s">
        <v>6837</v>
      </c>
      <c r="C719" s="139">
        <v>651908876</v>
      </c>
      <c r="D719" s="21"/>
      <c r="E719" s="21" t="s">
        <v>8674</v>
      </c>
      <c r="F719" s="31" t="s">
        <v>7178</v>
      </c>
      <c r="G719" s="31" t="s">
        <v>6838</v>
      </c>
      <c r="H719" s="31" t="s">
        <v>6839</v>
      </c>
      <c r="I719" s="21" t="s">
        <v>6840</v>
      </c>
      <c r="J719" s="21" t="s">
        <v>6841</v>
      </c>
      <c r="K719" s="21" t="s">
        <v>6842</v>
      </c>
      <c r="L719" s="21" t="s">
        <v>6843</v>
      </c>
      <c r="M719" s="23" t="s">
        <v>214</v>
      </c>
      <c r="N719" s="32" t="s">
        <v>6844</v>
      </c>
      <c r="O719" s="32">
        <v>988397269</v>
      </c>
      <c r="P719" s="51" t="s">
        <v>6845</v>
      </c>
      <c r="Q719" s="32"/>
      <c r="R719" s="33">
        <v>93401</v>
      </c>
      <c r="S719" s="33" t="s">
        <v>6746</v>
      </c>
      <c r="T719" s="34">
        <v>43934</v>
      </c>
      <c r="U719" s="32">
        <v>7704</v>
      </c>
      <c r="V719" s="22"/>
      <c r="W719" s="23"/>
      <c r="X719" s="22"/>
      <c r="Y719" s="22"/>
      <c r="Z719" s="22"/>
      <c r="AA719" s="21"/>
      <c r="AB719" s="18"/>
      <c r="AC719" s="18"/>
      <c r="AD719" s="18"/>
      <c r="AE719" s="18"/>
      <c r="AF719" s="18"/>
      <c r="AG719" s="18"/>
    </row>
    <row r="720" spans="1:33" ht="18" hidden="1" customHeight="1" x14ac:dyDescent="0.2">
      <c r="A720" s="32">
        <v>7640</v>
      </c>
      <c r="B720" s="42" t="s">
        <v>4827</v>
      </c>
      <c r="C720" s="139">
        <v>651203732</v>
      </c>
      <c r="D720" s="21" t="s">
        <v>78</v>
      </c>
      <c r="E720" s="21" t="s">
        <v>6565</v>
      </c>
      <c r="F720" s="31" t="s">
        <v>6566</v>
      </c>
      <c r="G720" s="31" t="s">
        <v>6564</v>
      </c>
      <c r="H720" s="31" t="s">
        <v>6567</v>
      </c>
      <c r="I720" s="21" t="s">
        <v>5546</v>
      </c>
      <c r="J720" s="21" t="s">
        <v>6568</v>
      </c>
      <c r="K720" s="21" t="s">
        <v>4828</v>
      </c>
      <c r="L720" s="21" t="s">
        <v>4829</v>
      </c>
      <c r="M720" s="23" t="s">
        <v>49</v>
      </c>
      <c r="N720" s="32" t="s">
        <v>4830</v>
      </c>
      <c r="O720" s="32">
        <f>56964313880</f>
        <v>56964313880</v>
      </c>
      <c r="P720" s="33" t="s">
        <v>4831</v>
      </c>
      <c r="Q720" s="32"/>
      <c r="R720" s="33" t="s">
        <v>697</v>
      </c>
      <c r="S720" s="33" t="s">
        <v>6596</v>
      </c>
      <c r="T720" s="34">
        <v>43048</v>
      </c>
      <c r="U720" s="32">
        <v>7640</v>
      </c>
      <c r="V720" s="22"/>
      <c r="W720" s="23"/>
      <c r="X720" s="22"/>
      <c r="Y720" s="22"/>
      <c r="Z720" s="22"/>
      <c r="AA720" s="21"/>
      <c r="AB720" s="18"/>
      <c r="AC720" s="18"/>
      <c r="AD720" s="18"/>
      <c r="AE720" s="18"/>
      <c r="AF720" s="18"/>
      <c r="AG720" s="18"/>
    </row>
    <row r="721" spans="1:33" ht="18" hidden="1" customHeight="1" x14ac:dyDescent="0.2">
      <c r="A721" s="32">
        <v>7623</v>
      </c>
      <c r="B721" s="42" t="s">
        <v>4832</v>
      </c>
      <c r="C721" s="139">
        <v>651265479</v>
      </c>
      <c r="D721" s="21" t="s">
        <v>78</v>
      </c>
      <c r="E721" s="21" t="s">
        <v>4833</v>
      </c>
      <c r="F721" s="31" t="s">
        <v>4834</v>
      </c>
      <c r="G721" s="31" t="s">
        <v>4835</v>
      </c>
      <c r="H721" s="31" t="s">
        <v>4836</v>
      </c>
      <c r="I721" s="21" t="s">
        <v>4837</v>
      </c>
      <c r="J721" s="21" t="s">
        <v>4838</v>
      </c>
      <c r="K721" s="21" t="s">
        <v>4839</v>
      </c>
      <c r="L721" s="21" t="s">
        <v>4841</v>
      </c>
      <c r="M721" s="23" t="s">
        <v>6111</v>
      </c>
      <c r="N721" s="32" t="s">
        <v>1105</v>
      </c>
      <c r="O721" s="32" t="s">
        <v>4842</v>
      </c>
      <c r="P721" s="33" t="s">
        <v>4840</v>
      </c>
      <c r="Q721" s="32"/>
      <c r="R721" s="33" t="s">
        <v>89</v>
      </c>
      <c r="S721" s="31" t="s">
        <v>4843</v>
      </c>
      <c r="T721" s="34">
        <v>42730</v>
      </c>
      <c r="U721" s="32">
        <v>7623</v>
      </c>
      <c r="V721" s="22"/>
      <c r="W721" s="23"/>
      <c r="X721" s="22"/>
      <c r="Y721" s="22"/>
      <c r="Z721" s="22"/>
      <c r="AA721" s="21"/>
      <c r="AB721" s="18"/>
      <c r="AC721" s="18"/>
      <c r="AD721" s="18"/>
      <c r="AE721" s="18"/>
      <c r="AF721" s="18"/>
      <c r="AG721" s="18"/>
    </row>
    <row r="722" spans="1:33" ht="18" hidden="1" customHeight="1" x14ac:dyDescent="0.2">
      <c r="A722" s="32">
        <v>7710</v>
      </c>
      <c r="B722" s="42" t="s">
        <v>6966</v>
      </c>
      <c r="C722" s="139">
        <v>651881420</v>
      </c>
      <c r="D722" s="21"/>
      <c r="E722" s="21" t="s">
        <v>8675</v>
      </c>
      <c r="F722" s="31" t="s">
        <v>6968</v>
      </c>
      <c r="G722" s="31" t="s">
        <v>6967</v>
      </c>
      <c r="H722" s="31" t="s">
        <v>6969</v>
      </c>
      <c r="I722" s="21" t="s">
        <v>6454</v>
      </c>
      <c r="J722" s="21" t="s">
        <v>6970</v>
      </c>
      <c r="K722" s="21" t="s">
        <v>6971</v>
      </c>
      <c r="L722" s="21" t="s">
        <v>6972</v>
      </c>
      <c r="M722" s="23" t="s">
        <v>6111</v>
      </c>
      <c r="N722" s="32" t="s">
        <v>6973</v>
      </c>
      <c r="O722" s="32">
        <v>988375686</v>
      </c>
      <c r="P722" s="51" t="s">
        <v>6974</v>
      </c>
      <c r="Q722" s="32"/>
      <c r="R722" s="33">
        <v>93401</v>
      </c>
      <c r="S722" s="31" t="s">
        <v>6975</v>
      </c>
      <c r="T722" s="34">
        <v>44049</v>
      </c>
      <c r="U722" s="32">
        <v>7710</v>
      </c>
      <c r="V722" s="22"/>
      <c r="W722" s="23"/>
      <c r="X722" s="22"/>
      <c r="Y722" s="22"/>
      <c r="Z722" s="22"/>
      <c r="AA722" s="21"/>
      <c r="AB722" s="18"/>
      <c r="AC722" s="18"/>
      <c r="AD722" s="18"/>
      <c r="AE722" s="18"/>
      <c r="AF722" s="18"/>
      <c r="AG722" s="18"/>
    </row>
    <row r="723" spans="1:33" ht="18" hidden="1" customHeight="1" x14ac:dyDescent="0.2">
      <c r="A723" s="32">
        <v>7484</v>
      </c>
      <c r="B723" s="42" t="s">
        <v>4844</v>
      </c>
      <c r="C723" s="139">
        <v>737987000</v>
      </c>
      <c r="D723" s="21" t="s">
        <v>78</v>
      </c>
      <c r="E723" s="21" t="s">
        <v>4845</v>
      </c>
      <c r="F723" s="31" t="s">
        <v>4846</v>
      </c>
      <c r="G723" s="31" t="s">
        <v>4847</v>
      </c>
      <c r="H723" s="31" t="s">
        <v>4848</v>
      </c>
      <c r="I723" s="21" t="s">
        <v>4849</v>
      </c>
      <c r="J723" s="21" t="s">
        <v>4850</v>
      </c>
      <c r="K723" s="21" t="s">
        <v>4851</v>
      </c>
      <c r="L723" s="21" t="s">
        <v>4853</v>
      </c>
      <c r="M723" s="23" t="s">
        <v>49</v>
      </c>
      <c r="N723" s="32" t="s">
        <v>4855</v>
      </c>
      <c r="O723" s="32" t="s">
        <v>4854</v>
      </c>
      <c r="P723" s="33" t="s">
        <v>4852</v>
      </c>
      <c r="Q723" s="32"/>
      <c r="R723" s="33" t="s">
        <v>1266</v>
      </c>
      <c r="S723" s="33" t="s">
        <v>4856</v>
      </c>
      <c r="T723" s="34">
        <v>41502</v>
      </c>
      <c r="U723" s="32">
        <v>7484</v>
      </c>
      <c r="V723" s="22"/>
      <c r="W723" s="23"/>
      <c r="X723" s="22"/>
      <c r="Y723" s="22"/>
      <c r="Z723" s="22"/>
      <c r="AA723" s="21"/>
      <c r="AB723" s="18"/>
      <c r="AC723" s="18"/>
      <c r="AD723" s="18"/>
      <c r="AE723" s="18"/>
      <c r="AF723" s="18"/>
      <c r="AG723" s="18"/>
    </row>
    <row r="724" spans="1:33" ht="18" hidden="1" customHeight="1" x14ac:dyDescent="0.2">
      <c r="A724" s="32">
        <v>7677</v>
      </c>
      <c r="B724" s="42" t="s">
        <v>6297</v>
      </c>
      <c r="C724" s="139">
        <v>651775035</v>
      </c>
      <c r="D724" s="21"/>
      <c r="E724" s="21" t="s">
        <v>8676</v>
      </c>
      <c r="F724" s="44" t="s">
        <v>6298</v>
      </c>
      <c r="G724" s="31" t="s">
        <v>6299</v>
      </c>
      <c r="H724" s="31" t="s">
        <v>6300</v>
      </c>
      <c r="I724" s="21" t="s">
        <v>1473</v>
      </c>
      <c r="J724" s="21" t="s">
        <v>6301</v>
      </c>
      <c r="K724" s="21" t="s">
        <v>6302</v>
      </c>
      <c r="L724" s="21" t="s">
        <v>6304</v>
      </c>
      <c r="M724" s="23" t="s">
        <v>49</v>
      </c>
      <c r="N724" s="32" t="s">
        <v>723</v>
      </c>
      <c r="O724" s="32" t="s">
        <v>6305</v>
      </c>
      <c r="P724" s="33" t="s">
        <v>6303</v>
      </c>
      <c r="Q724" s="32"/>
      <c r="R724" s="33" t="s">
        <v>89</v>
      </c>
      <c r="S724" s="33" t="s">
        <v>6072</v>
      </c>
      <c r="T724" s="34">
        <v>43626</v>
      </c>
      <c r="U724" s="32">
        <v>7677</v>
      </c>
      <c r="V724" s="22"/>
      <c r="W724" s="23"/>
      <c r="X724" s="22"/>
      <c r="Y724" s="22"/>
      <c r="Z724" s="22"/>
      <c r="AA724" s="21"/>
      <c r="AB724" s="18"/>
      <c r="AC724" s="18"/>
      <c r="AD724" s="18"/>
      <c r="AE724" s="18"/>
      <c r="AF724" s="18"/>
      <c r="AG724" s="18"/>
    </row>
    <row r="725" spans="1:33" ht="18" hidden="1" customHeight="1" x14ac:dyDescent="0.2">
      <c r="A725" s="32">
        <v>7678</v>
      </c>
      <c r="B725" s="42" t="s">
        <v>6400</v>
      </c>
      <c r="C725" s="139" t="s">
        <v>7713</v>
      </c>
      <c r="D725" s="21"/>
      <c r="E725" s="21" t="s">
        <v>8677</v>
      </c>
      <c r="F725" s="44" t="s">
        <v>7127</v>
      </c>
      <c r="G725" s="31" t="s">
        <v>6401</v>
      </c>
      <c r="H725" s="31" t="s">
        <v>6402</v>
      </c>
      <c r="I725" s="21" t="s">
        <v>6403</v>
      </c>
      <c r="J725" s="21" t="s">
        <v>6404</v>
      </c>
      <c r="K725" s="21" t="s">
        <v>6405</v>
      </c>
      <c r="L725" s="21" t="s">
        <v>6406</v>
      </c>
      <c r="M725" s="23" t="s">
        <v>6110</v>
      </c>
      <c r="N725" s="32" t="s">
        <v>1317</v>
      </c>
      <c r="O725" s="32">
        <v>91444090</v>
      </c>
      <c r="P725" s="51" t="s">
        <v>6407</v>
      </c>
      <c r="Q725" s="32"/>
      <c r="R725" s="33" t="s">
        <v>89</v>
      </c>
      <c r="S725" s="33" t="s">
        <v>6408</v>
      </c>
      <c r="T725" s="34">
        <v>43627</v>
      </c>
      <c r="U725" s="32">
        <v>7678</v>
      </c>
      <c r="V725" s="22"/>
      <c r="W725" s="23"/>
      <c r="X725" s="22"/>
      <c r="Y725" s="22"/>
      <c r="Z725" s="22"/>
      <c r="AA725" s="21"/>
      <c r="AB725" s="18"/>
      <c r="AC725" s="18"/>
      <c r="AD725" s="18"/>
      <c r="AE725" s="18"/>
      <c r="AF725" s="18"/>
      <c r="AG725" s="18"/>
    </row>
    <row r="726" spans="1:33" ht="18" hidden="1" customHeight="1" x14ac:dyDescent="0.2">
      <c r="A726" s="32">
        <v>7392</v>
      </c>
      <c r="B726" s="42" t="s">
        <v>4857</v>
      </c>
      <c r="C726" s="139">
        <v>657376906</v>
      </c>
      <c r="D726" s="21" t="s">
        <v>4858</v>
      </c>
      <c r="E726" s="21" t="s">
        <v>4859</v>
      </c>
      <c r="F726" s="31" t="s">
        <v>4860</v>
      </c>
      <c r="G726" s="31" t="s">
        <v>4861</v>
      </c>
      <c r="H726" s="31" t="s">
        <v>4862</v>
      </c>
      <c r="I726" s="21" t="s">
        <v>4863</v>
      </c>
      <c r="J726" s="21" t="s">
        <v>4864</v>
      </c>
      <c r="K726" s="21" t="s">
        <v>4865</v>
      </c>
      <c r="L726" s="21" t="s">
        <v>4866</v>
      </c>
      <c r="M726" s="23" t="s">
        <v>6105</v>
      </c>
      <c r="N726" s="32" t="s">
        <v>4868</v>
      </c>
      <c r="O726" s="32" t="s">
        <v>4867</v>
      </c>
      <c r="P726" s="33"/>
      <c r="Q726" s="32"/>
      <c r="R726" s="33" t="s">
        <v>89</v>
      </c>
      <c r="S726" s="33" t="s">
        <v>4869</v>
      </c>
      <c r="T726" s="34">
        <v>39588</v>
      </c>
      <c r="U726" s="32">
        <v>7392</v>
      </c>
      <c r="V726" s="22"/>
      <c r="W726" s="23"/>
      <c r="X726" s="22"/>
      <c r="Y726" s="22"/>
      <c r="Z726" s="22"/>
      <c r="AA726" s="21"/>
      <c r="AB726" s="18"/>
      <c r="AC726" s="18"/>
      <c r="AD726" s="18"/>
      <c r="AE726" s="18"/>
      <c r="AF726" s="18"/>
      <c r="AG726" s="18"/>
    </row>
    <row r="727" spans="1:33" ht="18" hidden="1" customHeight="1" x14ac:dyDescent="0.2">
      <c r="A727" s="32">
        <v>7628</v>
      </c>
      <c r="B727" s="42" t="s">
        <v>4870</v>
      </c>
      <c r="C727" s="139">
        <v>736521008</v>
      </c>
      <c r="D727" s="21" t="s">
        <v>587</v>
      </c>
      <c r="E727" s="21" t="s">
        <v>4871</v>
      </c>
      <c r="F727" s="31" t="s">
        <v>4872</v>
      </c>
      <c r="G727" s="31" t="s">
        <v>4873</v>
      </c>
      <c r="H727" s="31" t="s">
        <v>4874</v>
      </c>
      <c r="I727" s="21" t="s">
        <v>4875</v>
      </c>
      <c r="J727" s="21" t="s">
        <v>4876</v>
      </c>
      <c r="K727" s="21" t="s">
        <v>4877</v>
      </c>
      <c r="L727" s="21" t="s">
        <v>4878</v>
      </c>
      <c r="M727" s="23" t="s">
        <v>49</v>
      </c>
      <c r="N727" s="32"/>
      <c r="O727" s="32"/>
      <c r="P727" s="33" t="s">
        <v>4879</v>
      </c>
      <c r="Q727" s="32"/>
      <c r="R727" s="33" t="s">
        <v>414</v>
      </c>
      <c r="S727" s="33" t="s">
        <v>4880</v>
      </c>
      <c r="T727" s="34">
        <v>42790</v>
      </c>
      <c r="U727" s="32">
        <v>7628</v>
      </c>
      <c r="V727" s="22"/>
      <c r="W727" s="23"/>
      <c r="X727" s="22"/>
      <c r="Y727" s="22"/>
      <c r="Z727" s="22"/>
      <c r="AA727" s="21"/>
      <c r="AB727" s="18"/>
      <c r="AC727" s="18"/>
      <c r="AD727" s="18"/>
      <c r="AE727" s="18"/>
      <c r="AF727" s="18"/>
      <c r="AG727" s="18"/>
    </row>
    <row r="728" spans="1:33" ht="18" hidden="1" customHeight="1" x14ac:dyDescent="0.2">
      <c r="A728" s="32">
        <v>7711</v>
      </c>
      <c r="B728" s="42" t="s">
        <v>7007</v>
      </c>
      <c r="C728" s="139">
        <v>651882338</v>
      </c>
      <c r="D728" s="21"/>
      <c r="E728" s="21" t="s">
        <v>8678</v>
      </c>
      <c r="F728" s="31" t="s">
        <v>7008</v>
      </c>
      <c r="G728" s="31" t="s">
        <v>7009</v>
      </c>
      <c r="H728" s="31" t="s">
        <v>8079</v>
      </c>
      <c r="I728" s="21" t="s">
        <v>6454</v>
      </c>
      <c r="J728" s="21" t="s">
        <v>7010</v>
      </c>
      <c r="K728" s="21" t="s">
        <v>8080</v>
      </c>
      <c r="L728" s="21" t="s">
        <v>7011</v>
      </c>
      <c r="M728" s="23" t="s">
        <v>49</v>
      </c>
      <c r="N728" s="32" t="s">
        <v>3920</v>
      </c>
      <c r="O728" s="32" t="s">
        <v>8081</v>
      </c>
      <c r="P728" s="33" t="s">
        <v>8082</v>
      </c>
      <c r="Q728" s="32"/>
      <c r="R728" s="33">
        <v>93401</v>
      </c>
      <c r="S728" s="33" t="s">
        <v>6782</v>
      </c>
      <c r="T728" s="34">
        <v>44054</v>
      </c>
      <c r="U728" s="32">
        <v>7711</v>
      </c>
      <c r="V728" s="22"/>
      <c r="W728" s="23"/>
      <c r="X728" s="22"/>
      <c r="Y728" s="22"/>
      <c r="Z728" s="22"/>
      <c r="AA728" s="21"/>
      <c r="AB728" s="18"/>
      <c r="AC728" s="18"/>
      <c r="AD728" s="18"/>
      <c r="AE728" s="18"/>
      <c r="AF728" s="18"/>
      <c r="AG728" s="18"/>
    </row>
    <row r="729" spans="1:33" ht="18" hidden="1" customHeight="1" x14ac:dyDescent="0.2">
      <c r="A729" s="33">
        <v>7682</v>
      </c>
      <c r="B729" s="100" t="s">
        <v>6483</v>
      </c>
      <c r="C729" s="139">
        <v>651591058</v>
      </c>
      <c r="D729" s="21"/>
      <c r="E729" s="21" t="s">
        <v>8679</v>
      </c>
      <c r="F729" s="31" t="s">
        <v>6484</v>
      </c>
      <c r="G729" s="31" t="s">
        <v>6485</v>
      </c>
      <c r="H729" s="31" t="s">
        <v>6486</v>
      </c>
      <c r="I729" s="21" t="s">
        <v>6454</v>
      </c>
      <c r="J729" s="21" t="s">
        <v>6487</v>
      </c>
      <c r="K729" s="21" t="s">
        <v>6488</v>
      </c>
      <c r="L729" s="21" t="s">
        <v>6490</v>
      </c>
      <c r="M729" s="21" t="s">
        <v>6110</v>
      </c>
      <c r="N729" s="33" t="s">
        <v>2337</v>
      </c>
      <c r="O729" s="33" t="s">
        <v>6489</v>
      </c>
      <c r="P729" s="33" t="s">
        <v>6491</v>
      </c>
      <c r="Q729" s="33"/>
      <c r="R729" s="33">
        <v>93401</v>
      </c>
      <c r="S729" s="33" t="s">
        <v>6492</v>
      </c>
      <c r="T729" s="38">
        <v>43644</v>
      </c>
      <c r="U729" s="33">
        <v>7682</v>
      </c>
      <c r="V729" s="63"/>
      <c r="W729" s="21"/>
      <c r="X729" s="63"/>
      <c r="Y729" s="63"/>
      <c r="Z729" s="63"/>
      <c r="AA729" s="21"/>
      <c r="AB729" s="18"/>
      <c r="AC729" s="18"/>
      <c r="AD729" s="18"/>
      <c r="AE729" s="18"/>
      <c r="AF729" s="18"/>
      <c r="AG729" s="18"/>
    </row>
    <row r="730" spans="1:33" ht="18" hidden="1" customHeight="1" x14ac:dyDescent="0.2">
      <c r="A730" s="32">
        <v>7633</v>
      </c>
      <c r="B730" s="42" t="s">
        <v>4881</v>
      </c>
      <c r="C730" s="139">
        <v>653057709</v>
      </c>
      <c r="D730" s="21" t="s">
        <v>78</v>
      </c>
      <c r="E730" s="21" t="s">
        <v>4882</v>
      </c>
      <c r="F730" s="31" t="s">
        <v>6598</v>
      </c>
      <c r="G730" s="31" t="s">
        <v>4883</v>
      </c>
      <c r="H730" s="31" t="s">
        <v>4884</v>
      </c>
      <c r="I730" s="21" t="s">
        <v>4885</v>
      </c>
      <c r="J730" s="21" t="s">
        <v>4886</v>
      </c>
      <c r="K730" s="21" t="s">
        <v>4887</v>
      </c>
      <c r="L730" s="21" t="s">
        <v>6599</v>
      </c>
      <c r="M730" s="23" t="s">
        <v>6106</v>
      </c>
      <c r="N730" s="32" t="s">
        <v>4888</v>
      </c>
      <c r="O730" s="32">
        <v>994420699</v>
      </c>
      <c r="P730" s="33" t="s">
        <v>4889</v>
      </c>
      <c r="Q730" s="32"/>
      <c r="R730" s="33" t="s">
        <v>697</v>
      </c>
      <c r="S730" s="33" t="s">
        <v>1807</v>
      </c>
      <c r="T730" s="34">
        <v>42968</v>
      </c>
      <c r="U730" s="32">
        <v>7633</v>
      </c>
      <c r="V730" s="22"/>
      <c r="W730" s="23"/>
      <c r="X730" s="22"/>
      <c r="Y730" s="22"/>
      <c r="Z730" s="22"/>
      <c r="AA730" s="21"/>
      <c r="AB730" s="18"/>
      <c r="AC730" s="18"/>
      <c r="AD730" s="18"/>
      <c r="AE730" s="18"/>
      <c r="AF730" s="18"/>
      <c r="AG730" s="18"/>
    </row>
    <row r="731" spans="1:33" ht="18" hidden="1" customHeight="1" x14ac:dyDescent="0.2">
      <c r="A731" s="32">
        <v>7626</v>
      </c>
      <c r="B731" s="42" t="s">
        <v>4890</v>
      </c>
      <c r="C731" s="139" t="s">
        <v>7714</v>
      </c>
      <c r="D731" s="21" t="s">
        <v>78</v>
      </c>
      <c r="E731" s="21" t="s">
        <v>4891</v>
      </c>
      <c r="F731" s="31" t="s">
        <v>6919</v>
      </c>
      <c r="G731" s="31" t="s">
        <v>4892</v>
      </c>
      <c r="H731" s="31" t="s">
        <v>4893</v>
      </c>
      <c r="I731" s="21" t="s">
        <v>2052</v>
      </c>
      <c r="J731" s="21" t="s">
        <v>7021</v>
      </c>
      <c r="K731" s="21" t="s">
        <v>4894</v>
      </c>
      <c r="L731" s="21" t="s">
        <v>4895</v>
      </c>
      <c r="M731" s="23" t="s">
        <v>339</v>
      </c>
      <c r="N731" s="32" t="s">
        <v>4896</v>
      </c>
      <c r="O731" s="32" t="s">
        <v>4897</v>
      </c>
      <c r="P731" s="33" t="s">
        <v>6920</v>
      </c>
      <c r="Q731" s="32"/>
      <c r="R731" s="33" t="s">
        <v>640</v>
      </c>
      <c r="S731" s="33" t="s">
        <v>6921</v>
      </c>
      <c r="T731" s="34">
        <v>42762</v>
      </c>
      <c r="U731" s="32">
        <v>7626</v>
      </c>
      <c r="V731" s="22"/>
      <c r="W731" s="23"/>
      <c r="X731" s="22"/>
      <c r="Y731" s="22"/>
      <c r="Z731" s="22"/>
      <c r="AA731" s="21"/>
      <c r="AB731" s="18"/>
      <c r="AC731" s="18"/>
      <c r="AD731" s="18"/>
      <c r="AE731" s="18"/>
      <c r="AF731" s="18"/>
      <c r="AG731" s="18" t="s">
        <v>8599</v>
      </c>
    </row>
    <row r="732" spans="1:33" ht="18" hidden="1" customHeight="1" x14ac:dyDescent="0.2">
      <c r="A732" s="103">
        <v>7696</v>
      </c>
      <c r="B732" s="114" t="s">
        <v>6708</v>
      </c>
      <c r="C732" s="137">
        <v>651902215</v>
      </c>
      <c r="D732" s="37"/>
      <c r="E732" s="37" t="s">
        <v>8680</v>
      </c>
      <c r="F732" s="102" t="s">
        <v>8681</v>
      </c>
      <c r="G732" s="102" t="s">
        <v>6709</v>
      </c>
      <c r="H732" s="102" t="s">
        <v>8083</v>
      </c>
      <c r="I732" s="37" t="s">
        <v>1392</v>
      </c>
      <c r="J732" s="37" t="s">
        <v>8084</v>
      </c>
      <c r="K732" s="37" t="s">
        <v>6710</v>
      </c>
      <c r="L732" s="37" t="s">
        <v>6713</v>
      </c>
      <c r="M732" s="47" t="s">
        <v>6107</v>
      </c>
      <c r="N732" s="103" t="s">
        <v>3028</v>
      </c>
      <c r="O732" s="103" t="s">
        <v>6712</v>
      </c>
      <c r="P732" s="123" t="s">
        <v>6711</v>
      </c>
      <c r="Q732" s="103"/>
      <c r="R732" s="104">
        <v>93401</v>
      </c>
      <c r="S732" s="104" t="s">
        <v>8514</v>
      </c>
      <c r="T732" s="105">
        <v>43858</v>
      </c>
      <c r="U732" s="103">
        <v>7696</v>
      </c>
      <c r="V732" s="46"/>
      <c r="W732" s="47"/>
      <c r="X732" s="46"/>
      <c r="Y732" s="46"/>
      <c r="Z732" s="46"/>
      <c r="AA732" s="37"/>
      <c r="AB732" s="18"/>
      <c r="AC732" s="18"/>
      <c r="AD732" s="18"/>
      <c r="AE732" s="18"/>
      <c r="AF732" s="18"/>
      <c r="AG732" s="18"/>
    </row>
    <row r="733" spans="1:33" ht="18" hidden="1" customHeight="1" x14ac:dyDescent="0.2">
      <c r="A733" s="32">
        <v>7424</v>
      </c>
      <c r="B733" s="42" t="s">
        <v>4898</v>
      </c>
      <c r="C733" s="139">
        <v>652322301</v>
      </c>
      <c r="D733" s="21" t="s">
        <v>587</v>
      </c>
      <c r="E733" s="21" t="s">
        <v>4899</v>
      </c>
      <c r="F733" s="31" t="s">
        <v>7167</v>
      </c>
      <c r="G733" s="31" t="s">
        <v>4733</v>
      </c>
      <c r="H733" s="31" t="s">
        <v>7168</v>
      </c>
      <c r="I733" s="21" t="s">
        <v>183</v>
      </c>
      <c r="J733" s="21" t="s">
        <v>7169</v>
      </c>
      <c r="K733" s="21" t="s">
        <v>7171</v>
      </c>
      <c r="L733" s="21" t="s">
        <v>4901</v>
      </c>
      <c r="M733" s="23" t="s">
        <v>49</v>
      </c>
      <c r="N733" s="32" t="s">
        <v>4903</v>
      </c>
      <c r="O733" s="32" t="s">
        <v>4902</v>
      </c>
      <c r="P733" s="33" t="s">
        <v>4900</v>
      </c>
      <c r="Q733" s="32"/>
      <c r="R733" s="33" t="s">
        <v>414</v>
      </c>
      <c r="S733" s="33" t="s">
        <v>7170</v>
      </c>
      <c r="T733" s="34">
        <v>40203</v>
      </c>
      <c r="U733" s="32">
        <v>7424</v>
      </c>
      <c r="V733" s="22"/>
      <c r="W733" s="23"/>
      <c r="X733" s="22"/>
      <c r="Y733" s="22"/>
      <c r="Z733" s="22"/>
      <c r="AA733" s="21"/>
      <c r="AB733" s="18"/>
      <c r="AC733" s="18"/>
      <c r="AD733" s="18"/>
      <c r="AE733" s="18"/>
      <c r="AF733" s="18"/>
      <c r="AG733" s="18"/>
    </row>
    <row r="734" spans="1:33" ht="18" hidden="1" customHeight="1" x14ac:dyDescent="0.2">
      <c r="A734" s="32">
        <v>7701</v>
      </c>
      <c r="B734" s="42" t="s">
        <v>6796</v>
      </c>
      <c r="C734" s="139">
        <v>651843979</v>
      </c>
      <c r="D734" s="21"/>
      <c r="E734" s="21" t="s">
        <v>8682</v>
      </c>
      <c r="F734" s="31" t="s">
        <v>6797</v>
      </c>
      <c r="G734" s="31" t="s">
        <v>6798</v>
      </c>
      <c r="H734" s="31" t="s">
        <v>6799</v>
      </c>
      <c r="I734" s="21" t="s">
        <v>1560</v>
      </c>
      <c r="J734" s="21" t="s">
        <v>6800</v>
      </c>
      <c r="K734" s="21" t="s">
        <v>6801</v>
      </c>
      <c r="L734" s="21" t="s">
        <v>6802</v>
      </c>
      <c r="M734" s="23" t="s">
        <v>623</v>
      </c>
      <c r="N734" s="32" t="s">
        <v>457</v>
      </c>
      <c r="O734" s="32" t="s">
        <v>6803</v>
      </c>
      <c r="P734" s="51" t="s">
        <v>6804</v>
      </c>
      <c r="Q734" s="32"/>
      <c r="R734" s="33">
        <v>93401</v>
      </c>
      <c r="S734" s="33" t="s">
        <v>6805</v>
      </c>
      <c r="T734" s="34">
        <v>43913</v>
      </c>
      <c r="U734" s="32">
        <v>7701</v>
      </c>
      <c r="V734" s="22"/>
      <c r="W734" s="23"/>
      <c r="X734" s="22"/>
      <c r="Y734" s="22"/>
      <c r="Z734" s="22"/>
      <c r="AA734" s="21"/>
      <c r="AB734" s="18"/>
      <c r="AC734" s="18"/>
      <c r="AD734" s="18"/>
      <c r="AE734" s="18"/>
      <c r="AF734" s="18"/>
      <c r="AG734" s="18"/>
    </row>
    <row r="735" spans="1:33" ht="18" hidden="1" customHeight="1" x14ac:dyDescent="0.2">
      <c r="A735" s="32">
        <v>7438</v>
      </c>
      <c r="B735" s="42" t="s">
        <v>4904</v>
      </c>
      <c r="C735" s="139">
        <v>533148689</v>
      </c>
      <c r="D735" s="21" t="s">
        <v>52</v>
      </c>
      <c r="E735" s="21" t="s">
        <v>4905</v>
      </c>
      <c r="F735" s="31" t="s">
        <v>4906</v>
      </c>
      <c r="G735" s="31" t="s">
        <v>4907</v>
      </c>
      <c r="H735" s="31" t="s">
        <v>4908</v>
      </c>
      <c r="I735" s="21" t="s">
        <v>4909</v>
      </c>
      <c r="J735" s="21" t="s">
        <v>4910</v>
      </c>
      <c r="K735" s="21" t="s">
        <v>4911</v>
      </c>
      <c r="L735" s="21" t="s">
        <v>4913</v>
      </c>
      <c r="M735" s="23" t="s">
        <v>49</v>
      </c>
      <c r="N735" s="32" t="s">
        <v>723</v>
      </c>
      <c r="O735" s="32" t="s">
        <v>4914</v>
      </c>
      <c r="P735" s="33" t="s">
        <v>4912</v>
      </c>
      <c r="Q735" s="32"/>
      <c r="R735" s="33" t="s">
        <v>640</v>
      </c>
      <c r="S735" s="33" t="s">
        <v>4915</v>
      </c>
      <c r="T735" s="34">
        <v>40542</v>
      </c>
      <c r="U735" s="32">
        <v>7438</v>
      </c>
      <c r="V735" s="22"/>
      <c r="W735" s="23"/>
      <c r="X735" s="22"/>
      <c r="Y735" s="22"/>
      <c r="Z735" s="22"/>
      <c r="AA735" s="21"/>
      <c r="AB735" s="18"/>
      <c r="AC735" s="18"/>
      <c r="AD735" s="18"/>
      <c r="AE735" s="18"/>
      <c r="AF735" s="18"/>
      <c r="AG735" s="18"/>
    </row>
    <row r="736" spans="1:33" ht="18" hidden="1" customHeight="1" thickBot="1" x14ac:dyDescent="0.25">
      <c r="A736" s="32">
        <v>7607</v>
      </c>
      <c r="B736" s="42" t="s">
        <v>4916</v>
      </c>
      <c r="C736" s="139" t="s">
        <v>8793</v>
      </c>
      <c r="D736" s="21" t="s">
        <v>78</v>
      </c>
      <c r="E736" s="21" t="s">
        <v>4917</v>
      </c>
      <c r="F736" s="31" t="s">
        <v>4918</v>
      </c>
      <c r="G736" s="31" t="s">
        <v>4919</v>
      </c>
      <c r="H736" s="31" t="s">
        <v>4920</v>
      </c>
      <c r="I736" s="21" t="s">
        <v>4921</v>
      </c>
      <c r="J736" s="21" t="s">
        <v>4922</v>
      </c>
      <c r="K736" s="21" t="s">
        <v>4923</v>
      </c>
      <c r="L736" s="21" t="s">
        <v>4925</v>
      </c>
      <c r="M736" s="23" t="s">
        <v>339</v>
      </c>
      <c r="N736" s="32" t="s">
        <v>4927</v>
      </c>
      <c r="O736" s="32" t="s">
        <v>4926</v>
      </c>
      <c r="P736" s="33" t="s">
        <v>4924</v>
      </c>
      <c r="Q736" s="32"/>
      <c r="R736" s="33" t="s">
        <v>640</v>
      </c>
      <c r="S736" s="33" t="s">
        <v>2241</v>
      </c>
      <c r="T736" s="34">
        <v>42501</v>
      </c>
      <c r="U736" s="32">
        <v>7607</v>
      </c>
      <c r="V736" s="22"/>
      <c r="W736" s="23"/>
      <c r="X736" s="22"/>
      <c r="Y736" s="22"/>
      <c r="Z736" s="22"/>
      <c r="AA736" s="21"/>
      <c r="AB736" s="18"/>
      <c r="AC736" s="18"/>
      <c r="AD736" s="18"/>
      <c r="AE736" s="18"/>
      <c r="AF736" s="18"/>
      <c r="AG736" s="18"/>
    </row>
    <row r="737" spans="1:33" ht="18" hidden="1" customHeight="1" thickBot="1" x14ac:dyDescent="0.25">
      <c r="A737" s="32">
        <v>7725</v>
      </c>
      <c r="B737" s="42" t="s">
        <v>8683</v>
      </c>
      <c r="C737" s="139">
        <v>533338917</v>
      </c>
      <c r="D737" s="21"/>
      <c r="E737" s="21" t="s">
        <v>8684</v>
      </c>
      <c r="F737" s="31" t="s">
        <v>8685</v>
      </c>
      <c r="G737" s="31" t="s">
        <v>8686</v>
      </c>
      <c r="H737" s="31" t="s">
        <v>8687</v>
      </c>
      <c r="I737" s="21" t="s">
        <v>1560</v>
      </c>
      <c r="J737" s="21" t="s">
        <v>8688</v>
      </c>
      <c r="K737" s="21" t="s">
        <v>8689</v>
      </c>
      <c r="L737" s="21" t="s">
        <v>8690</v>
      </c>
      <c r="M737" s="23" t="s">
        <v>49</v>
      </c>
      <c r="N737" s="32" t="s">
        <v>2240</v>
      </c>
      <c r="O737" s="32">
        <v>56996928535</v>
      </c>
      <c r="P737" s="51" t="s">
        <v>8691</v>
      </c>
      <c r="Q737" s="32"/>
      <c r="R737" s="60" t="s">
        <v>8692</v>
      </c>
      <c r="S737" s="33" t="s">
        <v>7997</v>
      </c>
      <c r="T737" s="34">
        <v>44253</v>
      </c>
      <c r="U737" s="32">
        <v>7725</v>
      </c>
      <c r="V737" s="22"/>
      <c r="W737" s="23"/>
      <c r="X737" s="22"/>
      <c r="Y737" s="22"/>
      <c r="Z737" s="22"/>
      <c r="AA737" s="21"/>
      <c r="AB737" s="18"/>
      <c r="AC737" s="18"/>
      <c r="AD737" s="18"/>
      <c r="AE737" s="18"/>
      <c r="AF737" s="18"/>
      <c r="AG737" s="18"/>
    </row>
    <row r="738" spans="1:33" ht="18" hidden="1" customHeight="1" thickBot="1" x14ac:dyDescent="0.25">
      <c r="A738" s="32">
        <v>7389</v>
      </c>
      <c r="B738" s="42" t="s">
        <v>4928</v>
      </c>
      <c r="C738" s="139">
        <v>657674206</v>
      </c>
      <c r="D738" s="21" t="s">
        <v>52</v>
      </c>
      <c r="E738" s="21" t="s">
        <v>4929</v>
      </c>
      <c r="F738" s="31" t="s">
        <v>4930</v>
      </c>
      <c r="G738" s="31" t="s">
        <v>4931</v>
      </c>
      <c r="H738" s="31" t="s">
        <v>4932</v>
      </c>
      <c r="I738" s="21" t="s">
        <v>701</v>
      </c>
      <c r="J738" s="21" t="s">
        <v>4933</v>
      </c>
      <c r="K738" s="21" t="s">
        <v>4934</v>
      </c>
      <c r="L738" s="21" t="s">
        <v>4937</v>
      </c>
      <c r="M738" s="23" t="s">
        <v>339</v>
      </c>
      <c r="N738" s="32" t="s">
        <v>3017</v>
      </c>
      <c r="O738" s="32" t="s">
        <v>4936</v>
      </c>
      <c r="P738" s="33" t="s">
        <v>4935</v>
      </c>
      <c r="Q738" s="32"/>
      <c r="R738" s="60" t="s">
        <v>8693</v>
      </c>
      <c r="S738" s="33" t="s">
        <v>4938</v>
      </c>
      <c r="T738" s="34">
        <v>39573</v>
      </c>
      <c r="U738" s="32">
        <v>7389</v>
      </c>
      <c r="V738" s="22"/>
      <c r="W738" s="23"/>
      <c r="X738" s="22"/>
      <c r="Y738" s="22"/>
      <c r="Z738" s="22"/>
      <c r="AA738" s="21"/>
      <c r="AB738" s="18"/>
      <c r="AC738" s="18"/>
      <c r="AD738" s="18"/>
      <c r="AE738" s="18"/>
      <c r="AF738" s="18"/>
      <c r="AG738" s="18"/>
    </row>
    <row r="739" spans="1:33" ht="18" hidden="1" customHeight="1" x14ac:dyDescent="0.2">
      <c r="A739" s="32">
        <v>7353</v>
      </c>
      <c r="B739" s="42" t="s">
        <v>4945</v>
      </c>
      <c r="C739" s="139" t="s">
        <v>7715</v>
      </c>
      <c r="D739" s="21" t="s">
        <v>78</v>
      </c>
      <c r="E739" s="21" t="s">
        <v>4946</v>
      </c>
      <c r="F739" s="31" t="s">
        <v>4947</v>
      </c>
      <c r="G739" s="31" t="s">
        <v>4733</v>
      </c>
      <c r="H739" s="31" t="s">
        <v>4948</v>
      </c>
      <c r="I739" s="21" t="s">
        <v>701</v>
      </c>
      <c r="J739" s="21" t="s">
        <v>4949</v>
      </c>
      <c r="K739" s="21" t="s">
        <v>4950</v>
      </c>
      <c r="L739" s="21" t="s">
        <v>4951</v>
      </c>
      <c r="M739" s="23" t="s">
        <v>49</v>
      </c>
      <c r="N739" s="32" t="s">
        <v>4953</v>
      </c>
      <c r="O739" s="32" t="s">
        <v>4952</v>
      </c>
      <c r="P739" s="33"/>
      <c r="Q739" s="32"/>
      <c r="R739" s="33" t="s">
        <v>414</v>
      </c>
      <c r="S739" s="33" t="s">
        <v>4954</v>
      </c>
      <c r="T739" s="34">
        <v>39204</v>
      </c>
      <c r="U739" s="32">
        <v>7353</v>
      </c>
      <c r="V739" s="22"/>
      <c r="W739" s="23"/>
      <c r="X739" s="22"/>
      <c r="Y739" s="22"/>
      <c r="Z739" s="22"/>
      <c r="AA739" s="21"/>
      <c r="AB739" s="18"/>
      <c r="AC739" s="18"/>
      <c r="AD739" s="18"/>
      <c r="AE739" s="18"/>
      <c r="AF739" s="18"/>
      <c r="AG739" s="18"/>
    </row>
    <row r="740" spans="1:33" ht="18" hidden="1" customHeight="1" x14ac:dyDescent="0.2">
      <c r="A740" s="32">
        <v>7351</v>
      </c>
      <c r="B740" s="42" t="s">
        <v>4955</v>
      </c>
      <c r="C740" s="139">
        <v>656424702</v>
      </c>
      <c r="D740" s="21" t="s">
        <v>4956</v>
      </c>
      <c r="E740" s="21" t="s">
        <v>4957</v>
      </c>
      <c r="F740" s="31" t="s">
        <v>4958</v>
      </c>
      <c r="G740" s="31" t="s">
        <v>4959</v>
      </c>
      <c r="H740" s="31" t="s">
        <v>4960</v>
      </c>
      <c r="I740" s="21" t="s">
        <v>455</v>
      </c>
      <c r="J740" s="21" t="s">
        <v>4961</v>
      </c>
      <c r="K740" s="21" t="s">
        <v>4962</v>
      </c>
      <c r="L740" s="21" t="s">
        <v>4963</v>
      </c>
      <c r="M740" s="23" t="s">
        <v>49</v>
      </c>
      <c r="N740" s="32" t="s">
        <v>3182</v>
      </c>
      <c r="O740" s="32" t="s">
        <v>4964</v>
      </c>
      <c r="P740" s="33"/>
      <c r="Q740" s="32"/>
      <c r="R740" s="33" t="s">
        <v>414</v>
      </c>
      <c r="S740" s="33" t="s">
        <v>4965</v>
      </c>
      <c r="T740" s="34">
        <v>39198</v>
      </c>
      <c r="U740" s="32">
        <v>7351</v>
      </c>
      <c r="V740" s="22"/>
      <c r="W740" s="23"/>
      <c r="X740" s="22"/>
      <c r="Y740" s="22"/>
      <c r="Z740" s="22"/>
      <c r="AA740" s="21"/>
      <c r="AB740" s="18"/>
      <c r="AC740" s="18"/>
      <c r="AD740" s="18"/>
      <c r="AE740" s="18"/>
      <c r="AF740" s="18"/>
      <c r="AG740" s="18"/>
    </row>
    <row r="741" spans="1:33" ht="18" hidden="1" customHeight="1" x14ac:dyDescent="0.2">
      <c r="A741" s="32">
        <v>7408</v>
      </c>
      <c r="B741" s="42" t="s">
        <v>4966</v>
      </c>
      <c r="C741" s="139">
        <v>659351005</v>
      </c>
      <c r="D741" s="21" t="s">
        <v>1555</v>
      </c>
      <c r="E741" s="21" t="s">
        <v>4967</v>
      </c>
      <c r="F741" s="31" t="s">
        <v>4968</v>
      </c>
      <c r="G741" s="31" t="s">
        <v>4733</v>
      </c>
      <c r="H741" s="31" t="s">
        <v>4969</v>
      </c>
      <c r="I741" s="21" t="s">
        <v>701</v>
      </c>
      <c r="J741" s="21" t="s">
        <v>4970</v>
      </c>
      <c r="K741" s="21" t="s">
        <v>4971</v>
      </c>
      <c r="L741" s="21" t="s">
        <v>4972</v>
      </c>
      <c r="M741" s="23" t="s">
        <v>339</v>
      </c>
      <c r="N741" s="32" t="s">
        <v>1100</v>
      </c>
      <c r="O741" s="32" t="s">
        <v>4973</v>
      </c>
      <c r="P741" s="33"/>
      <c r="Q741" s="32"/>
      <c r="R741" s="33" t="s">
        <v>414</v>
      </c>
      <c r="S741" s="33" t="s">
        <v>4974</v>
      </c>
      <c r="T741" s="34">
        <v>39812</v>
      </c>
      <c r="U741" s="32">
        <v>7408</v>
      </c>
      <c r="V741" s="22"/>
      <c r="W741" s="23"/>
      <c r="X741" s="22"/>
      <c r="Y741" s="22"/>
      <c r="Z741" s="22"/>
      <c r="AA741" s="21"/>
      <c r="AB741" s="18"/>
      <c r="AC741" s="18"/>
      <c r="AD741" s="18"/>
      <c r="AE741" s="18"/>
      <c r="AF741" s="18"/>
      <c r="AG741" s="18"/>
    </row>
    <row r="742" spans="1:33" ht="18" hidden="1" customHeight="1" x14ac:dyDescent="0.2">
      <c r="A742" s="32">
        <v>7573</v>
      </c>
      <c r="B742" s="42" t="s">
        <v>4975</v>
      </c>
      <c r="C742" s="139">
        <v>650776003</v>
      </c>
      <c r="D742" s="21" t="s">
        <v>78</v>
      </c>
      <c r="E742" s="21" t="s">
        <v>4976</v>
      </c>
      <c r="F742" s="21" t="s">
        <v>4977</v>
      </c>
      <c r="G742" s="31" t="s">
        <v>4978</v>
      </c>
      <c r="H742" s="31" t="s">
        <v>4979</v>
      </c>
      <c r="I742" s="21" t="s">
        <v>4980</v>
      </c>
      <c r="J742" s="21" t="s">
        <v>4981</v>
      </c>
      <c r="K742" s="21" t="s">
        <v>4982</v>
      </c>
      <c r="L742" s="21" t="s">
        <v>4984</v>
      </c>
      <c r="M742" s="23" t="s">
        <v>50</v>
      </c>
      <c r="N742" s="32" t="s">
        <v>1420</v>
      </c>
      <c r="O742" s="32" t="s">
        <v>4985</v>
      </c>
      <c r="P742" s="33" t="s">
        <v>4983</v>
      </c>
      <c r="Q742" s="32"/>
      <c r="R742" s="33" t="s">
        <v>4986</v>
      </c>
      <c r="S742" s="33" t="s">
        <v>4987</v>
      </c>
      <c r="T742" s="34">
        <v>42199</v>
      </c>
      <c r="U742" s="32">
        <v>7573</v>
      </c>
      <c r="V742" s="22"/>
      <c r="W742" s="23"/>
      <c r="X742" s="22"/>
      <c r="Y742" s="22"/>
      <c r="Z742" s="22"/>
      <c r="AA742" s="21"/>
      <c r="AB742" s="18"/>
      <c r="AC742" s="18"/>
      <c r="AD742" s="18"/>
      <c r="AE742" s="18"/>
      <c r="AF742" s="18"/>
      <c r="AG742" s="18"/>
    </row>
    <row r="743" spans="1:33" ht="18" hidden="1" customHeight="1" x14ac:dyDescent="0.2">
      <c r="A743" s="32">
        <v>7490</v>
      </c>
      <c r="B743" s="42" t="s">
        <v>4988</v>
      </c>
      <c r="C743" s="139" t="s">
        <v>7716</v>
      </c>
      <c r="D743" s="21" t="s">
        <v>52</v>
      </c>
      <c r="E743" s="21" t="s">
        <v>4989</v>
      </c>
      <c r="F743" s="31" t="s">
        <v>4990</v>
      </c>
      <c r="G743" s="31" t="s">
        <v>4991</v>
      </c>
      <c r="H743" s="31" t="s">
        <v>4992</v>
      </c>
      <c r="I743" s="21" t="s">
        <v>4993</v>
      </c>
      <c r="J743" s="21"/>
      <c r="K743" s="21" t="s">
        <v>4994</v>
      </c>
      <c r="L743" s="21" t="s">
        <v>4995</v>
      </c>
      <c r="M743" s="23" t="s">
        <v>6109</v>
      </c>
      <c r="N743" s="32" t="s">
        <v>2752</v>
      </c>
      <c r="O743" s="32"/>
      <c r="P743" s="33"/>
      <c r="Q743" s="32"/>
      <c r="R743" s="33" t="s">
        <v>4119</v>
      </c>
      <c r="S743" s="33" t="s">
        <v>4996</v>
      </c>
      <c r="T743" s="34">
        <v>41575</v>
      </c>
      <c r="U743" s="32">
        <v>7490</v>
      </c>
      <c r="V743" s="22"/>
      <c r="W743" s="23"/>
      <c r="X743" s="22"/>
      <c r="Y743" s="22"/>
      <c r="Z743" s="22"/>
      <c r="AA743" s="21"/>
      <c r="AB743" s="18"/>
      <c r="AC743" s="18"/>
      <c r="AD743" s="18"/>
      <c r="AE743" s="18"/>
      <c r="AF743" s="18"/>
      <c r="AG743" s="18"/>
    </row>
    <row r="744" spans="1:33" ht="18" hidden="1" customHeight="1" x14ac:dyDescent="0.2">
      <c r="A744" s="32">
        <v>7498</v>
      </c>
      <c r="B744" s="42" t="s">
        <v>4997</v>
      </c>
      <c r="C744" s="139">
        <v>650789776</v>
      </c>
      <c r="D744" s="21" t="s">
        <v>400</v>
      </c>
      <c r="E744" s="21" t="s">
        <v>4998</v>
      </c>
      <c r="F744" s="31" t="s">
        <v>7108</v>
      </c>
      <c r="G744" s="31" t="s">
        <v>4999</v>
      </c>
      <c r="H744" s="31" t="s">
        <v>5000</v>
      </c>
      <c r="I744" s="21" t="s">
        <v>477</v>
      </c>
      <c r="J744" s="21" t="s">
        <v>7361</v>
      </c>
      <c r="K744" s="21" t="s">
        <v>5001</v>
      </c>
      <c r="L744" s="21" t="s">
        <v>5003</v>
      </c>
      <c r="M744" s="23" t="s">
        <v>623</v>
      </c>
      <c r="N744" s="32" t="s">
        <v>3188</v>
      </c>
      <c r="O744" s="32" t="s">
        <v>5004</v>
      </c>
      <c r="P744" s="33" t="s">
        <v>5002</v>
      </c>
      <c r="Q744" s="32"/>
      <c r="R744" s="33" t="s">
        <v>414</v>
      </c>
      <c r="S744" s="33" t="s">
        <v>7360</v>
      </c>
      <c r="T744" s="34">
        <v>41717</v>
      </c>
      <c r="U744" s="32">
        <v>7498</v>
      </c>
      <c r="V744" s="22"/>
      <c r="W744" s="23"/>
      <c r="X744" s="22"/>
      <c r="Y744" s="22"/>
      <c r="Z744" s="22"/>
      <c r="AA744" s="21"/>
      <c r="AB744" s="18"/>
      <c r="AC744" s="18"/>
      <c r="AD744" s="18"/>
      <c r="AE744" s="18"/>
      <c r="AF744" s="18"/>
      <c r="AG744" s="18"/>
    </row>
    <row r="745" spans="1:33" ht="18" hidden="1" customHeight="1" x14ac:dyDescent="0.2">
      <c r="A745" s="32">
        <v>7505</v>
      </c>
      <c r="B745" s="42" t="s">
        <v>5005</v>
      </c>
      <c r="C745" s="139">
        <v>650790448</v>
      </c>
      <c r="D745" s="21" t="s">
        <v>78</v>
      </c>
      <c r="E745" s="21" t="s">
        <v>5006</v>
      </c>
      <c r="F745" s="31" t="s">
        <v>5007</v>
      </c>
      <c r="G745" s="31" t="s">
        <v>5008</v>
      </c>
      <c r="H745" s="31" t="s">
        <v>5009</v>
      </c>
      <c r="I745" s="21" t="s">
        <v>817</v>
      </c>
      <c r="J745" s="21" t="s">
        <v>5010</v>
      </c>
      <c r="K745" s="33" t="s">
        <v>5011</v>
      </c>
      <c r="L745" s="21" t="s">
        <v>5013</v>
      </c>
      <c r="M745" s="23" t="s">
        <v>339</v>
      </c>
      <c r="N745" s="32" t="s">
        <v>5015</v>
      </c>
      <c r="O745" s="32" t="s">
        <v>5014</v>
      </c>
      <c r="P745" s="33" t="s">
        <v>5012</v>
      </c>
      <c r="Q745" s="32"/>
      <c r="R745" s="33" t="s">
        <v>414</v>
      </c>
      <c r="S745" s="21" t="s">
        <v>5016</v>
      </c>
      <c r="T745" s="34">
        <v>41877</v>
      </c>
      <c r="U745" s="32">
        <v>7505</v>
      </c>
      <c r="V745" s="22"/>
      <c r="W745" s="23"/>
      <c r="X745" s="22"/>
      <c r="Y745" s="22"/>
      <c r="Z745" s="22"/>
      <c r="AA745" s="21"/>
      <c r="AB745" s="18"/>
      <c r="AC745" s="18"/>
      <c r="AD745" s="18"/>
      <c r="AE745" s="18"/>
      <c r="AF745" s="18"/>
      <c r="AG745" s="18"/>
    </row>
    <row r="746" spans="1:33" ht="18" hidden="1" customHeight="1" x14ac:dyDescent="0.2">
      <c r="A746" s="32">
        <v>7662</v>
      </c>
      <c r="B746" s="42" t="s">
        <v>5017</v>
      </c>
      <c r="C746" s="139">
        <v>651685265</v>
      </c>
      <c r="D746" s="21" t="s">
        <v>417</v>
      </c>
      <c r="E746" s="21" t="s">
        <v>5018</v>
      </c>
      <c r="F746" s="31" t="s">
        <v>5019</v>
      </c>
      <c r="G746" s="31" t="s">
        <v>5020</v>
      </c>
      <c r="H746" s="31" t="s">
        <v>5021</v>
      </c>
      <c r="I746" s="21" t="s">
        <v>5022</v>
      </c>
      <c r="J746" s="21" t="s">
        <v>5023</v>
      </c>
      <c r="K746" s="21" t="s">
        <v>5024</v>
      </c>
      <c r="L746" s="21" t="s">
        <v>5026</v>
      </c>
      <c r="M746" s="23" t="s">
        <v>49</v>
      </c>
      <c r="N746" s="32" t="s">
        <v>1068</v>
      </c>
      <c r="O746" s="32" t="s">
        <v>5027</v>
      </c>
      <c r="P746" s="33" t="s">
        <v>5025</v>
      </c>
      <c r="Q746" s="32"/>
      <c r="R746" s="33" t="s">
        <v>89</v>
      </c>
      <c r="S746" s="33" t="s">
        <v>5028</v>
      </c>
      <c r="T746" s="34" t="s">
        <v>8769</v>
      </c>
      <c r="U746" s="32">
        <v>7662</v>
      </c>
      <c r="V746" s="22"/>
      <c r="W746" s="23"/>
      <c r="X746" s="22"/>
      <c r="Y746" s="22"/>
      <c r="Z746" s="22"/>
      <c r="AA746" s="21"/>
      <c r="AB746" s="18"/>
      <c r="AC746" s="18"/>
      <c r="AD746" s="18"/>
      <c r="AE746" s="18"/>
      <c r="AF746" s="18"/>
      <c r="AG746" s="18"/>
    </row>
    <row r="747" spans="1:33" ht="18" hidden="1" customHeight="1" x14ac:dyDescent="0.2">
      <c r="A747" s="32">
        <v>7343</v>
      </c>
      <c r="B747" s="42" t="s">
        <v>5029</v>
      </c>
      <c r="C747" s="139">
        <v>652155103</v>
      </c>
      <c r="D747" s="21" t="s">
        <v>52</v>
      </c>
      <c r="E747" s="21" t="s">
        <v>5030</v>
      </c>
      <c r="F747" s="31" t="s">
        <v>5031</v>
      </c>
      <c r="G747" s="31" t="s">
        <v>4931</v>
      </c>
      <c r="H747" s="31" t="s">
        <v>5032</v>
      </c>
      <c r="I747" s="21" t="s">
        <v>701</v>
      </c>
      <c r="J747" s="21" t="s">
        <v>5033</v>
      </c>
      <c r="K747" s="21" t="s">
        <v>5034</v>
      </c>
      <c r="L747" s="21" t="s">
        <v>5036</v>
      </c>
      <c r="M747" s="23" t="s">
        <v>623</v>
      </c>
      <c r="N747" s="32" t="s">
        <v>457</v>
      </c>
      <c r="O747" s="32"/>
      <c r="P747" s="33" t="s">
        <v>5035</v>
      </c>
      <c r="Q747" s="32"/>
      <c r="R747" s="33" t="s">
        <v>5037</v>
      </c>
      <c r="S747" s="33" t="s">
        <v>5038</v>
      </c>
      <c r="T747" s="34">
        <v>38739</v>
      </c>
      <c r="U747" s="32">
        <v>7343</v>
      </c>
      <c r="V747" s="22"/>
      <c r="W747" s="23"/>
      <c r="X747" s="22"/>
      <c r="Y747" s="22"/>
      <c r="Z747" s="22"/>
      <c r="AA747" s="21"/>
      <c r="AB747" s="18"/>
      <c r="AC747" s="18"/>
      <c r="AD747" s="18"/>
      <c r="AE747" s="18"/>
      <c r="AF747" s="18"/>
      <c r="AG747" s="18"/>
    </row>
    <row r="748" spans="1:33" ht="18" hidden="1" customHeight="1" x14ac:dyDescent="0.2">
      <c r="A748" s="32">
        <v>7426</v>
      </c>
      <c r="B748" s="42" t="s">
        <v>5039</v>
      </c>
      <c r="C748" s="139">
        <v>650182405</v>
      </c>
      <c r="D748" s="21" t="s">
        <v>78</v>
      </c>
      <c r="E748" s="21" t="s">
        <v>5040</v>
      </c>
      <c r="F748" s="31" t="s">
        <v>5041</v>
      </c>
      <c r="G748" s="31" t="s">
        <v>5042</v>
      </c>
      <c r="H748" s="31" t="s">
        <v>5043</v>
      </c>
      <c r="I748" s="21" t="s">
        <v>701</v>
      </c>
      <c r="J748" s="21" t="s">
        <v>5044</v>
      </c>
      <c r="K748" s="21" t="s">
        <v>5045</v>
      </c>
      <c r="L748" s="21" t="s">
        <v>5046</v>
      </c>
      <c r="M748" s="23" t="s">
        <v>49</v>
      </c>
      <c r="N748" s="32" t="s">
        <v>3112</v>
      </c>
      <c r="O748" s="32" t="s">
        <v>5047</v>
      </c>
      <c r="P748" s="33"/>
      <c r="Q748" s="32"/>
      <c r="R748" s="33" t="s">
        <v>89</v>
      </c>
      <c r="S748" s="33" t="s">
        <v>5048</v>
      </c>
      <c r="T748" s="34">
        <v>40345</v>
      </c>
      <c r="U748" s="32">
        <v>7426</v>
      </c>
      <c r="V748" s="22"/>
      <c r="W748" s="23"/>
      <c r="X748" s="22"/>
      <c r="Y748" s="22"/>
      <c r="Z748" s="22"/>
      <c r="AA748" s="21"/>
      <c r="AB748" s="18"/>
      <c r="AC748" s="18"/>
      <c r="AD748" s="18"/>
      <c r="AE748" s="18"/>
      <c r="AF748" s="18"/>
      <c r="AG748" s="18"/>
    </row>
    <row r="749" spans="1:33" ht="18" hidden="1" customHeight="1" x14ac:dyDescent="0.2">
      <c r="A749" s="32">
        <v>7365</v>
      </c>
      <c r="B749" s="42" t="s">
        <v>5049</v>
      </c>
      <c r="C749" s="139">
        <v>651996902</v>
      </c>
      <c r="D749" s="21" t="s">
        <v>78</v>
      </c>
      <c r="E749" s="21" t="s">
        <v>5050</v>
      </c>
      <c r="F749" s="31" t="s">
        <v>5051</v>
      </c>
      <c r="G749" s="31" t="s">
        <v>5052</v>
      </c>
      <c r="H749" s="31" t="s">
        <v>5053</v>
      </c>
      <c r="I749" s="21" t="s">
        <v>5054</v>
      </c>
      <c r="J749" s="21" t="s">
        <v>5055</v>
      </c>
      <c r="K749" s="21" t="s">
        <v>5056</v>
      </c>
      <c r="L749" s="21" t="s">
        <v>5058</v>
      </c>
      <c r="M749" s="23" t="s">
        <v>49</v>
      </c>
      <c r="N749" s="32" t="s">
        <v>5059</v>
      </c>
      <c r="O749" s="32" t="s">
        <v>5057</v>
      </c>
      <c r="P749" s="33"/>
      <c r="Q749" s="32"/>
      <c r="R749" s="33" t="s">
        <v>523</v>
      </c>
      <c r="S749" s="33" t="s">
        <v>5060</v>
      </c>
      <c r="T749" s="34">
        <v>39290</v>
      </c>
      <c r="U749" s="32">
        <v>7365</v>
      </c>
      <c r="V749" s="22"/>
      <c r="W749" s="23"/>
      <c r="X749" s="22"/>
      <c r="Y749" s="22"/>
      <c r="Z749" s="22"/>
      <c r="AA749" s="21"/>
      <c r="AB749" s="18"/>
      <c r="AC749" s="18"/>
      <c r="AD749" s="18"/>
      <c r="AE749" s="18"/>
      <c r="AF749" s="18"/>
      <c r="AG749" s="18"/>
    </row>
    <row r="750" spans="1:33" ht="18" hidden="1" customHeight="1" x14ac:dyDescent="0.2">
      <c r="A750" s="32">
        <v>7166</v>
      </c>
      <c r="B750" s="42" t="s">
        <v>5061</v>
      </c>
      <c r="C750" s="139">
        <v>653623208</v>
      </c>
      <c r="D750" s="21" t="s">
        <v>78</v>
      </c>
      <c r="E750" s="21" t="s">
        <v>5062</v>
      </c>
      <c r="F750" s="31" t="s">
        <v>5063</v>
      </c>
      <c r="G750" s="31" t="s">
        <v>4733</v>
      </c>
      <c r="H750" s="31" t="s">
        <v>5064</v>
      </c>
      <c r="I750" s="21" t="s">
        <v>190</v>
      </c>
      <c r="J750" s="21" t="s">
        <v>5065</v>
      </c>
      <c r="K750" s="21" t="s">
        <v>5066</v>
      </c>
      <c r="L750" s="21" t="s">
        <v>5068</v>
      </c>
      <c r="M750" s="23" t="s">
        <v>6105</v>
      </c>
      <c r="N750" s="32" t="s">
        <v>5070</v>
      </c>
      <c r="O750" s="32" t="s">
        <v>5069</v>
      </c>
      <c r="P750" s="33" t="s">
        <v>5067</v>
      </c>
      <c r="Q750" s="32"/>
      <c r="R750" s="33" t="s">
        <v>414</v>
      </c>
      <c r="S750" s="33" t="s">
        <v>5071</v>
      </c>
      <c r="T750" s="34">
        <v>38475</v>
      </c>
      <c r="U750" s="32">
        <v>7166</v>
      </c>
      <c r="V750" s="22"/>
      <c r="W750" s="23"/>
      <c r="X750" s="22"/>
      <c r="Y750" s="22"/>
      <c r="Z750" s="22"/>
      <c r="AA750" s="21"/>
      <c r="AB750" s="18"/>
      <c r="AC750" s="18"/>
      <c r="AD750" s="18"/>
      <c r="AE750" s="18"/>
      <c r="AF750" s="18"/>
      <c r="AG750" s="18"/>
    </row>
    <row r="751" spans="1:33" ht="18" hidden="1" customHeight="1" x14ac:dyDescent="0.2">
      <c r="A751" s="32">
        <v>7637</v>
      </c>
      <c r="B751" s="42" t="s">
        <v>5072</v>
      </c>
      <c r="C751" s="139">
        <v>651271738</v>
      </c>
      <c r="D751" s="21" t="s">
        <v>5073</v>
      </c>
      <c r="E751" s="21" t="s">
        <v>2649</v>
      </c>
      <c r="F751" s="31" t="s">
        <v>5074</v>
      </c>
      <c r="G751" s="31" t="s">
        <v>5075</v>
      </c>
      <c r="H751" s="31" t="s">
        <v>5076</v>
      </c>
      <c r="I751" s="21" t="s">
        <v>2052</v>
      </c>
      <c r="J751" s="21" t="s">
        <v>5077</v>
      </c>
      <c r="K751" s="21" t="s">
        <v>5078</v>
      </c>
      <c r="L751" s="21" t="s">
        <v>5080</v>
      </c>
      <c r="M751" s="23" t="s">
        <v>6110</v>
      </c>
      <c r="N751" s="32" t="s">
        <v>1611</v>
      </c>
      <c r="O751" s="32" t="s">
        <v>5081</v>
      </c>
      <c r="P751" s="33" t="s">
        <v>5079</v>
      </c>
      <c r="Q751" s="32"/>
      <c r="R751" s="33">
        <v>93401</v>
      </c>
      <c r="S751" s="33" t="s">
        <v>5082</v>
      </c>
      <c r="T751" s="34">
        <v>43003</v>
      </c>
      <c r="U751" s="32">
        <v>7637</v>
      </c>
      <c r="V751" s="22"/>
      <c r="W751" s="23"/>
      <c r="X751" s="22"/>
      <c r="Y751" s="22"/>
      <c r="Z751" s="22"/>
      <c r="AA751" s="21"/>
      <c r="AB751" s="18"/>
      <c r="AC751" s="18"/>
      <c r="AD751" s="18"/>
      <c r="AE751" s="18"/>
      <c r="AF751" s="18"/>
      <c r="AG751" s="18"/>
    </row>
    <row r="752" spans="1:33" ht="18" hidden="1" customHeight="1" x14ac:dyDescent="0.2">
      <c r="A752" s="32">
        <v>7362</v>
      </c>
      <c r="B752" s="42" t="s">
        <v>5083</v>
      </c>
      <c r="C752" s="139">
        <v>657798800</v>
      </c>
      <c r="D752" s="21" t="s">
        <v>78</v>
      </c>
      <c r="E752" s="21" t="s">
        <v>5084</v>
      </c>
      <c r="F752" s="31" t="s">
        <v>7407</v>
      </c>
      <c r="G752" s="31" t="s">
        <v>5085</v>
      </c>
      <c r="H752" s="31" t="s">
        <v>6657</v>
      </c>
      <c r="I752" s="21" t="s">
        <v>5086</v>
      </c>
      <c r="J752" s="21" t="s">
        <v>6658</v>
      </c>
      <c r="K752" s="21" t="s">
        <v>5087</v>
      </c>
      <c r="L752" s="21" t="s">
        <v>7591</v>
      </c>
      <c r="M752" s="23" t="s">
        <v>49</v>
      </c>
      <c r="N752" s="32" t="s">
        <v>723</v>
      </c>
      <c r="O752" s="32">
        <v>56232475099</v>
      </c>
      <c r="P752" s="51" t="s">
        <v>7408</v>
      </c>
      <c r="Q752" s="32"/>
      <c r="R752" s="33" t="s">
        <v>1209</v>
      </c>
      <c r="S752" s="33" t="s">
        <v>7406</v>
      </c>
      <c r="T752" s="34">
        <v>39269</v>
      </c>
      <c r="U752" s="32">
        <v>7362</v>
      </c>
      <c r="V752" s="22"/>
      <c r="W752" s="23"/>
      <c r="X752" s="22"/>
      <c r="Y752" s="22"/>
      <c r="Z752" s="22"/>
      <c r="AA752" s="21"/>
      <c r="AB752" s="18"/>
      <c r="AC752" s="18"/>
      <c r="AD752" s="18"/>
      <c r="AE752" s="18"/>
      <c r="AF752" s="18"/>
      <c r="AG752" s="18"/>
    </row>
    <row r="753" spans="1:33" ht="18" hidden="1" customHeight="1" x14ac:dyDescent="0.2">
      <c r="A753" s="32">
        <v>7348</v>
      </c>
      <c r="B753" s="42" t="s">
        <v>5088</v>
      </c>
      <c r="C753" s="139">
        <v>657555002</v>
      </c>
      <c r="D753" s="21" t="s">
        <v>4706</v>
      </c>
      <c r="E753" s="21" t="s">
        <v>5089</v>
      </c>
      <c r="F753" s="31" t="s">
        <v>5090</v>
      </c>
      <c r="G753" s="31" t="s">
        <v>728</v>
      </c>
      <c r="H753" s="31" t="s">
        <v>5091</v>
      </c>
      <c r="I753" s="21" t="s">
        <v>730</v>
      </c>
      <c r="J753" s="21" t="s">
        <v>5092</v>
      </c>
      <c r="K753" s="21" t="s">
        <v>5093</v>
      </c>
      <c r="L753" s="21" t="s">
        <v>5095</v>
      </c>
      <c r="M753" s="23" t="s">
        <v>49</v>
      </c>
      <c r="N753" s="32" t="s">
        <v>4398</v>
      </c>
      <c r="O753" s="32"/>
      <c r="P753" s="33" t="s">
        <v>5094</v>
      </c>
      <c r="Q753" s="32"/>
      <c r="R753" s="33" t="s">
        <v>414</v>
      </c>
      <c r="S753" s="33" t="s">
        <v>5096</v>
      </c>
      <c r="T753" s="34">
        <v>39155</v>
      </c>
      <c r="U753" s="32">
        <v>7348</v>
      </c>
      <c r="V753" s="22"/>
      <c r="W753" s="23"/>
      <c r="X753" s="22"/>
      <c r="Y753" s="22"/>
      <c r="Z753" s="22"/>
      <c r="AA753" s="21"/>
      <c r="AB753" s="18"/>
      <c r="AC753" s="18"/>
      <c r="AD753" s="18"/>
      <c r="AE753" s="18"/>
      <c r="AF753" s="18"/>
      <c r="AG753" s="18"/>
    </row>
    <row r="754" spans="1:33" ht="18" hidden="1" customHeight="1" x14ac:dyDescent="0.2">
      <c r="A754" s="32">
        <v>7432</v>
      </c>
      <c r="B754" s="42" t="s">
        <v>5097</v>
      </c>
      <c r="C754" s="139">
        <v>731887004</v>
      </c>
      <c r="D754" s="21" t="s">
        <v>5098</v>
      </c>
      <c r="E754" s="21" t="s">
        <v>5099</v>
      </c>
      <c r="F754" s="31" t="s">
        <v>5100</v>
      </c>
      <c r="G754" s="31" t="s">
        <v>5101</v>
      </c>
      <c r="H754" s="31" t="s">
        <v>5102</v>
      </c>
      <c r="I754" s="21" t="s">
        <v>5103</v>
      </c>
      <c r="J754" s="21" t="s">
        <v>5104</v>
      </c>
      <c r="K754" s="21" t="s">
        <v>5105</v>
      </c>
      <c r="L754" s="21" t="s">
        <v>5106</v>
      </c>
      <c r="M754" s="23" t="s">
        <v>49</v>
      </c>
      <c r="N754" s="32" t="s">
        <v>1202</v>
      </c>
      <c r="O754" s="32" t="s">
        <v>5107</v>
      </c>
      <c r="P754" s="33"/>
      <c r="Q754" s="32"/>
      <c r="R754" s="33" t="s">
        <v>5108</v>
      </c>
      <c r="S754" s="33" t="s">
        <v>5120</v>
      </c>
      <c r="T754" s="34">
        <v>40417</v>
      </c>
      <c r="U754" s="32">
        <v>7432</v>
      </c>
      <c r="V754" s="22"/>
      <c r="W754" s="23"/>
      <c r="X754" s="22"/>
      <c r="Y754" s="22"/>
      <c r="Z754" s="22"/>
      <c r="AA754" s="21"/>
      <c r="AB754" s="18"/>
      <c r="AC754" s="18"/>
      <c r="AD754" s="18"/>
      <c r="AE754" s="18"/>
      <c r="AF754" s="18"/>
      <c r="AG754" s="18"/>
    </row>
    <row r="755" spans="1:33" ht="18" hidden="1" customHeight="1" x14ac:dyDescent="0.2">
      <c r="A755" s="32">
        <v>7123</v>
      </c>
      <c r="B755" s="42" t="s">
        <v>5109</v>
      </c>
      <c r="C755" s="139">
        <v>756411004</v>
      </c>
      <c r="D755" s="21" t="s">
        <v>78</v>
      </c>
      <c r="E755" s="21" t="s">
        <v>5110</v>
      </c>
      <c r="F755" s="31" t="s">
        <v>5111</v>
      </c>
      <c r="G755" s="31" t="s">
        <v>5112</v>
      </c>
      <c r="H755" s="31" t="s">
        <v>5113</v>
      </c>
      <c r="I755" s="21" t="s">
        <v>5114</v>
      </c>
      <c r="J755" s="21" t="s">
        <v>5115</v>
      </c>
      <c r="K755" s="21" t="s">
        <v>5116</v>
      </c>
      <c r="L755" s="21" t="s">
        <v>5117</v>
      </c>
      <c r="M755" s="23" t="s">
        <v>623</v>
      </c>
      <c r="N755" s="32"/>
      <c r="O755" s="32" t="s">
        <v>5118</v>
      </c>
      <c r="P755" s="33"/>
      <c r="Q755" s="32"/>
      <c r="R755" s="33">
        <v>93401</v>
      </c>
      <c r="S755" s="33" t="s">
        <v>5119</v>
      </c>
      <c r="T755" s="34">
        <v>37970</v>
      </c>
      <c r="U755" s="32">
        <v>7123</v>
      </c>
      <c r="V755" s="22"/>
      <c r="W755" s="23"/>
      <c r="X755" s="22"/>
      <c r="Y755" s="22"/>
      <c r="Z755" s="22"/>
      <c r="AA755" s="21"/>
      <c r="AB755" s="18"/>
      <c r="AC755" s="18"/>
      <c r="AD755" s="18"/>
      <c r="AE755" s="18"/>
      <c r="AF755" s="18"/>
      <c r="AG755" s="18"/>
    </row>
    <row r="756" spans="1:33" ht="18" hidden="1" customHeight="1" x14ac:dyDescent="0.2">
      <c r="A756" s="32">
        <v>7115</v>
      </c>
      <c r="B756" s="42" t="s">
        <v>5121</v>
      </c>
      <c r="C756" s="139">
        <v>652275109</v>
      </c>
      <c r="D756" s="21" t="s">
        <v>78</v>
      </c>
      <c r="E756" s="21" t="s">
        <v>5122</v>
      </c>
      <c r="F756" s="31" t="s">
        <v>5123</v>
      </c>
      <c r="G756" s="31" t="s">
        <v>4733</v>
      </c>
      <c r="H756" s="31" t="s">
        <v>8694</v>
      </c>
      <c r="I756" s="21" t="s">
        <v>67</v>
      </c>
      <c r="J756" s="21" t="s">
        <v>8695</v>
      </c>
      <c r="K756" s="50" t="s">
        <v>8696</v>
      </c>
      <c r="L756" s="21" t="s">
        <v>8697</v>
      </c>
      <c r="M756" s="23" t="s">
        <v>49</v>
      </c>
      <c r="N756" s="32" t="s">
        <v>1663</v>
      </c>
      <c r="O756" s="32"/>
      <c r="P756" s="51" t="s">
        <v>8698</v>
      </c>
      <c r="Q756" s="32"/>
      <c r="R756" s="33" t="s">
        <v>414</v>
      </c>
      <c r="S756" s="33" t="s">
        <v>5124</v>
      </c>
      <c r="T756" s="34">
        <v>37970</v>
      </c>
      <c r="U756" s="32">
        <v>7115</v>
      </c>
      <c r="V756" s="22"/>
      <c r="W756" s="23"/>
      <c r="X756" s="22"/>
      <c r="Y756" s="22"/>
      <c r="Z756" s="22"/>
      <c r="AA756" s="21"/>
      <c r="AB756" s="18"/>
      <c r="AC756" s="18"/>
      <c r="AD756" s="18"/>
      <c r="AE756" s="18"/>
      <c r="AF756" s="18"/>
      <c r="AG756" s="18"/>
    </row>
    <row r="757" spans="1:33" ht="18" hidden="1" customHeight="1" x14ac:dyDescent="0.2">
      <c r="A757" s="32">
        <v>7167</v>
      </c>
      <c r="B757" s="42" t="s">
        <v>5125</v>
      </c>
      <c r="C757" s="139">
        <v>652862306</v>
      </c>
      <c r="D757" s="21" t="s">
        <v>78</v>
      </c>
      <c r="E757" s="21" t="s">
        <v>5126</v>
      </c>
      <c r="F757" s="31" t="s">
        <v>5127</v>
      </c>
      <c r="G757" s="31" t="s">
        <v>4733</v>
      </c>
      <c r="H757" s="31" t="s">
        <v>5128</v>
      </c>
      <c r="I757" s="21" t="s">
        <v>67</v>
      </c>
      <c r="J757" s="21" t="s">
        <v>5129</v>
      </c>
      <c r="K757" s="21" t="s">
        <v>5130</v>
      </c>
      <c r="L757" s="21" t="s">
        <v>5131</v>
      </c>
      <c r="M757" s="23" t="s">
        <v>623</v>
      </c>
      <c r="N757" s="32" t="s">
        <v>202</v>
      </c>
      <c r="O757" s="32"/>
      <c r="P757" s="33"/>
      <c r="Q757" s="32"/>
      <c r="R757" s="33" t="s">
        <v>414</v>
      </c>
      <c r="S757" s="33" t="s">
        <v>5132</v>
      </c>
      <c r="T757" s="34">
        <v>38477</v>
      </c>
      <c r="U757" s="32">
        <v>7167</v>
      </c>
      <c r="V757" s="22"/>
      <c r="W757" s="23"/>
      <c r="X757" s="22"/>
      <c r="Y757" s="22"/>
      <c r="Z757" s="22"/>
      <c r="AA757" s="21"/>
      <c r="AB757" s="18"/>
      <c r="AC757" s="18"/>
      <c r="AD757" s="18"/>
      <c r="AE757" s="18"/>
      <c r="AF757" s="18"/>
      <c r="AG757" s="18"/>
    </row>
    <row r="758" spans="1:33" ht="18" hidden="1" customHeight="1" x14ac:dyDescent="0.2">
      <c r="A758" s="32">
        <v>7377</v>
      </c>
      <c r="B758" s="42" t="s">
        <v>5133</v>
      </c>
      <c r="C758" s="139" t="s">
        <v>7717</v>
      </c>
      <c r="D758" s="21" t="s">
        <v>78</v>
      </c>
      <c r="E758" s="21" t="s">
        <v>5134</v>
      </c>
      <c r="F758" s="31" t="s">
        <v>5135</v>
      </c>
      <c r="G758" s="31" t="s">
        <v>5136</v>
      </c>
      <c r="H758" s="31" t="s">
        <v>5137</v>
      </c>
      <c r="I758" s="21" t="s">
        <v>730</v>
      </c>
      <c r="J758" s="21" t="s">
        <v>5138</v>
      </c>
      <c r="K758" s="21" t="s">
        <v>5139</v>
      </c>
      <c r="L758" s="21" t="s">
        <v>5141</v>
      </c>
      <c r="M758" s="23" t="s">
        <v>623</v>
      </c>
      <c r="N758" s="32" t="s">
        <v>1588</v>
      </c>
      <c r="O758" s="32" t="s">
        <v>5142</v>
      </c>
      <c r="P758" s="33" t="s">
        <v>5140</v>
      </c>
      <c r="Q758" s="32"/>
      <c r="R758" s="33" t="s">
        <v>414</v>
      </c>
      <c r="S758" s="33" t="s">
        <v>5143</v>
      </c>
      <c r="T758" s="34">
        <v>39358</v>
      </c>
      <c r="U758" s="32">
        <v>7377</v>
      </c>
      <c r="V758" s="22"/>
      <c r="W758" s="23"/>
      <c r="X758" s="22"/>
      <c r="Y758" s="22"/>
      <c r="Z758" s="22"/>
      <c r="AA758" s="21"/>
      <c r="AB758" s="18"/>
      <c r="AC758" s="18"/>
      <c r="AD758" s="18"/>
      <c r="AE758" s="18"/>
      <c r="AF758" s="18"/>
      <c r="AG758" s="18"/>
    </row>
    <row r="759" spans="1:33" ht="18" hidden="1" customHeight="1" x14ac:dyDescent="0.2">
      <c r="A759" s="32">
        <v>7420</v>
      </c>
      <c r="B759" s="42" t="s">
        <v>5144</v>
      </c>
      <c r="C759" s="139">
        <v>656160403</v>
      </c>
      <c r="D759" s="21" t="s">
        <v>587</v>
      </c>
      <c r="E759" s="21" t="s">
        <v>5145</v>
      </c>
      <c r="F759" s="31" t="s">
        <v>5146</v>
      </c>
      <c r="G759" s="31" t="s">
        <v>4733</v>
      </c>
      <c r="H759" s="31" t="s">
        <v>5147</v>
      </c>
      <c r="I759" s="21" t="s">
        <v>5148</v>
      </c>
      <c r="J759" s="21" t="s">
        <v>5149</v>
      </c>
      <c r="K759" s="21" t="s">
        <v>5150</v>
      </c>
      <c r="L759" s="21" t="s">
        <v>5151</v>
      </c>
      <c r="M759" s="23" t="s">
        <v>49</v>
      </c>
      <c r="N759" s="32" t="s">
        <v>5152</v>
      </c>
      <c r="O759" s="32"/>
      <c r="P759" s="33"/>
      <c r="Q759" s="32"/>
      <c r="R759" s="33" t="s">
        <v>414</v>
      </c>
      <c r="S759" s="33" t="s">
        <v>5153</v>
      </c>
      <c r="T759" s="34">
        <v>40161</v>
      </c>
      <c r="U759" s="32">
        <v>7420</v>
      </c>
      <c r="V759" s="22"/>
      <c r="W759" s="23"/>
      <c r="X759" s="22"/>
      <c r="Y759" s="22"/>
      <c r="Z759" s="22"/>
      <c r="AA759" s="21"/>
      <c r="AB759" s="18"/>
      <c r="AC759" s="18"/>
      <c r="AD759" s="18"/>
      <c r="AE759" s="18"/>
      <c r="AF759" s="18"/>
      <c r="AG759" s="18"/>
    </row>
    <row r="760" spans="1:33" ht="18" hidden="1" customHeight="1" x14ac:dyDescent="0.2">
      <c r="A760" s="32">
        <v>7076</v>
      </c>
      <c r="B760" s="42" t="s">
        <v>8770</v>
      </c>
      <c r="C760" s="139">
        <v>650852001</v>
      </c>
      <c r="D760" s="21" t="s">
        <v>78</v>
      </c>
      <c r="E760" s="21" t="s">
        <v>5154</v>
      </c>
      <c r="F760" s="31" t="s">
        <v>7402</v>
      </c>
      <c r="G760" s="31" t="s">
        <v>4733</v>
      </c>
      <c r="H760" s="31" t="s">
        <v>7403</v>
      </c>
      <c r="I760" s="21" t="s">
        <v>701</v>
      </c>
      <c r="J760" s="21" t="s">
        <v>5155</v>
      </c>
      <c r="K760" s="21" t="s">
        <v>5156</v>
      </c>
      <c r="L760" s="21" t="s">
        <v>6656</v>
      </c>
      <c r="M760" s="23" t="s">
        <v>49</v>
      </c>
      <c r="N760" s="32" t="s">
        <v>2316</v>
      </c>
      <c r="O760" s="32">
        <v>981829131</v>
      </c>
      <c r="P760" s="33" t="s">
        <v>5157</v>
      </c>
      <c r="Q760" s="32"/>
      <c r="R760" s="33" t="s">
        <v>414</v>
      </c>
      <c r="S760" s="33" t="s">
        <v>7411</v>
      </c>
      <c r="T760" s="34">
        <v>37970</v>
      </c>
      <c r="U760" s="32">
        <v>7076</v>
      </c>
      <c r="V760" s="22"/>
      <c r="W760" s="23"/>
      <c r="X760" s="22"/>
      <c r="Y760" s="22"/>
      <c r="Z760" s="22"/>
      <c r="AA760" s="21"/>
      <c r="AB760" s="18"/>
      <c r="AC760" s="18"/>
      <c r="AD760" s="18"/>
      <c r="AE760" s="18"/>
      <c r="AF760" s="18"/>
      <c r="AG760" s="18"/>
    </row>
    <row r="761" spans="1:33" ht="18" hidden="1" customHeight="1" x14ac:dyDescent="0.2">
      <c r="A761" s="32">
        <v>7621</v>
      </c>
      <c r="B761" s="42" t="s">
        <v>5158</v>
      </c>
      <c r="C761" s="139">
        <v>650464451</v>
      </c>
      <c r="D761" s="21" t="s">
        <v>78</v>
      </c>
      <c r="E761" s="21" t="s">
        <v>5159</v>
      </c>
      <c r="F761" s="31" t="s">
        <v>5160</v>
      </c>
      <c r="G761" s="31" t="s">
        <v>5161</v>
      </c>
      <c r="H761" s="31" t="s">
        <v>5162</v>
      </c>
      <c r="I761" s="21" t="s">
        <v>5163</v>
      </c>
      <c r="J761" s="21" t="s">
        <v>5164</v>
      </c>
      <c r="K761" s="21" t="s">
        <v>5165</v>
      </c>
      <c r="L761" s="21" t="s">
        <v>5166</v>
      </c>
      <c r="M761" s="23" t="s">
        <v>49</v>
      </c>
      <c r="N761" s="32" t="s">
        <v>845</v>
      </c>
      <c r="O761" s="32"/>
      <c r="P761" s="33" t="s">
        <v>5167</v>
      </c>
      <c r="Q761" s="32"/>
      <c r="R761" s="33" t="s">
        <v>640</v>
      </c>
      <c r="S761" s="33" t="s">
        <v>2241</v>
      </c>
      <c r="T761" s="34">
        <v>42702</v>
      </c>
      <c r="U761" s="32">
        <v>7621</v>
      </c>
      <c r="V761" s="22"/>
      <c r="W761" s="23"/>
      <c r="X761" s="22"/>
      <c r="Y761" s="22"/>
      <c r="Z761" s="22"/>
      <c r="AA761" s="21"/>
      <c r="AB761" s="18"/>
      <c r="AC761" s="18"/>
      <c r="AD761" s="18"/>
      <c r="AE761" s="18"/>
      <c r="AF761" s="18"/>
      <c r="AG761" s="18"/>
    </row>
    <row r="762" spans="1:33" ht="18" hidden="1" customHeight="1" x14ac:dyDescent="0.2">
      <c r="A762" s="32">
        <v>7019</v>
      </c>
      <c r="B762" s="42" t="s">
        <v>5168</v>
      </c>
      <c r="C762" s="139">
        <v>741469006</v>
      </c>
      <c r="D762" s="21" t="s">
        <v>78</v>
      </c>
      <c r="E762" s="21" t="s">
        <v>5169</v>
      </c>
      <c r="F762" s="31" t="s">
        <v>5170</v>
      </c>
      <c r="G762" s="31" t="s">
        <v>4733</v>
      </c>
      <c r="H762" s="31" t="s">
        <v>5171</v>
      </c>
      <c r="I762" s="21" t="s">
        <v>5172</v>
      </c>
      <c r="J762" s="21" t="s">
        <v>5173</v>
      </c>
      <c r="K762" s="21" t="s">
        <v>5174</v>
      </c>
      <c r="L762" s="21" t="s">
        <v>5175</v>
      </c>
      <c r="M762" s="23" t="s">
        <v>339</v>
      </c>
      <c r="N762" s="32" t="s">
        <v>1100</v>
      </c>
      <c r="O762" s="32"/>
      <c r="P762" s="33"/>
      <c r="Q762" s="32"/>
      <c r="R762" s="33" t="s">
        <v>414</v>
      </c>
      <c r="S762" s="33" t="s">
        <v>5176</v>
      </c>
      <c r="T762" s="34">
        <v>37970</v>
      </c>
      <c r="U762" s="32">
        <v>7019</v>
      </c>
      <c r="V762" s="22"/>
      <c r="W762" s="23"/>
      <c r="X762" s="22"/>
      <c r="Y762" s="22"/>
      <c r="Z762" s="22"/>
      <c r="AA762" s="21"/>
      <c r="AB762" s="18"/>
      <c r="AC762" s="18"/>
      <c r="AD762" s="18"/>
      <c r="AE762" s="18"/>
      <c r="AF762" s="18"/>
      <c r="AG762" s="18"/>
    </row>
    <row r="763" spans="1:33" ht="18" hidden="1" customHeight="1" x14ac:dyDescent="0.2">
      <c r="A763" s="32">
        <v>6989</v>
      </c>
      <c r="B763" s="42" t="s">
        <v>5177</v>
      </c>
      <c r="C763" s="139">
        <v>745459005</v>
      </c>
      <c r="D763" s="21" t="s">
        <v>78</v>
      </c>
      <c r="E763" s="21" t="s">
        <v>5178</v>
      </c>
      <c r="F763" s="31" t="s">
        <v>5179</v>
      </c>
      <c r="G763" s="31" t="s">
        <v>4733</v>
      </c>
      <c r="H763" s="31" t="s">
        <v>5180</v>
      </c>
      <c r="I763" s="21" t="s">
        <v>701</v>
      </c>
      <c r="J763" s="21" t="s">
        <v>5181</v>
      </c>
      <c r="K763" s="21" t="s">
        <v>5182</v>
      </c>
      <c r="L763" s="21" t="s">
        <v>5183</v>
      </c>
      <c r="M763" s="23" t="s">
        <v>623</v>
      </c>
      <c r="N763" s="32" t="s">
        <v>457</v>
      </c>
      <c r="O763" s="32"/>
      <c r="P763" s="33"/>
      <c r="Q763" s="32"/>
      <c r="R763" s="33">
        <v>93401</v>
      </c>
      <c r="S763" s="33" t="s">
        <v>5184</v>
      </c>
      <c r="T763" s="34">
        <v>37970</v>
      </c>
      <c r="U763" s="32">
        <v>6989</v>
      </c>
      <c r="V763" s="22"/>
      <c r="W763" s="23"/>
      <c r="X763" s="22"/>
      <c r="Y763" s="22"/>
      <c r="Z763" s="22"/>
      <c r="AA763" s="21"/>
      <c r="AB763" s="18"/>
      <c r="AC763" s="18"/>
      <c r="AD763" s="18"/>
      <c r="AE763" s="18"/>
      <c r="AF763" s="18"/>
      <c r="AG763" s="18"/>
    </row>
    <row r="764" spans="1:33" ht="18" hidden="1" customHeight="1" x14ac:dyDescent="0.2">
      <c r="A764" s="32">
        <v>7170</v>
      </c>
      <c r="B764" s="42" t="s">
        <v>5185</v>
      </c>
      <c r="C764" s="139">
        <v>650730100</v>
      </c>
      <c r="D764" s="21" t="s">
        <v>78</v>
      </c>
      <c r="E764" s="21" t="s">
        <v>5186</v>
      </c>
      <c r="F764" s="31" t="s">
        <v>5187</v>
      </c>
      <c r="G764" s="31" t="s">
        <v>4733</v>
      </c>
      <c r="H764" s="31" t="s">
        <v>5188</v>
      </c>
      <c r="I764" s="21" t="s">
        <v>1433</v>
      </c>
      <c r="J764" s="21" t="s">
        <v>5189</v>
      </c>
      <c r="K764" s="21" t="s">
        <v>5190</v>
      </c>
      <c r="L764" s="21" t="s">
        <v>5192</v>
      </c>
      <c r="M764" s="23" t="s">
        <v>49</v>
      </c>
      <c r="N764" s="32" t="s">
        <v>3870</v>
      </c>
      <c r="O764" s="32" t="s">
        <v>5193</v>
      </c>
      <c r="P764" s="33" t="s">
        <v>5191</v>
      </c>
      <c r="Q764" s="32"/>
      <c r="R764" s="33" t="s">
        <v>414</v>
      </c>
      <c r="S764" s="33" t="s">
        <v>5194</v>
      </c>
      <c r="T764" s="34">
        <v>38503</v>
      </c>
      <c r="U764" s="32">
        <v>7170</v>
      </c>
      <c r="V764" s="22"/>
      <c r="W764" s="23"/>
      <c r="X764" s="22"/>
      <c r="Y764" s="22"/>
      <c r="Z764" s="22"/>
      <c r="AA764" s="21"/>
      <c r="AB764" s="18"/>
      <c r="AC764" s="18"/>
      <c r="AD764" s="18"/>
      <c r="AE764" s="18"/>
      <c r="AF764" s="18"/>
      <c r="AG764" s="18"/>
    </row>
    <row r="765" spans="1:33" ht="18" hidden="1" customHeight="1" x14ac:dyDescent="0.2">
      <c r="A765" s="32">
        <v>7470</v>
      </c>
      <c r="B765" s="42" t="s">
        <v>5195</v>
      </c>
      <c r="C765" s="139">
        <v>650228723</v>
      </c>
      <c r="D765" s="21" t="s">
        <v>52</v>
      </c>
      <c r="E765" s="21" t="s">
        <v>5196</v>
      </c>
      <c r="F765" s="31" t="s">
        <v>5197</v>
      </c>
      <c r="G765" s="31" t="s">
        <v>5198</v>
      </c>
      <c r="H765" s="31" t="s">
        <v>5199</v>
      </c>
      <c r="I765" s="21" t="s">
        <v>5200</v>
      </c>
      <c r="J765" s="21" t="s">
        <v>5201</v>
      </c>
      <c r="K765" s="21" t="s">
        <v>5202</v>
      </c>
      <c r="L765" s="21" t="s">
        <v>5203</v>
      </c>
      <c r="M765" s="23" t="s">
        <v>49</v>
      </c>
      <c r="N765" s="32" t="s">
        <v>5204</v>
      </c>
      <c r="O765" s="32"/>
      <c r="P765" s="33"/>
      <c r="Q765" s="32"/>
      <c r="R765" s="33" t="s">
        <v>414</v>
      </c>
      <c r="S765" s="33" t="s">
        <v>5205</v>
      </c>
      <c r="T765" s="34">
        <v>41295</v>
      </c>
      <c r="U765" s="32">
        <v>7470</v>
      </c>
      <c r="V765" s="22"/>
      <c r="W765" s="23"/>
      <c r="X765" s="22"/>
      <c r="Y765" s="22"/>
      <c r="Z765" s="22"/>
      <c r="AA765" s="21"/>
      <c r="AB765" s="18"/>
      <c r="AC765" s="18"/>
      <c r="AD765" s="18"/>
      <c r="AE765" s="18"/>
      <c r="AF765" s="18"/>
      <c r="AG765" s="18"/>
    </row>
    <row r="766" spans="1:33" ht="18" hidden="1" customHeight="1" x14ac:dyDescent="0.2">
      <c r="A766" s="32">
        <v>7466</v>
      </c>
      <c r="B766" s="42" t="s">
        <v>5206</v>
      </c>
      <c r="C766" s="139">
        <v>650460731</v>
      </c>
      <c r="D766" s="21" t="s">
        <v>52</v>
      </c>
      <c r="E766" s="21" t="s">
        <v>5207</v>
      </c>
      <c r="F766" s="31" t="s">
        <v>5208</v>
      </c>
      <c r="G766" s="31" t="s">
        <v>4991</v>
      </c>
      <c r="H766" s="31" t="s">
        <v>5209</v>
      </c>
      <c r="I766" s="21" t="s">
        <v>5210</v>
      </c>
      <c r="J766" s="21" t="s">
        <v>5211</v>
      </c>
      <c r="K766" s="21" t="s">
        <v>5212</v>
      </c>
      <c r="L766" s="22" t="s">
        <v>5213</v>
      </c>
      <c r="M766" s="23" t="s">
        <v>49</v>
      </c>
      <c r="N766" s="32" t="s">
        <v>1825</v>
      </c>
      <c r="O766" s="32"/>
      <c r="P766" s="33"/>
      <c r="Q766" s="32"/>
      <c r="R766" s="33" t="s">
        <v>4119</v>
      </c>
      <c r="S766" s="33" t="s">
        <v>5214</v>
      </c>
      <c r="T766" s="34">
        <v>41150</v>
      </c>
      <c r="U766" s="32">
        <v>7466</v>
      </c>
      <c r="V766" s="24"/>
      <c r="W766" s="23"/>
      <c r="X766" s="22"/>
      <c r="Y766" s="22"/>
      <c r="Z766" s="22"/>
      <c r="AA766" s="21"/>
      <c r="AB766" s="18"/>
      <c r="AC766" s="18"/>
      <c r="AD766" s="18"/>
      <c r="AE766" s="18"/>
      <c r="AF766" s="18"/>
      <c r="AG766" s="18"/>
    </row>
    <row r="767" spans="1:33" ht="18" hidden="1" customHeight="1" x14ac:dyDescent="0.2">
      <c r="A767" s="32">
        <v>7485</v>
      </c>
      <c r="B767" s="42" t="s">
        <v>5215</v>
      </c>
      <c r="C767" s="139">
        <v>650679059</v>
      </c>
      <c r="D767" s="21" t="s">
        <v>78</v>
      </c>
      <c r="E767" s="21" t="s">
        <v>5216</v>
      </c>
      <c r="F767" s="31" t="s">
        <v>5217</v>
      </c>
      <c r="G767" s="31" t="s">
        <v>5218</v>
      </c>
      <c r="H767" s="31" t="s">
        <v>5219</v>
      </c>
      <c r="I767" s="21" t="s">
        <v>5220</v>
      </c>
      <c r="J767" s="21"/>
      <c r="K767" s="21" t="s">
        <v>5221</v>
      </c>
      <c r="L767" s="21" t="s">
        <v>5223</v>
      </c>
      <c r="M767" s="23" t="s">
        <v>623</v>
      </c>
      <c r="N767" s="32" t="s">
        <v>5225</v>
      </c>
      <c r="O767" s="32" t="s">
        <v>5224</v>
      </c>
      <c r="P767" s="33" t="s">
        <v>5222</v>
      </c>
      <c r="Q767" s="32"/>
      <c r="R767" s="33" t="s">
        <v>136</v>
      </c>
      <c r="S767" s="33" t="s">
        <v>5226</v>
      </c>
      <c r="T767" s="34">
        <v>41526</v>
      </c>
      <c r="U767" s="32">
        <v>7485</v>
      </c>
      <c r="V767" s="22"/>
      <c r="W767" s="23"/>
      <c r="X767" s="22"/>
      <c r="Y767" s="22"/>
      <c r="Z767" s="22"/>
      <c r="AA767" s="21"/>
      <c r="AB767" s="18"/>
      <c r="AC767" s="18"/>
      <c r="AD767" s="18"/>
      <c r="AE767" s="18"/>
      <c r="AF767" s="18"/>
      <c r="AG767" s="18"/>
    </row>
    <row r="768" spans="1:33" ht="18" hidden="1" customHeight="1" x14ac:dyDescent="0.2">
      <c r="A768" s="32">
        <v>7308</v>
      </c>
      <c r="B768" s="42" t="s">
        <v>5227</v>
      </c>
      <c r="C768" s="139">
        <v>653504500</v>
      </c>
      <c r="D768" s="21" t="s">
        <v>5228</v>
      </c>
      <c r="E768" s="21" t="s">
        <v>5229</v>
      </c>
      <c r="F768" s="31" t="s">
        <v>5230</v>
      </c>
      <c r="G768" s="31" t="s">
        <v>5231</v>
      </c>
      <c r="H768" s="31" t="s">
        <v>5232</v>
      </c>
      <c r="I768" s="21" t="s">
        <v>132</v>
      </c>
      <c r="J768" s="21" t="s">
        <v>5233</v>
      </c>
      <c r="K768" s="21" t="s">
        <v>5234</v>
      </c>
      <c r="L768" s="21" t="s">
        <v>5235</v>
      </c>
      <c r="M768" s="23" t="s">
        <v>49</v>
      </c>
      <c r="N768" s="32" t="s">
        <v>1479</v>
      </c>
      <c r="O768" s="32" t="s">
        <v>5236</v>
      </c>
      <c r="P768" s="33"/>
      <c r="Q768" s="32"/>
      <c r="R768" s="33" t="s">
        <v>414</v>
      </c>
      <c r="S768" s="33" t="s">
        <v>5237</v>
      </c>
      <c r="T768" s="34">
        <v>38775</v>
      </c>
      <c r="U768" s="32">
        <v>7308</v>
      </c>
      <c r="V768" s="22"/>
      <c r="W768" s="23"/>
      <c r="X768" s="22"/>
      <c r="Y768" s="22"/>
      <c r="Z768" s="22"/>
      <c r="AA768" s="21"/>
      <c r="AB768" s="18"/>
      <c r="AC768" s="18"/>
      <c r="AD768" s="18"/>
      <c r="AE768" s="18"/>
      <c r="AF768" s="18"/>
      <c r="AG768" s="18"/>
    </row>
    <row r="769" spans="1:33" ht="18" hidden="1" customHeight="1" x14ac:dyDescent="0.2">
      <c r="A769" s="32">
        <v>7325</v>
      </c>
      <c r="B769" s="42" t="s">
        <v>5238</v>
      </c>
      <c r="C769" s="139" t="s">
        <v>7718</v>
      </c>
      <c r="D769" s="21" t="s">
        <v>78</v>
      </c>
      <c r="E769" s="21" t="s">
        <v>5239</v>
      </c>
      <c r="F769" s="31" t="s">
        <v>5240</v>
      </c>
      <c r="G769" s="31" t="s">
        <v>5241</v>
      </c>
      <c r="H769" s="31" t="s">
        <v>5242</v>
      </c>
      <c r="I769" s="21" t="s">
        <v>1104</v>
      </c>
      <c r="J769" s="21" t="s">
        <v>5243</v>
      </c>
      <c r="K769" s="21" t="s">
        <v>5244</v>
      </c>
      <c r="L769" s="21" t="s">
        <v>5246</v>
      </c>
      <c r="M769" s="23" t="s">
        <v>49</v>
      </c>
      <c r="N769" s="32"/>
      <c r="O769" s="32"/>
      <c r="P769" s="33" t="s">
        <v>5245</v>
      </c>
      <c r="Q769" s="32"/>
      <c r="R769" s="33">
        <v>93401</v>
      </c>
      <c r="S769" s="33" t="s">
        <v>5247</v>
      </c>
      <c r="T769" s="34">
        <v>38903</v>
      </c>
      <c r="U769" s="32">
        <v>7325</v>
      </c>
      <c r="V769" s="22"/>
      <c r="W769" s="23"/>
      <c r="X769" s="22"/>
      <c r="Y769" s="22"/>
      <c r="Z769" s="22"/>
      <c r="AA769" s="21"/>
      <c r="AB769" s="18"/>
      <c r="AC769" s="18"/>
      <c r="AD769" s="18"/>
      <c r="AE769" s="18"/>
      <c r="AF769" s="18"/>
      <c r="AG769" s="18"/>
    </row>
    <row r="770" spans="1:33" ht="18" hidden="1" customHeight="1" x14ac:dyDescent="0.2">
      <c r="A770" s="32">
        <v>7341</v>
      </c>
      <c r="B770" s="42" t="s">
        <v>5248</v>
      </c>
      <c r="C770" s="139">
        <v>656131403</v>
      </c>
      <c r="D770" s="21" t="s">
        <v>52</v>
      </c>
      <c r="E770" s="21" t="s">
        <v>5249</v>
      </c>
      <c r="F770" s="31" t="s">
        <v>5250</v>
      </c>
      <c r="G770" s="31" t="s">
        <v>5251</v>
      </c>
      <c r="H770" s="31" t="s">
        <v>5252</v>
      </c>
      <c r="I770" s="21" t="s">
        <v>701</v>
      </c>
      <c r="J770" s="21" t="s">
        <v>5253</v>
      </c>
      <c r="K770" s="21" t="s">
        <v>5254</v>
      </c>
      <c r="L770" s="21" t="s">
        <v>5256</v>
      </c>
      <c r="M770" s="23" t="s">
        <v>49</v>
      </c>
      <c r="N770" s="32" t="s">
        <v>1825</v>
      </c>
      <c r="O770" s="32" t="s">
        <v>5257</v>
      </c>
      <c r="P770" s="33" t="s">
        <v>5255</v>
      </c>
      <c r="Q770" s="32"/>
      <c r="R770" s="33">
        <v>93991</v>
      </c>
      <c r="S770" s="33" t="s">
        <v>5258</v>
      </c>
      <c r="T770" s="34">
        <v>39073</v>
      </c>
      <c r="U770" s="32">
        <v>7341</v>
      </c>
      <c r="V770" s="22"/>
      <c r="W770" s="23"/>
      <c r="X770" s="22"/>
      <c r="Y770" s="22"/>
      <c r="Z770" s="22"/>
      <c r="AA770" s="21"/>
      <c r="AB770" s="18"/>
      <c r="AC770" s="18"/>
      <c r="AD770" s="18"/>
      <c r="AE770" s="18"/>
      <c r="AF770" s="18"/>
      <c r="AG770" s="18"/>
    </row>
    <row r="771" spans="1:33" ht="18" hidden="1" customHeight="1" x14ac:dyDescent="0.2">
      <c r="A771" s="32">
        <v>6975</v>
      </c>
      <c r="B771" s="42" t="s">
        <v>8771</v>
      </c>
      <c r="C771" s="139">
        <v>729097004</v>
      </c>
      <c r="D771" s="21" t="s">
        <v>5259</v>
      </c>
      <c r="E771" s="21" t="s">
        <v>5260</v>
      </c>
      <c r="F771" s="31" t="s">
        <v>7099</v>
      </c>
      <c r="G771" s="31" t="s">
        <v>4733</v>
      </c>
      <c r="H771" s="31" t="s">
        <v>5261</v>
      </c>
      <c r="I771" s="21" t="s">
        <v>5262</v>
      </c>
      <c r="J771" s="21" t="s">
        <v>5263</v>
      </c>
      <c r="K771" s="21" t="s">
        <v>5264</v>
      </c>
      <c r="L771" s="21" t="s">
        <v>5265</v>
      </c>
      <c r="M771" s="23" t="s">
        <v>623</v>
      </c>
      <c r="N771" s="32" t="s">
        <v>3441</v>
      </c>
      <c r="O771" s="32" t="s">
        <v>5266</v>
      </c>
      <c r="P771" s="51" t="s">
        <v>7100</v>
      </c>
      <c r="Q771" s="32"/>
      <c r="R771" s="33" t="s">
        <v>414</v>
      </c>
      <c r="S771" s="33" t="s">
        <v>7153</v>
      </c>
      <c r="T771" s="34">
        <v>37970</v>
      </c>
      <c r="U771" s="32">
        <v>6975</v>
      </c>
      <c r="V771" s="22"/>
      <c r="W771" s="23"/>
      <c r="X771" s="22"/>
      <c r="Y771" s="22"/>
      <c r="Z771" s="22"/>
      <c r="AA771" s="21"/>
      <c r="AB771" s="18"/>
      <c r="AC771" s="18"/>
      <c r="AD771" s="18"/>
      <c r="AE771" s="18"/>
      <c r="AF771" s="18"/>
      <c r="AG771" s="18"/>
    </row>
    <row r="772" spans="1:33" ht="18" hidden="1" customHeight="1" x14ac:dyDescent="0.2">
      <c r="A772" s="32">
        <v>7397</v>
      </c>
      <c r="B772" s="42" t="s">
        <v>5267</v>
      </c>
      <c r="C772" s="139">
        <v>533072100</v>
      </c>
      <c r="D772" s="21" t="s">
        <v>78</v>
      </c>
      <c r="E772" s="21" t="s">
        <v>5268</v>
      </c>
      <c r="F772" s="31" t="s">
        <v>5269</v>
      </c>
      <c r="G772" s="31" t="s">
        <v>4733</v>
      </c>
      <c r="H772" s="31" t="s">
        <v>5270</v>
      </c>
      <c r="I772" s="21" t="s">
        <v>5271</v>
      </c>
      <c r="J772" s="21" t="s">
        <v>5272</v>
      </c>
      <c r="K772" s="21" t="s">
        <v>5273</v>
      </c>
      <c r="L772" s="21" t="s">
        <v>5275</v>
      </c>
      <c r="M772" s="23" t="s">
        <v>49</v>
      </c>
      <c r="N772" s="32" t="s">
        <v>5277</v>
      </c>
      <c r="O772" s="32" t="s">
        <v>5276</v>
      </c>
      <c r="P772" s="33" t="s">
        <v>5274</v>
      </c>
      <c r="Q772" s="32"/>
      <c r="R772" s="33" t="s">
        <v>414</v>
      </c>
      <c r="S772" s="33" t="s">
        <v>5278</v>
      </c>
      <c r="T772" s="34">
        <v>39619</v>
      </c>
      <c r="U772" s="32">
        <v>7397</v>
      </c>
      <c r="V772" s="22"/>
      <c r="W772" s="23"/>
      <c r="X772" s="22"/>
      <c r="Y772" s="22"/>
      <c r="Z772" s="22"/>
      <c r="AA772" s="21"/>
      <c r="AB772" s="18"/>
      <c r="AC772" s="18"/>
      <c r="AD772" s="18"/>
      <c r="AE772" s="18"/>
      <c r="AF772" s="18"/>
      <c r="AG772" s="18"/>
    </row>
    <row r="773" spans="1:33" ht="18" hidden="1" customHeight="1" x14ac:dyDescent="0.2">
      <c r="A773" s="32">
        <v>7481</v>
      </c>
      <c r="B773" s="42" t="s">
        <v>5279</v>
      </c>
      <c r="C773" s="139">
        <v>650699602</v>
      </c>
      <c r="D773" s="21" t="s">
        <v>78</v>
      </c>
      <c r="E773" s="21" t="s">
        <v>5280</v>
      </c>
      <c r="F773" s="31" t="s">
        <v>7418</v>
      </c>
      <c r="G773" s="31" t="s">
        <v>5281</v>
      </c>
      <c r="H773" s="31" t="s">
        <v>6428</v>
      </c>
      <c r="I773" s="21" t="s">
        <v>1087</v>
      </c>
      <c r="J773" s="21" t="s">
        <v>6430</v>
      </c>
      <c r="K773" s="21" t="s">
        <v>6429</v>
      </c>
      <c r="L773" s="21" t="s">
        <v>5283</v>
      </c>
      <c r="M773" s="23" t="s">
        <v>49</v>
      </c>
      <c r="N773" s="32" t="s">
        <v>1588</v>
      </c>
      <c r="O773" s="32" t="s">
        <v>5284</v>
      </c>
      <c r="P773" s="33" t="s">
        <v>5282</v>
      </c>
      <c r="Q773" s="32"/>
      <c r="R773" s="33" t="s">
        <v>414</v>
      </c>
      <c r="S773" s="33" t="s">
        <v>7416</v>
      </c>
      <c r="T773" s="34">
        <v>41463</v>
      </c>
      <c r="U773" s="32">
        <v>7481</v>
      </c>
      <c r="V773" s="22"/>
      <c r="W773" s="23"/>
      <c r="X773" s="22"/>
      <c r="Y773" s="22"/>
      <c r="Z773" s="22"/>
      <c r="AA773" s="21"/>
      <c r="AB773" s="18"/>
      <c r="AC773" s="18"/>
      <c r="AD773" s="18"/>
      <c r="AE773" s="18"/>
      <c r="AF773" s="18"/>
      <c r="AG773" s="18"/>
    </row>
    <row r="774" spans="1:33" ht="18" hidden="1" customHeight="1" x14ac:dyDescent="0.2">
      <c r="A774" s="32">
        <v>7565</v>
      </c>
      <c r="B774" s="42" t="s">
        <v>5285</v>
      </c>
      <c r="C774" s="139">
        <v>650980085</v>
      </c>
      <c r="D774" s="21" t="s">
        <v>5286</v>
      </c>
      <c r="E774" s="21" t="s">
        <v>5287</v>
      </c>
      <c r="F774" s="31" t="s">
        <v>7404</v>
      </c>
      <c r="G774" s="31" t="s">
        <v>6055</v>
      </c>
      <c r="H774" s="31" t="s">
        <v>5288</v>
      </c>
      <c r="I774" s="21" t="s">
        <v>1560</v>
      </c>
      <c r="J774" s="21" t="s">
        <v>6418</v>
      </c>
      <c r="K774" s="21" t="s">
        <v>7405</v>
      </c>
      <c r="L774" s="21" t="s">
        <v>6438</v>
      </c>
      <c r="M774" s="23" t="s">
        <v>623</v>
      </c>
      <c r="N774" s="32" t="s">
        <v>202</v>
      </c>
      <c r="O774" s="32" t="s">
        <v>6437</v>
      </c>
      <c r="P774" s="33" t="s">
        <v>5289</v>
      </c>
      <c r="Q774" s="32"/>
      <c r="R774" s="33" t="s">
        <v>414</v>
      </c>
      <c r="S774" s="33" t="s">
        <v>7410</v>
      </c>
      <c r="T774" s="34">
        <v>42131</v>
      </c>
      <c r="U774" s="32">
        <v>7565</v>
      </c>
      <c r="V774" s="22"/>
      <c r="W774" s="23"/>
      <c r="X774" s="22"/>
      <c r="Y774" s="22"/>
      <c r="Z774" s="22"/>
      <c r="AA774" s="21"/>
      <c r="AB774" s="18"/>
      <c r="AC774" s="18"/>
      <c r="AD774" s="18"/>
      <c r="AE774" s="18"/>
      <c r="AF774" s="18"/>
      <c r="AG774" s="18"/>
    </row>
    <row r="775" spans="1:33" ht="18" hidden="1" customHeight="1" x14ac:dyDescent="0.2">
      <c r="A775" s="32">
        <v>7086</v>
      </c>
      <c r="B775" s="42" t="s">
        <v>7421</v>
      </c>
      <c r="C775" s="139">
        <v>746157002</v>
      </c>
      <c r="D775" s="21" t="s">
        <v>78</v>
      </c>
      <c r="E775" s="21" t="s">
        <v>5290</v>
      </c>
      <c r="F775" s="31" t="s">
        <v>8085</v>
      </c>
      <c r="G775" s="31" t="s">
        <v>4733</v>
      </c>
      <c r="H775" s="31" t="s">
        <v>8699</v>
      </c>
      <c r="I775" s="21" t="s">
        <v>183</v>
      </c>
      <c r="J775" s="21" t="s">
        <v>8086</v>
      </c>
      <c r="K775" s="50" t="s">
        <v>8700</v>
      </c>
      <c r="L775" s="21" t="s">
        <v>8701</v>
      </c>
      <c r="M775" s="23" t="s">
        <v>49</v>
      </c>
      <c r="N775" s="32" t="s">
        <v>664</v>
      </c>
      <c r="O775" s="32" t="s">
        <v>8702</v>
      </c>
      <c r="P775" s="51" t="s">
        <v>5291</v>
      </c>
      <c r="Q775" s="32"/>
      <c r="R775" s="33" t="s">
        <v>414</v>
      </c>
      <c r="S775" s="33" t="s">
        <v>6817</v>
      </c>
      <c r="T775" s="34">
        <v>37970</v>
      </c>
      <c r="U775" s="32">
        <v>7086</v>
      </c>
      <c r="V775" s="22"/>
      <c r="W775" s="23"/>
      <c r="X775" s="22"/>
      <c r="Y775" s="22"/>
      <c r="Z775" s="22"/>
      <c r="AA775" s="21"/>
      <c r="AB775" s="18"/>
      <c r="AC775" s="18"/>
      <c r="AD775" s="18"/>
      <c r="AE775" s="18"/>
      <c r="AF775" s="18"/>
      <c r="AG775" s="18"/>
    </row>
    <row r="776" spans="1:33" ht="18" hidden="1" customHeight="1" x14ac:dyDescent="0.2">
      <c r="A776" s="32">
        <v>6994</v>
      </c>
      <c r="B776" s="42" t="s">
        <v>5292</v>
      </c>
      <c r="C776" s="139">
        <v>739485002</v>
      </c>
      <c r="D776" s="21" t="s">
        <v>78</v>
      </c>
      <c r="E776" s="21" t="s">
        <v>5293</v>
      </c>
      <c r="F776" s="31" t="s">
        <v>5294</v>
      </c>
      <c r="G776" s="31" t="s">
        <v>4733</v>
      </c>
      <c r="H776" s="31" t="s">
        <v>5295</v>
      </c>
      <c r="I776" s="21" t="s">
        <v>183</v>
      </c>
      <c r="J776" s="21" t="s">
        <v>5296</v>
      </c>
      <c r="K776" s="21" t="s">
        <v>5297</v>
      </c>
      <c r="L776" s="21" t="s">
        <v>5298</v>
      </c>
      <c r="M776" s="23" t="s">
        <v>50</v>
      </c>
      <c r="N776" s="32" t="s">
        <v>1420</v>
      </c>
      <c r="O776" s="32"/>
      <c r="P776" s="33"/>
      <c r="Q776" s="32"/>
      <c r="R776" s="33" t="s">
        <v>414</v>
      </c>
      <c r="S776" s="33" t="s">
        <v>5299</v>
      </c>
      <c r="T776" s="34">
        <v>37970</v>
      </c>
      <c r="U776" s="32">
        <v>6994</v>
      </c>
      <c r="V776" s="22"/>
      <c r="W776" s="23"/>
      <c r="X776" s="22"/>
      <c r="Y776" s="22"/>
      <c r="Z776" s="22"/>
      <c r="AA776" s="21"/>
      <c r="AB776" s="18"/>
      <c r="AC776" s="18"/>
      <c r="AD776" s="18"/>
      <c r="AE776" s="18"/>
      <c r="AF776" s="18"/>
      <c r="AG776" s="18"/>
    </row>
    <row r="777" spans="1:33" ht="18" hidden="1" customHeight="1" x14ac:dyDescent="0.2">
      <c r="A777" s="32">
        <v>7031</v>
      </c>
      <c r="B777" s="42" t="s">
        <v>8772</v>
      </c>
      <c r="C777" s="139">
        <v>731026009</v>
      </c>
      <c r="D777" s="21" t="s">
        <v>78</v>
      </c>
      <c r="E777" s="21" t="s">
        <v>6043</v>
      </c>
      <c r="F777" s="31" t="s">
        <v>7157</v>
      </c>
      <c r="G777" s="31" t="s">
        <v>7156</v>
      </c>
      <c r="H777" s="31" t="s">
        <v>6834</v>
      </c>
      <c r="I777" s="21" t="s">
        <v>183</v>
      </c>
      <c r="J777" s="21" t="s">
        <v>6835</v>
      </c>
      <c r="K777" s="21" t="s">
        <v>6836</v>
      </c>
      <c r="L777" s="21" t="s">
        <v>6044</v>
      </c>
      <c r="M777" s="23" t="s">
        <v>49</v>
      </c>
      <c r="N777" s="32" t="s">
        <v>1825</v>
      </c>
      <c r="O777" s="32" t="s">
        <v>6045</v>
      </c>
      <c r="P777" s="51" t="s">
        <v>7158</v>
      </c>
      <c r="Q777" s="32"/>
      <c r="R777" s="33" t="s">
        <v>6046</v>
      </c>
      <c r="S777" s="33" t="s">
        <v>7159</v>
      </c>
      <c r="T777" s="34">
        <v>37970</v>
      </c>
      <c r="U777" s="32">
        <v>7031</v>
      </c>
      <c r="V777" s="22"/>
      <c r="W777" s="23"/>
      <c r="X777" s="22"/>
      <c r="Y777" s="22"/>
      <c r="Z777" s="22"/>
      <c r="AA777" s="21"/>
      <c r="AB777" s="18"/>
      <c r="AC777" s="18"/>
      <c r="AD777" s="18"/>
      <c r="AE777" s="18"/>
      <c r="AF777" s="18"/>
      <c r="AG777" s="18"/>
    </row>
    <row r="778" spans="1:33" ht="18" hidden="1" customHeight="1" x14ac:dyDescent="0.2">
      <c r="A778" s="32">
        <v>7187</v>
      </c>
      <c r="B778" s="42" t="s">
        <v>5300</v>
      </c>
      <c r="C778" s="139" t="s">
        <v>7719</v>
      </c>
      <c r="D778" s="21" t="s">
        <v>5301</v>
      </c>
      <c r="E778" s="21" t="s">
        <v>5302</v>
      </c>
      <c r="F778" s="31" t="s">
        <v>5303</v>
      </c>
      <c r="G778" s="31" t="s">
        <v>5304</v>
      </c>
      <c r="H778" s="31" t="s">
        <v>5305</v>
      </c>
      <c r="I778" s="21" t="s">
        <v>5306</v>
      </c>
      <c r="J778" s="21"/>
      <c r="K778" s="21" t="s">
        <v>5307</v>
      </c>
      <c r="L778" s="21" t="s">
        <v>5309</v>
      </c>
      <c r="M778" s="23" t="s">
        <v>623</v>
      </c>
      <c r="N778" s="32" t="s">
        <v>457</v>
      </c>
      <c r="O778" s="32" t="s">
        <v>5308</v>
      </c>
      <c r="P778" s="33"/>
      <c r="Q778" s="32"/>
      <c r="R778" s="33" t="s">
        <v>1209</v>
      </c>
      <c r="S778" s="33" t="s">
        <v>5310</v>
      </c>
      <c r="T778" s="34">
        <v>38580</v>
      </c>
      <c r="U778" s="32">
        <v>7187</v>
      </c>
      <c r="V778" s="22"/>
      <c r="W778" s="23"/>
      <c r="X778" s="22"/>
      <c r="Y778" s="22"/>
      <c r="Z778" s="22"/>
      <c r="AA778" s="21"/>
      <c r="AB778" s="18"/>
      <c r="AC778" s="18"/>
      <c r="AD778" s="18"/>
      <c r="AE778" s="18"/>
      <c r="AF778" s="18"/>
      <c r="AG778" s="18"/>
    </row>
    <row r="779" spans="1:33" ht="18" hidden="1" customHeight="1" x14ac:dyDescent="0.2">
      <c r="A779" s="32">
        <v>7407</v>
      </c>
      <c r="B779" s="42" t="s">
        <v>5311</v>
      </c>
      <c r="C779" s="139">
        <v>655403302</v>
      </c>
      <c r="D779" s="21" t="s">
        <v>5301</v>
      </c>
      <c r="E779" s="21" t="s">
        <v>5312</v>
      </c>
      <c r="F779" s="31" t="s">
        <v>7212</v>
      </c>
      <c r="G779" s="31" t="s">
        <v>5313</v>
      </c>
      <c r="H779" s="31" t="s">
        <v>7214</v>
      </c>
      <c r="I779" s="21" t="s">
        <v>5314</v>
      </c>
      <c r="J779" s="21" t="s">
        <v>7213</v>
      </c>
      <c r="K779" s="21" t="s">
        <v>5315</v>
      </c>
      <c r="L779" s="21" t="s">
        <v>5316</v>
      </c>
      <c r="M779" s="23" t="s">
        <v>623</v>
      </c>
      <c r="N779" s="32" t="s">
        <v>457</v>
      </c>
      <c r="O779" s="32" t="s">
        <v>5317</v>
      </c>
      <c r="P779" s="51" t="s">
        <v>6614</v>
      </c>
      <c r="Q779" s="32"/>
      <c r="R779" s="33" t="s">
        <v>1209</v>
      </c>
      <c r="S779" s="21" t="s">
        <v>7215</v>
      </c>
      <c r="T779" s="34">
        <v>39766</v>
      </c>
      <c r="U779" s="32">
        <v>7407</v>
      </c>
      <c r="V779" s="22"/>
      <c r="W779" s="23"/>
      <c r="X779" s="22"/>
      <c r="Y779" s="22"/>
      <c r="Z779" s="22"/>
      <c r="AA779" s="21"/>
      <c r="AB779" s="18"/>
      <c r="AC779" s="18"/>
      <c r="AD779" s="18"/>
      <c r="AE779" s="18"/>
      <c r="AF779" s="18"/>
      <c r="AG779" s="18"/>
    </row>
    <row r="780" spans="1:33" ht="18" hidden="1" customHeight="1" x14ac:dyDescent="0.2">
      <c r="A780" s="32">
        <v>7417</v>
      </c>
      <c r="B780" s="42" t="s">
        <v>5318</v>
      </c>
      <c r="C780" s="139">
        <v>650117794</v>
      </c>
      <c r="D780" s="21" t="s">
        <v>5319</v>
      </c>
      <c r="E780" s="21" t="s">
        <v>5320</v>
      </c>
      <c r="F780" s="31" t="s">
        <v>5321</v>
      </c>
      <c r="G780" s="31" t="s">
        <v>5322</v>
      </c>
      <c r="H780" s="31" t="s">
        <v>5323</v>
      </c>
      <c r="I780" s="21" t="s">
        <v>5324</v>
      </c>
      <c r="J780" s="21" t="s">
        <v>5325</v>
      </c>
      <c r="K780" s="21" t="s">
        <v>5326</v>
      </c>
      <c r="L780" s="21" t="s">
        <v>5327</v>
      </c>
      <c r="M780" s="23" t="s">
        <v>6110</v>
      </c>
      <c r="N780" s="32" t="s">
        <v>3905</v>
      </c>
      <c r="O780" s="32" t="s">
        <v>5328</v>
      </c>
      <c r="P780" s="33"/>
      <c r="Q780" s="32"/>
      <c r="R780" s="33" t="s">
        <v>5108</v>
      </c>
      <c r="S780" s="33" t="s">
        <v>5329</v>
      </c>
      <c r="T780" s="34">
        <v>40039</v>
      </c>
      <c r="U780" s="32">
        <v>7417</v>
      </c>
      <c r="V780" s="22"/>
      <c r="W780" s="23"/>
      <c r="X780" s="22"/>
      <c r="Y780" s="22"/>
      <c r="Z780" s="22"/>
      <c r="AA780" s="21"/>
      <c r="AB780" s="18"/>
      <c r="AC780" s="18"/>
      <c r="AD780" s="18"/>
      <c r="AE780" s="18"/>
      <c r="AF780" s="18"/>
      <c r="AG780" s="18"/>
    </row>
    <row r="781" spans="1:33" ht="18" hidden="1" customHeight="1" x14ac:dyDescent="0.2">
      <c r="A781" s="32">
        <v>7307</v>
      </c>
      <c r="B781" s="42" t="s">
        <v>5330</v>
      </c>
      <c r="C781" s="139">
        <v>654974004</v>
      </c>
      <c r="D781" s="21" t="s">
        <v>5331</v>
      </c>
      <c r="E781" s="21" t="s">
        <v>5332</v>
      </c>
      <c r="F781" s="31" t="s">
        <v>5333</v>
      </c>
      <c r="G781" s="31" t="s">
        <v>5330</v>
      </c>
      <c r="H781" s="31" t="s">
        <v>5334</v>
      </c>
      <c r="I781" s="21" t="s">
        <v>5335</v>
      </c>
      <c r="J781" s="21" t="s">
        <v>5336</v>
      </c>
      <c r="K781" s="21" t="s">
        <v>5337</v>
      </c>
      <c r="L781" s="21" t="s">
        <v>5338</v>
      </c>
      <c r="M781" s="23" t="s">
        <v>50</v>
      </c>
      <c r="N781" s="32" t="s">
        <v>5339</v>
      </c>
      <c r="O781" s="32"/>
      <c r="P781" s="33"/>
      <c r="Q781" s="32"/>
      <c r="R781" s="33">
        <v>93107</v>
      </c>
      <c r="S781" s="33" t="s">
        <v>5340</v>
      </c>
      <c r="T781" s="34">
        <v>38770</v>
      </c>
      <c r="U781" s="32">
        <v>7307</v>
      </c>
      <c r="V781" s="22"/>
      <c r="W781" s="23"/>
      <c r="X781" s="22"/>
      <c r="Y781" s="22"/>
      <c r="Z781" s="22"/>
      <c r="AA781" s="21"/>
      <c r="AB781" s="18"/>
      <c r="AC781" s="18"/>
      <c r="AD781" s="18"/>
      <c r="AE781" s="18"/>
      <c r="AF781" s="18"/>
      <c r="AG781" s="18"/>
    </row>
    <row r="782" spans="1:33" ht="18" hidden="1" customHeight="1" x14ac:dyDescent="0.2">
      <c r="A782" s="32">
        <v>7581</v>
      </c>
      <c r="B782" s="42" t="s">
        <v>5341</v>
      </c>
      <c r="C782" s="139" t="s">
        <v>8794</v>
      </c>
      <c r="D782" s="21" t="s">
        <v>78</v>
      </c>
      <c r="E782" s="21" t="s">
        <v>5342</v>
      </c>
      <c r="F782" s="31" t="s">
        <v>5343</v>
      </c>
      <c r="G782" s="31" t="s">
        <v>6056</v>
      </c>
      <c r="H782" s="31" t="s">
        <v>5344</v>
      </c>
      <c r="I782" s="21" t="s">
        <v>1560</v>
      </c>
      <c r="J782" s="21" t="s">
        <v>5345</v>
      </c>
      <c r="K782" s="21" t="s">
        <v>5346</v>
      </c>
      <c r="L782" s="21" t="s">
        <v>5348</v>
      </c>
      <c r="M782" s="23" t="s">
        <v>339</v>
      </c>
      <c r="N782" s="32" t="s">
        <v>5350</v>
      </c>
      <c r="O782" s="32" t="s">
        <v>5349</v>
      </c>
      <c r="P782" s="33" t="s">
        <v>5347</v>
      </c>
      <c r="Q782" s="32"/>
      <c r="R782" s="33" t="s">
        <v>640</v>
      </c>
      <c r="S782" s="33" t="s">
        <v>5351</v>
      </c>
      <c r="T782" s="34">
        <v>42248</v>
      </c>
      <c r="U782" s="32">
        <v>7581</v>
      </c>
      <c r="V782" s="22"/>
      <c r="W782" s="23"/>
      <c r="X782" s="22"/>
      <c r="Y782" s="22"/>
      <c r="Z782" s="22"/>
      <c r="AA782" s="21"/>
      <c r="AB782" s="18"/>
      <c r="AC782" s="18"/>
      <c r="AD782" s="18"/>
      <c r="AE782" s="18"/>
      <c r="AF782" s="18"/>
      <c r="AG782" s="18"/>
    </row>
    <row r="783" spans="1:33" ht="18" hidden="1" customHeight="1" x14ac:dyDescent="0.2">
      <c r="A783" s="32">
        <v>7452</v>
      </c>
      <c r="B783" s="42" t="s">
        <v>5352</v>
      </c>
      <c r="C783" s="139">
        <v>650401387</v>
      </c>
      <c r="D783" s="21" t="s">
        <v>5301</v>
      </c>
      <c r="E783" s="21" t="s">
        <v>5353</v>
      </c>
      <c r="F783" s="31" t="s">
        <v>7494</v>
      </c>
      <c r="G783" s="31" t="s">
        <v>5313</v>
      </c>
      <c r="H783" s="31" t="s">
        <v>7495</v>
      </c>
      <c r="I783" s="21" t="s">
        <v>5314</v>
      </c>
      <c r="J783" s="21" t="s">
        <v>7496</v>
      </c>
      <c r="K783" s="21" t="s">
        <v>7498</v>
      </c>
      <c r="L783" s="21" t="s">
        <v>5354</v>
      </c>
      <c r="M783" s="23" t="s">
        <v>49</v>
      </c>
      <c r="N783" s="32" t="s">
        <v>5356</v>
      </c>
      <c r="O783" s="32" t="s">
        <v>5355</v>
      </c>
      <c r="P783" s="33"/>
      <c r="Q783" s="32"/>
      <c r="R783" s="33" t="s">
        <v>1209</v>
      </c>
      <c r="S783" s="33" t="s">
        <v>7497</v>
      </c>
      <c r="T783" s="34">
        <v>40793</v>
      </c>
      <c r="U783" s="32">
        <v>7452</v>
      </c>
      <c r="V783" s="22"/>
      <c r="W783" s="23"/>
      <c r="X783" s="22"/>
      <c r="Y783" s="22"/>
      <c r="Z783" s="22"/>
      <c r="AA783" s="21"/>
      <c r="AB783" s="18"/>
      <c r="AC783" s="18"/>
      <c r="AD783" s="18"/>
      <c r="AE783" s="18"/>
      <c r="AF783" s="18"/>
      <c r="AG783" s="18"/>
    </row>
    <row r="784" spans="1:33" ht="18" hidden="1" customHeight="1" x14ac:dyDescent="0.2">
      <c r="A784" s="32">
        <v>6999</v>
      </c>
      <c r="B784" s="42" t="s">
        <v>5357</v>
      </c>
      <c r="C784" s="139">
        <v>741504006</v>
      </c>
      <c r="D784" s="21" t="s">
        <v>78</v>
      </c>
      <c r="E784" s="21" t="s">
        <v>5358</v>
      </c>
      <c r="F784" s="31" t="s">
        <v>6902</v>
      </c>
      <c r="G784" s="31" t="s">
        <v>414</v>
      </c>
      <c r="H784" s="31" t="s">
        <v>5359</v>
      </c>
      <c r="I784" s="21" t="s">
        <v>190</v>
      </c>
      <c r="J784" s="21" t="s">
        <v>6904</v>
      </c>
      <c r="K784" s="21" t="s">
        <v>6903</v>
      </c>
      <c r="L784" s="21" t="s">
        <v>6431</v>
      </c>
      <c r="M784" s="23" t="s">
        <v>50</v>
      </c>
      <c r="N784" s="32" t="s">
        <v>5361</v>
      </c>
      <c r="O784" s="32"/>
      <c r="P784" s="33" t="s">
        <v>5360</v>
      </c>
      <c r="Q784" s="32"/>
      <c r="R784" s="33" t="s">
        <v>414</v>
      </c>
      <c r="S784" s="33" t="s">
        <v>7270</v>
      </c>
      <c r="T784" s="34">
        <v>37970</v>
      </c>
      <c r="U784" s="32">
        <v>6999</v>
      </c>
      <c r="V784" s="22"/>
      <c r="W784" s="23"/>
      <c r="X784" s="22"/>
      <c r="Y784" s="22"/>
      <c r="Z784" s="22"/>
      <c r="AA784" s="21"/>
      <c r="AB784" s="18"/>
      <c r="AC784" s="18"/>
      <c r="AD784" s="18"/>
      <c r="AE784" s="18"/>
      <c r="AF784" s="18"/>
      <c r="AG784" s="18"/>
    </row>
    <row r="785" spans="1:33" ht="18" hidden="1" customHeight="1" x14ac:dyDescent="0.2">
      <c r="A785" s="32">
        <v>7610</v>
      </c>
      <c r="B785" s="42" t="s">
        <v>5362</v>
      </c>
      <c r="C785" s="139">
        <v>651155924</v>
      </c>
      <c r="D785" s="21" t="s">
        <v>78</v>
      </c>
      <c r="E785" s="21" t="s">
        <v>5363</v>
      </c>
      <c r="F785" s="31" t="s">
        <v>5364</v>
      </c>
      <c r="G785" s="31" t="s">
        <v>5365</v>
      </c>
      <c r="H785" s="31" t="s">
        <v>5366</v>
      </c>
      <c r="I785" s="21" t="s">
        <v>2052</v>
      </c>
      <c r="J785" s="21" t="s">
        <v>5367</v>
      </c>
      <c r="K785" s="21" t="s">
        <v>5368</v>
      </c>
      <c r="L785" s="21" t="s">
        <v>5370</v>
      </c>
      <c r="M785" s="23" t="s">
        <v>6111</v>
      </c>
      <c r="N785" s="32" t="s">
        <v>1105</v>
      </c>
      <c r="O785" s="32" t="s">
        <v>5371</v>
      </c>
      <c r="P785" s="33" t="s">
        <v>5369</v>
      </c>
      <c r="Q785" s="32"/>
      <c r="R785" s="33" t="s">
        <v>640</v>
      </c>
      <c r="S785" s="33" t="s">
        <v>2241</v>
      </c>
      <c r="T785" s="34">
        <v>42543</v>
      </c>
      <c r="U785" s="32">
        <v>7610</v>
      </c>
      <c r="V785" s="22"/>
      <c r="W785" s="23"/>
      <c r="X785" s="22"/>
      <c r="Y785" s="22"/>
      <c r="Z785" s="22"/>
      <c r="AA785" s="21"/>
      <c r="AB785" s="18"/>
      <c r="AC785" s="18"/>
      <c r="AD785" s="18"/>
      <c r="AE785" s="18"/>
      <c r="AF785" s="18"/>
      <c r="AG785" s="18"/>
    </row>
    <row r="786" spans="1:33" ht="18" hidden="1" customHeight="1" x14ac:dyDescent="0.2">
      <c r="A786" s="32">
        <v>7038</v>
      </c>
      <c r="B786" s="42" t="s">
        <v>5372</v>
      </c>
      <c r="C786" s="139">
        <v>759418204</v>
      </c>
      <c r="D786" s="21" t="s">
        <v>78</v>
      </c>
      <c r="E786" s="21" t="s">
        <v>5373</v>
      </c>
      <c r="F786" s="31" t="s">
        <v>7380</v>
      </c>
      <c r="G786" s="31" t="s">
        <v>5374</v>
      </c>
      <c r="H786" s="31" t="s">
        <v>7381</v>
      </c>
      <c r="I786" s="21" t="s">
        <v>5375</v>
      </c>
      <c r="J786" s="21" t="s">
        <v>7382</v>
      </c>
      <c r="K786" s="21" t="s">
        <v>5376</v>
      </c>
      <c r="L786" s="21" t="s">
        <v>5377</v>
      </c>
      <c r="M786" s="23" t="s">
        <v>623</v>
      </c>
      <c r="N786" s="32" t="s">
        <v>457</v>
      </c>
      <c r="O786" s="32" t="s">
        <v>5378</v>
      </c>
      <c r="P786" s="33"/>
      <c r="Q786" s="32"/>
      <c r="R786" s="33" t="s">
        <v>1209</v>
      </c>
      <c r="S786" s="33" t="s">
        <v>7383</v>
      </c>
      <c r="T786" s="34">
        <v>37970</v>
      </c>
      <c r="U786" s="32">
        <v>7038</v>
      </c>
      <c r="V786" s="22"/>
      <c r="W786" s="23"/>
      <c r="X786" s="22"/>
      <c r="Y786" s="22"/>
      <c r="Z786" s="22"/>
      <c r="AA786" s="21"/>
      <c r="AB786" s="18"/>
      <c r="AC786" s="18"/>
      <c r="AD786" s="18"/>
      <c r="AE786" s="18"/>
      <c r="AF786" s="18"/>
      <c r="AG786" s="18"/>
    </row>
    <row r="787" spans="1:33" ht="18" hidden="1" customHeight="1" x14ac:dyDescent="0.2">
      <c r="A787" s="32">
        <v>7326</v>
      </c>
      <c r="B787" s="42" t="s">
        <v>5379</v>
      </c>
      <c r="C787" s="139">
        <v>652372805</v>
      </c>
      <c r="D787" s="21" t="s">
        <v>52</v>
      </c>
      <c r="E787" s="21" t="s">
        <v>5380</v>
      </c>
      <c r="F787" s="31" t="s">
        <v>5381</v>
      </c>
      <c r="G787" s="31" t="s">
        <v>5382</v>
      </c>
      <c r="H787" s="31" t="s">
        <v>5383</v>
      </c>
      <c r="I787" s="21" t="s">
        <v>5384</v>
      </c>
      <c r="J787" s="21" t="s">
        <v>5385</v>
      </c>
      <c r="K787" s="21" t="s">
        <v>5386</v>
      </c>
      <c r="L787" s="21" t="s">
        <v>5388</v>
      </c>
      <c r="M787" s="23" t="s">
        <v>49</v>
      </c>
      <c r="N787" s="32" t="s">
        <v>3920</v>
      </c>
      <c r="O787" s="32"/>
      <c r="P787" s="33" t="s">
        <v>5387</v>
      </c>
      <c r="Q787" s="32"/>
      <c r="R787" s="33" t="s">
        <v>47</v>
      </c>
      <c r="S787" s="33" t="s">
        <v>5389</v>
      </c>
      <c r="T787" s="34">
        <v>38904</v>
      </c>
      <c r="U787" s="32">
        <v>7326</v>
      </c>
      <c r="V787" s="22"/>
      <c r="W787" s="23"/>
      <c r="X787" s="22"/>
      <c r="Y787" s="22"/>
      <c r="Z787" s="22"/>
      <c r="AA787" s="21"/>
      <c r="AB787" s="18"/>
      <c r="AC787" s="18"/>
      <c r="AD787" s="18"/>
      <c r="AE787" s="18"/>
      <c r="AF787" s="18"/>
      <c r="AG787" s="18"/>
    </row>
    <row r="788" spans="1:33" ht="18" hidden="1" customHeight="1" x14ac:dyDescent="0.2">
      <c r="A788" s="32">
        <v>7612</v>
      </c>
      <c r="B788" s="42" t="s">
        <v>5390</v>
      </c>
      <c r="C788" s="139" t="s">
        <v>7720</v>
      </c>
      <c r="D788" s="21" t="s">
        <v>78</v>
      </c>
      <c r="E788" s="21" t="s">
        <v>5391</v>
      </c>
      <c r="F788" s="31" t="s">
        <v>6615</v>
      </c>
      <c r="G788" s="31" t="s">
        <v>5392</v>
      </c>
      <c r="H788" s="31" t="s">
        <v>5393</v>
      </c>
      <c r="I788" s="21" t="s">
        <v>2052</v>
      </c>
      <c r="J788" s="21" t="s">
        <v>5394</v>
      </c>
      <c r="K788" s="21" t="s">
        <v>5395</v>
      </c>
      <c r="L788" s="21" t="s">
        <v>5396</v>
      </c>
      <c r="M788" s="23" t="s">
        <v>6105</v>
      </c>
      <c r="N788" s="32" t="s">
        <v>165</v>
      </c>
      <c r="O788" s="32">
        <v>967621906</v>
      </c>
      <c r="P788" s="51" t="s">
        <v>5397</v>
      </c>
      <c r="Q788" s="32"/>
      <c r="R788" s="33" t="s">
        <v>640</v>
      </c>
      <c r="S788" s="33" t="s">
        <v>6616</v>
      </c>
      <c r="T788" s="34">
        <v>42565</v>
      </c>
      <c r="U788" s="32">
        <v>7612</v>
      </c>
      <c r="V788" s="22"/>
      <c r="W788" s="23"/>
      <c r="X788" s="22"/>
      <c r="Y788" s="22"/>
      <c r="Z788" s="22"/>
      <c r="AA788" s="21"/>
      <c r="AB788" s="18"/>
      <c r="AC788" s="18"/>
      <c r="AD788" s="18"/>
      <c r="AE788" s="18"/>
      <c r="AF788" s="18"/>
      <c r="AG788" s="18"/>
    </row>
    <row r="789" spans="1:33" ht="18" hidden="1" customHeight="1" x14ac:dyDescent="0.2">
      <c r="A789" s="32">
        <v>7306</v>
      </c>
      <c r="B789" s="42" t="s">
        <v>5398</v>
      </c>
      <c r="C789" s="139">
        <v>654689601</v>
      </c>
      <c r="D789" s="21" t="s">
        <v>52</v>
      </c>
      <c r="E789" s="21" t="s">
        <v>5399</v>
      </c>
      <c r="F789" s="31" t="s">
        <v>5400</v>
      </c>
      <c r="G789" s="31" t="s">
        <v>5401</v>
      </c>
      <c r="H789" s="31" t="s">
        <v>5402</v>
      </c>
      <c r="I789" s="21" t="s">
        <v>701</v>
      </c>
      <c r="J789" s="21" t="s">
        <v>5403</v>
      </c>
      <c r="K789" s="21" t="s">
        <v>5404</v>
      </c>
      <c r="L789" s="21" t="s">
        <v>5406</v>
      </c>
      <c r="M789" s="23" t="s">
        <v>6105</v>
      </c>
      <c r="N789" s="32" t="s">
        <v>1105</v>
      </c>
      <c r="O789" s="32"/>
      <c r="P789" s="51" t="s">
        <v>5405</v>
      </c>
      <c r="Q789" s="32"/>
      <c r="R789" s="33">
        <v>93991</v>
      </c>
      <c r="S789" s="33" t="s">
        <v>5407</v>
      </c>
      <c r="T789" s="34">
        <v>38769</v>
      </c>
      <c r="U789" s="32">
        <v>7306</v>
      </c>
      <c r="V789" s="22"/>
      <c r="W789" s="23"/>
      <c r="X789" s="22"/>
      <c r="Y789" s="22"/>
      <c r="Z789" s="22"/>
      <c r="AA789" s="21"/>
      <c r="AB789" s="18"/>
      <c r="AC789" s="18"/>
      <c r="AD789" s="18"/>
      <c r="AE789" s="18"/>
      <c r="AF789" s="18"/>
      <c r="AG789" s="18"/>
    </row>
    <row r="790" spans="1:33" ht="18" hidden="1" customHeight="1" x14ac:dyDescent="0.2">
      <c r="A790" s="32">
        <v>7335</v>
      </c>
      <c r="B790" s="42" t="s">
        <v>5408</v>
      </c>
      <c r="C790" s="139">
        <v>654941300</v>
      </c>
      <c r="D790" s="21" t="s">
        <v>78</v>
      </c>
      <c r="E790" s="21" t="s">
        <v>5409</v>
      </c>
      <c r="F790" s="31" t="s">
        <v>5410</v>
      </c>
      <c r="G790" s="31" t="s">
        <v>5231</v>
      </c>
      <c r="H790" s="31" t="s">
        <v>5411</v>
      </c>
      <c r="I790" s="21" t="s">
        <v>730</v>
      </c>
      <c r="J790" s="21" t="s">
        <v>5412</v>
      </c>
      <c r="K790" s="21" t="s">
        <v>5413</v>
      </c>
      <c r="L790" s="21" t="s">
        <v>5414</v>
      </c>
      <c r="M790" s="23" t="s">
        <v>49</v>
      </c>
      <c r="N790" s="32" t="s">
        <v>845</v>
      </c>
      <c r="O790" s="32"/>
      <c r="P790" s="33"/>
      <c r="Q790" s="32"/>
      <c r="R790" s="33" t="s">
        <v>414</v>
      </c>
      <c r="S790" s="33" t="s">
        <v>5415</v>
      </c>
      <c r="T790" s="34">
        <v>39006</v>
      </c>
      <c r="U790" s="32">
        <v>7335</v>
      </c>
      <c r="V790" s="22"/>
      <c r="W790" s="23"/>
      <c r="X790" s="22"/>
      <c r="Y790" s="22"/>
      <c r="Z790" s="22"/>
      <c r="AA790" s="21"/>
      <c r="AB790" s="18"/>
      <c r="AC790" s="18"/>
      <c r="AD790" s="18"/>
      <c r="AE790" s="18"/>
      <c r="AF790" s="18"/>
      <c r="AG790" s="18"/>
    </row>
    <row r="791" spans="1:33" ht="18" hidden="1" customHeight="1" x14ac:dyDescent="0.2">
      <c r="A791" s="32">
        <v>7342</v>
      </c>
      <c r="B791" s="42" t="s">
        <v>5416</v>
      </c>
      <c r="C791" s="139">
        <v>759905806</v>
      </c>
      <c r="D791" s="21" t="s">
        <v>78</v>
      </c>
      <c r="E791" s="21" t="s">
        <v>5417</v>
      </c>
      <c r="F791" s="31" t="s">
        <v>5418</v>
      </c>
      <c r="G791" s="31" t="s">
        <v>5231</v>
      </c>
      <c r="H791" s="31" t="s">
        <v>5419</v>
      </c>
      <c r="I791" s="21" t="s">
        <v>730</v>
      </c>
      <c r="J791" s="21" t="s">
        <v>5420</v>
      </c>
      <c r="K791" s="21" t="s">
        <v>5421</v>
      </c>
      <c r="L791" s="22" t="s">
        <v>5423</v>
      </c>
      <c r="M791" s="23" t="s">
        <v>339</v>
      </c>
      <c r="N791" s="32" t="s">
        <v>5424</v>
      </c>
      <c r="O791" s="32"/>
      <c r="P791" s="33" t="s">
        <v>5422</v>
      </c>
      <c r="Q791" s="32"/>
      <c r="R791" s="33" t="s">
        <v>414</v>
      </c>
      <c r="S791" s="33" t="s">
        <v>5425</v>
      </c>
      <c r="T791" s="34">
        <v>39097</v>
      </c>
      <c r="U791" s="32">
        <v>7342</v>
      </c>
      <c r="V791" s="24"/>
      <c r="W791" s="23"/>
      <c r="X791" s="22"/>
      <c r="Y791" s="22"/>
      <c r="Z791" s="22"/>
      <c r="AA791" s="21"/>
      <c r="AB791" s="18"/>
      <c r="AC791" s="18"/>
      <c r="AD791" s="18"/>
      <c r="AE791" s="18"/>
      <c r="AF791" s="18"/>
      <c r="AG791" s="18"/>
    </row>
    <row r="792" spans="1:33" ht="18" hidden="1" customHeight="1" x14ac:dyDescent="0.2">
      <c r="A792" s="32">
        <v>7154</v>
      </c>
      <c r="B792" s="42" t="s">
        <v>5426</v>
      </c>
      <c r="C792" s="139" t="s">
        <v>8736</v>
      </c>
      <c r="D792" s="21" t="s">
        <v>5319</v>
      </c>
      <c r="E792" s="21" t="s">
        <v>5427</v>
      </c>
      <c r="F792" s="31" t="s">
        <v>6643</v>
      </c>
      <c r="G792" s="31" t="s">
        <v>5428</v>
      </c>
      <c r="H792" s="31" t="s">
        <v>5429</v>
      </c>
      <c r="I792" s="21" t="s">
        <v>5430</v>
      </c>
      <c r="J792" s="21" t="s">
        <v>5431</v>
      </c>
      <c r="K792" s="21" t="s">
        <v>5432</v>
      </c>
      <c r="L792" s="21" t="s">
        <v>5433</v>
      </c>
      <c r="M792" s="23" t="s">
        <v>6110</v>
      </c>
      <c r="N792" s="32" t="s">
        <v>1005</v>
      </c>
      <c r="O792" s="32" t="s">
        <v>6644</v>
      </c>
      <c r="P792" s="51" t="s">
        <v>6645</v>
      </c>
      <c r="Q792" s="32"/>
      <c r="R792" s="33" t="s">
        <v>414</v>
      </c>
      <c r="S792" s="33" t="s">
        <v>6646</v>
      </c>
      <c r="T792" s="34">
        <v>38376</v>
      </c>
      <c r="U792" s="32">
        <v>7154</v>
      </c>
      <c r="V792" s="22"/>
      <c r="W792" s="23"/>
      <c r="X792" s="22"/>
      <c r="Y792" s="22"/>
      <c r="Z792" s="22"/>
      <c r="AA792" s="21"/>
      <c r="AB792" s="18"/>
      <c r="AC792" s="18"/>
      <c r="AD792" s="18"/>
      <c r="AE792" s="18"/>
      <c r="AF792" s="18"/>
      <c r="AG792" s="18"/>
    </row>
    <row r="793" spans="1:33" ht="18" hidden="1" customHeight="1" x14ac:dyDescent="0.2">
      <c r="A793" s="32">
        <v>6962</v>
      </c>
      <c r="B793" s="42" t="s">
        <v>5434</v>
      </c>
      <c r="C793" s="139">
        <v>731414009</v>
      </c>
      <c r="D793" s="21" t="s">
        <v>78</v>
      </c>
      <c r="E793" s="21" t="s">
        <v>5435</v>
      </c>
      <c r="F793" s="31" t="s">
        <v>6557</v>
      </c>
      <c r="G793" s="31" t="s">
        <v>5436</v>
      </c>
      <c r="H793" s="31" t="s">
        <v>5437</v>
      </c>
      <c r="I793" s="21" t="s">
        <v>5438</v>
      </c>
      <c r="J793" s="21" t="s">
        <v>6559</v>
      </c>
      <c r="K793" s="21" t="s">
        <v>5439</v>
      </c>
      <c r="L793" s="21" t="s">
        <v>5441</v>
      </c>
      <c r="M793" s="23" t="s">
        <v>623</v>
      </c>
      <c r="N793" s="32" t="s">
        <v>1339</v>
      </c>
      <c r="O793" s="32" t="s">
        <v>5442</v>
      </c>
      <c r="P793" s="33" t="s">
        <v>5440</v>
      </c>
      <c r="Q793" s="32"/>
      <c r="R793" s="33" t="s">
        <v>414</v>
      </c>
      <c r="S793" s="33" t="s">
        <v>6558</v>
      </c>
      <c r="T793" s="34">
        <v>37970</v>
      </c>
      <c r="U793" s="32">
        <v>6962</v>
      </c>
      <c r="V793" s="22"/>
      <c r="W793" s="23"/>
      <c r="X793" s="22"/>
      <c r="Y793" s="22"/>
      <c r="Z793" s="22"/>
      <c r="AA793" s="21"/>
      <c r="AB793" s="18"/>
      <c r="AC793" s="18"/>
      <c r="AD793" s="18"/>
      <c r="AE793" s="18"/>
      <c r="AF793" s="18"/>
      <c r="AG793" s="18"/>
    </row>
    <row r="794" spans="1:33" ht="18" hidden="1" customHeight="1" x14ac:dyDescent="0.2">
      <c r="A794" s="32">
        <v>7017</v>
      </c>
      <c r="B794" s="42" t="s">
        <v>5443</v>
      </c>
      <c r="C794" s="139">
        <v>743577000</v>
      </c>
      <c r="D794" s="21" t="s">
        <v>5301</v>
      </c>
      <c r="E794" s="21" t="s">
        <v>5444</v>
      </c>
      <c r="F794" s="31" t="s">
        <v>5445</v>
      </c>
      <c r="G794" s="31" t="s">
        <v>5313</v>
      </c>
      <c r="H794" s="31" t="s">
        <v>5446</v>
      </c>
      <c r="I794" s="21" t="s">
        <v>5447</v>
      </c>
      <c r="J794" s="21" t="s">
        <v>5448</v>
      </c>
      <c r="K794" s="21" t="s">
        <v>5449</v>
      </c>
      <c r="L794" s="21" t="s">
        <v>5450</v>
      </c>
      <c r="M794" s="23" t="s">
        <v>49</v>
      </c>
      <c r="N794" s="32" t="s">
        <v>5152</v>
      </c>
      <c r="O794" s="32"/>
      <c r="P794" s="33"/>
      <c r="Q794" s="32"/>
      <c r="R794" s="33" t="s">
        <v>1209</v>
      </c>
      <c r="S794" s="33" t="s">
        <v>5451</v>
      </c>
      <c r="T794" s="34">
        <v>37970</v>
      </c>
      <c r="U794" s="32">
        <v>7017</v>
      </c>
      <c r="V794" s="22"/>
      <c r="W794" s="23"/>
      <c r="X794" s="22"/>
      <c r="Y794" s="22"/>
      <c r="Z794" s="22"/>
      <c r="AA794" s="21"/>
      <c r="AB794" s="18"/>
      <c r="AC794" s="18"/>
      <c r="AD794" s="18"/>
      <c r="AE794" s="18"/>
      <c r="AF794" s="18"/>
      <c r="AG794" s="18"/>
    </row>
    <row r="795" spans="1:33" ht="18" hidden="1" customHeight="1" x14ac:dyDescent="0.2">
      <c r="A795" s="32">
        <v>7380</v>
      </c>
      <c r="B795" s="42" t="s">
        <v>5452</v>
      </c>
      <c r="C795" s="139">
        <v>657110906</v>
      </c>
      <c r="D795" s="21" t="s">
        <v>52</v>
      </c>
      <c r="E795" s="21" t="s">
        <v>5453</v>
      </c>
      <c r="F795" s="31" t="s">
        <v>5454</v>
      </c>
      <c r="G795" s="31" t="s">
        <v>4931</v>
      </c>
      <c r="H795" s="31" t="s">
        <v>5455</v>
      </c>
      <c r="I795" s="21" t="s">
        <v>190</v>
      </c>
      <c r="J795" s="21" t="s">
        <v>5456</v>
      </c>
      <c r="K795" s="21" t="s">
        <v>5457</v>
      </c>
      <c r="L795" s="21" t="s">
        <v>5460</v>
      </c>
      <c r="M795" s="23" t="s">
        <v>49</v>
      </c>
      <c r="N795" s="32" t="s">
        <v>1152</v>
      </c>
      <c r="O795" s="32" t="s">
        <v>5459</v>
      </c>
      <c r="P795" s="33" t="s">
        <v>5458</v>
      </c>
      <c r="Q795" s="32"/>
      <c r="R795" s="33">
        <v>93991</v>
      </c>
      <c r="S795" s="33" t="s">
        <v>5461</v>
      </c>
      <c r="T795" s="34">
        <v>39384</v>
      </c>
      <c r="U795" s="32">
        <v>7380</v>
      </c>
      <c r="V795" s="22"/>
      <c r="W795" s="23"/>
      <c r="X795" s="22"/>
      <c r="Y795" s="22"/>
      <c r="Z795" s="22"/>
      <c r="AA795" s="21"/>
      <c r="AB795" s="18"/>
      <c r="AC795" s="18"/>
      <c r="AD795" s="18"/>
      <c r="AE795" s="18"/>
      <c r="AF795" s="18"/>
      <c r="AG795" s="18"/>
    </row>
    <row r="796" spans="1:33" ht="18" hidden="1" customHeight="1" x14ac:dyDescent="0.2">
      <c r="A796" s="32">
        <v>7398</v>
      </c>
      <c r="B796" s="42" t="s">
        <v>5462</v>
      </c>
      <c r="C796" s="139">
        <v>654617201</v>
      </c>
      <c r="D796" s="21" t="s">
        <v>52</v>
      </c>
      <c r="E796" s="21" t="s">
        <v>5463</v>
      </c>
      <c r="F796" s="31" t="s">
        <v>5464</v>
      </c>
      <c r="G796" s="31" t="s">
        <v>5465</v>
      </c>
      <c r="H796" s="31" t="s">
        <v>5466</v>
      </c>
      <c r="I796" s="21" t="s">
        <v>701</v>
      </c>
      <c r="J796" s="21" t="s">
        <v>5467</v>
      </c>
      <c r="K796" s="21" t="s">
        <v>5468</v>
      </c>
      <c r="L796" s="21" t="s">
        <v>5470</v>
      </c>
      <c r="M796" s="23" t="s">
        <v>6108</v>
      </c>
      <c r="N796" s="32" t="s">
        <v>6169</v>
      </c>
      <c r="O796" s="32" t="s">
        <v>5469</v>
      </c>
      <c r="P796" s="33"/>
      <c r="Q796" s="32"/>
      <c r="R796" s="33">
        <v>93991</v>
      </c>
      <c r="S796" s="33" t="s">
        <v>5471</v>
      </c>
      <c r="T796" s="34">
        <v>39626</v>
      </c>
      <c r="U796" s="32">
        <v>7398</v>
      </c>
      <c r="V796" s="22"/>
      <c r="W796" s="23"/>
      <c r="X796" s="22"/>
      <c r="Y796" s="22"/>
      <c r="Z796" s="22"/>
      <c r="AA796" s="21"/>
      <c r="AB796" s="18"/>
      <c r="AC796" s="18"/>
      <c r="AD796" s="18"/>
      <c r="AE796" s="18"/>
      <c r="AF796" s="18"/>
      <c r="AG796" s="18"/>
    </row>
    <row r="797" spans="1:33" ht="18" hidden="1" customHeight="1" x14ac:dyDescent="0.2">
      <c r="A797" s="32">
        <v>7539</v>
      </c>
      <c r="B797" s="42" t="s">
        <v>5472</v>
      </c>
      <c r="C797" s="139" t="s">
        <v>8795</v>
      </c>
      <c r="D797" s="21" t="s">
        <v>400</v>
      </c>
      <c r="E797" s="21" t="s">
        <v>5473</v>
      </c>
      <c r="F797" s="31" t="s">
        <v>5474</v>
      </c>
      <c r="G797" s="31" t="s">
        <v>4716</v>
      </c>
      <c r="H797" s="31" t="s">
        <v>5475</v>
      </c>
      <c r="I797" s="21" t="s">
        <v>1473</v>
      </c>
      <c r="J797" s="21" t="s">
        <v>5476</v>
      </c>
      <c r="K797" s="21" t="s">
        <v>5477</v>
      </c>
      <c r="L797" s="21" t="s">
        <v>5479</v>
      </c>
      <c r="M797" s="23" t="s">
        <v>49</v>
      </c>
      <c r="N797" s="32" t="s">
        <v>3492</v>
      </c>
      <c r="O797" s="32" t="s">
        <v>5480</v>
      </c>
      <c r="P797" s="33" t="s">
        <v>5478</v>
      </c>
      <c r="Q797" s="32"/>
      <c r="R797" s="33" t="s">
        <v>414</v>
      </c>
      <c r="S797" s="33" t="s">
        <v>5481</v>
      </c>
      <c r="T797" s="34">
        <v>42053</v>
      </c>
      <c r="U797" s="32">
        <v>7539</v>
      </c>
      <c r="V797" s="22"/>
      <c r="W797" s="23"/>
      <c r="X797" s="22"/>
      <c r="Y797" s="22"/>
      <c r="Z797" s="22"/>
      <c r="AA797" s="21"/>
      <c r="AB797" s="18"/>
      <c r="AC797" s="18"/>
      <c r="AD797" s="18"/>
      <c r="AE797" s="18"/>
      <c r="AF797" s="18"/>
      <c r="AG797" s="18"/>
    </row>
    <row r="798" spans="1:33" ht="18" hidden="1" customHeight="1" x14ac:dyDescent="0.2">
      <c r="A798" s="32">
        <v>7409</v>
      </c>
      <c r="B798" s="42" t="s">
        <v>5482</v>
      </c>
      <c r="C798" s="139">
        <v>651168902</v>
      </c>
      <c r="D798" s="21" t="s">
        <v>52</v>
      </c>
      <c r="E798" s="21" t="s">
        <v>5483</v>
      </c>
      <c r="F798" s="31" t="s">
        <v>5484</v>
      </c>
      <c r="G798" s="31" t="s">
        <v>5485</v>
      </c>
      <c r="H798" s="31" t="s">
        <v>5486</v>
      </c>
      <c r="I798" s="21" t="s">
        <v>5487</v>
      </c>
      <c r="J798" s="21" t="s">
        <v>5488</v>
      </c>
      <c r="K798" s="21" t="s">
        <v>5489</v>
      </c>
      <c r="L798" s="21" t="s">
        <v>5491</v>
      </c>
      <c r="M798" s="23" t="s">
        <v>623</v>
      </c>
      <c r="N798" s="32" t="s">
        <v>2054</v>
      </c>
      <c r="O798" s="32" t="s">
        <v>5492</v>
      </c>
      <c r="P798" s="33" t="s">
        <v>5490</v>
      </c>
      <c r="Q798" s="32"/>
      <c r="R798" s="33" t="s">
        <v>414</v>
      </c>
      <c r="S798" s="33" t="s">
        <v>5493</v>
      </c>
      <c r="T798" s="34">
        <v>39882</v>
      </c>
      <c r="U798" s="32">
        <v>7409</v>
      </c>
      <c r="V798" s="22"/>
      <c r="W798" s="23"/>
      <c r="X798" s="22"/>
      <c r="Y798" s="22"/>
      <c r="Z798" s="22"/>
      <c r="AA798" s="21"/>
      <c r="AB798" s="18"/>
      <c r="AC798" s="18"/>
      <c r="AD798" s="18"/>
      <c r="AE798" s="18"/>
      <c r="AF798" s="18"/>
      <c r="AG798" s="18"/>
    </row>
    <row r="799" spans="1:33" ht="18" hidden="1" customHeight="1" x14ac:dyDescent="0.2">
      <c r="A799" s="32">
        <v>7350</v>
      </c>
      <c r="B799" s="42" t="s">
        <v>5494</v>
      </c>
      <c r="C799" s="139">
        <v>650086104</v>
      </c>
      <c r="D799" s="21" t="s">
        <v>78</v>
      </c>
      <c r="E799" s="21" t="s">
        <v>5495</v>
      </c>
      <c r="F799" s="31" t="s">
        <v>7218</v>
      </c>
      <c r="G799" s="31" t="s">
        <v>4733</v>
      </c>
      <c r="H799" s="31" t="s">
        <v>6617</v>
      </c>
      <c r="I799" s="21" t="s">
        <v>5496</v>
      </c>
      <c r="J799" s="21" t="s">
        <v>7223</v>
      </c>
      <c r="K799" s="21" t="s">
        <v>5497</v>
      </c>
      <c r="L799" s="21" t="s">
        <v>7219</v>
      </c>
      <c r="M799" s="23" t="s">
        <v>6107</v>
      </c>
      <c r="N799" s="32" t="s">
        <v>2459</v>
      </c>
      <c r="O799" s="32" t="s">
        <v>7221</v>
      </c>
      <c r="P799" s="51" t="s">
        <v>7220</v>
      </c>
      <c r="Q799" s="32"/>
      <c r="R799" s="33" t="s">
        <v>523</v>
      </c>
      <c r="S799" s="33" t="s">
        <v>7222</v>
      </c>
      <c r="T799" s="34">
        <v>39171</v>
      </c>
      <c r="U799" s="32">
        <v>7350</v>
      </c>
      <c r="V799" s="22"/>
      <c r="W799" s="23"/>
      <c r="X799" s="22"/>
      <c r="Y799" s="22"/>
      <c r="Z799" s="22"/>
      <c r="AA799" s="21"/>
      <c r="AB799" s="18"/>
      <c r="AC799" s="18"/>
      <c r="AD799" s="18"/>
      <c r="AE799" s="18"/>
      <c r="AF799" s="18"/>
      <c r="AG799" s="18"/>
    </row>
    <row r="800" spans="1:33" ht="18" hidden="1" customHeight="1" x14ac:dyDescent="0.2">
      <c r="A800" s="32">
        <v>7472</v>
      </c>
      <c r="B800" s="42" t="s">
        <v>5498</v>
      </c>
      <c r="C800" s="139">
        <v>650876008</v>
      </c>
      <c r="D800" s="21" t="s">
        <v>52</v>
      </c>
      <c r="E800" s="21" t="s">
        <v>5499</v>
      </c>
      <c r="F800" s="31" t="s">
        <v>5500</v>
      </c>
      <c r="G800" s="31" t="s">
        <v>4991</v>
      </c>
      <c r="H800" s="31" t="s">
        <v>5501</v>
      </c>
      <c r="I800" s="21" t="s">
        <v>5502</v>
      </c>
      <c r="J800" s="21" t="s">
        <v>5503</v>
      </c>
      <c r="K800" s="21" t="s">
        <v>5504</v>
      </c>
      <c r="L800" s="21" t="s">
        <v>5506</v>
      </c>
      <c r="M800" s="23" t="s">
        <v>6106</v>
      </c>
      <c r="N800" s="32" t="s">
        <v>61</v>
      </c>
      <c r="O800" s="32" t="s">
        <v>5507</v>
      </c>
      <c r="P800" s="51" t="s">
        <v>5505</v>
      </c>
      <c r="Q800" s="32"/>
      <c r="R800" s="33" t="s">
        <v>961</v>
      </c>
      <c r="S800" s="33" t="s">
        <v>5508</v>
      </c>
      <c r="T800" s="34">
        <v>41338</v>
      </c>
      <c r="U800" s="32">
        <v>7472</v>
      </c>
      <c r="V800" s="22"/>
      <c r="W800" s="23"/>
      <c r="X800" s="22"/>
      <c r="Y800" s="22"/>
      <c r="Z800" s="22"/>
      <c r="AA800" s="21"/>
      <c r="AB800" s="18"/>
      <c r="AC800" s="18"/>
      <c r="AD800" s="18"/>
      <c r="AE800" s="18"/>
      <c r="AF800" s="18"/>
      <c r="AG800" s="18"/>
    </row>
    <row r="801" spans="1:33" ht="18" hidden="1" customHeight="1" x14ac:dyDescent="0.2">
      <c r="A801" s="32">
        <v>7641</v>
      </c>
      <c r="B801" s="42" t="s">
        <v>5509</v>
      </c>
      <c r="C801" s="139">
        <v>650206193</v>
      </c>
      <c r="D801" s="21" t="s">
        <v>78</v>
      </c>
      <c r="E801" s="21" t="s">
        <v>5510</v>
      </c>
      <c r="F801" s="31" t="s">
        <v>5511</v>
      </c>
      <c r="G801" s="31" t="s">
        <v>5512</v>
      </c>
      <c r="H801" s="31" t="s">
        <v>5513</v>
      </c>
      <c r="I801" s="21" t="s">
        <v>5514</v>
      </c>
      <c r="J801" s="21" t="s">
        <v>5515</v>
      </c>
      <c r="K801" s="21" t="s">
        <v>5516</v>
      </c>
      <c r="L801" s="21" t="s">
        <v>5517</v>
      </c>
      <c r="M801" s="23" t="s">
        <v>49</v>
      </c>
      <c r="N801" s="21" t="s">
        <v>5518</v>
      </c>
      <c r="O801" s="32" t="s">
        <v>5519</v>
      </c>
      <c r="P801" s="51" t="s">
        <v>5520</v>
      </c>
      <c r="Q801" s="32"/>
      <c r="R801" s="33" t="s">
        <v>640</v>
      </c>
      <c r="S801" s="33" t="s">
        <v>5521</v>
      </c>
      <c r="T801" s="34">
        <v>43062</v>
      </c>
      <c r="U801" s="32">
        <v>7641</v>
      </c>
      <c r="V801" s="22"/>
      <c r="W801" s="23"/>
      <c r="X801" s="22"/>
      <c r="Y801" s="22"/>
      <c r="Z801" s="22"/>
      <c r="AA801" s="21"/>
      <c r="AB801" s="18"/>
      <c r="AC801" s="18"/>
      <c r="AD801" s="18"/>
      <c r="AE801" s="18"/>
      <c r="AF801" s="18"/>
      <c r="AG801" s="18"/>
    </row>
    <row r="802" spans="1:33" ht="18" hidden="1" customHeight="1" x14ac:dyDescent="0.2">
      <c r="A802" s="32">
        <v>7419</v>
      </c>
      <c r="B802" s="42" t="s">
        <v>5522</v>
      </c>
      <c r="C802" s="139">
        <v>650129113</v>
      </c>
      <c r="D802" s="21" t="s">
        <v>587</v>
      </c>
      <c r="E802" s="21" t="s">
        <v>5523</v>
      </c>
      <c r="F802" s="31" t="s">
        <v>5524</v>
      </c>
      <c r="G802" s="31" t="s">
        <v>4733</v>
      </c>
      <c r="H802" s="31" t="s">
        <v>5525</v>
      </c>
      <c r="I802" s="21" t="s">
        <v>190</v>
      </c>
      <c r="J802" s="21" t="s">
        <v>5526</v>
      </c>
      <c r="K802" s="21" t="s">
        <v>5527</v>
      </c>
      <c r="L802" s="21" t="s">
        <v>5529</v>
      </c>
      <c r="M802" s="23" t="s">
        <v>623</v>
      </c>
      <c r="N802" s="32" t="s">
        <v>202</v>
      </c>
      <c r="O802" s="32" t="s">
        <v>5530</v>
      </c>
      <c r="P802" s="33" t="s">
        <v>5528</v>
      </c>
      <c r="Q802" s="32"/>
      <c r="R802" s="33" t="s">
        <v>414</v>
      </c>
      <c r="S802" s="33" t="s">
        <v>5531</v>
      </c>
      <c r="T802" s="34">
        <v>40112</v>
      </c>
      <c r="U802" s="32">
        <v>7419</v>
      </c>
      <c r="V802" s="22"/>
      <c r="W802" s="23"/>
      <c r="X802" s="22"/>
      <c r="Y802" s="22"/>
      <c r="Z802" s="22"/>
      <c r="AA802" s="21"/>
      <c r="AB802" s="18"/>
      <c r="AC802" s="18"/>
      <c r="AD802" s="18"/>
      <c r="AE802" s="18"/>
      <c r="AF802" s="18"/>
      <c r="AG802" s="18"/>
    </row>
    <row r="803" spans="1:33" ht="18" hidden="1" customHeight="1" x14ac:dyDescent="0.2">
      <c r="A803" s="32">
        <v>6967</v>
      </c>
      <c r="B803" s="42" t="s">
        <v>5532</v>
      </c>
      <c r="C803" s="139">
        <v>732447008</v>
      </c>
      <c r="D803" s="21" t="s">
        <v>78</v>
      </c>
      <c r="E803" s="21" t="s">
        <v>5533</v>
      </c>
      <c r="F803" s="31" t="s">
        <v>5534</v>
      </c>
      <c r="G803" s="31" t="s">
        <v>4733</v>
      </c>
      <c r="H803" s="31" t="s">
        <v>5535</v>
      </c>
      <c r="I803" s="21" t="s">
        <v>4202</v>
      </c>
      <c r="J803" s="21" t="s">
        <v>5536</v>
      </c>
      <c r="K803" s="21" t="s">
        <v>5537</v>
      </c>
      <c r="L803" s="21" t="s">
        <v>5539</v>
      </c>
      <c r="M803" s="23" t="s">
        <v>6108</v>
      </c>
      <c r="N803" s="32" t="s">
        <v>984</v>
      </c>
      <c r="O803" s="32" t="s">
        <v>5540</v>
      </c>
      <c r="P803" s="51" t="s">
        <v>5538</v>
      </c>
      <c r="Q803" s="32"/>
      <c r="R803" s="33" t="s">
        <v>414</v>
      </c>
      <c r="S803" s="33" t="s">
        <v>5541</v>
      </c>
      <c r="T803" s="34">
        <v>37970</v>
      </c>
      <c r="U803" s="32">
        <v>6967</v>
      </c>
      <c r="V803" s="22"/>
      <c r="W803" s="23"/>
      <c r="X803" s="22"/>
      <c r="Y803" s="22"/>
      <c r="Z803" s="22"/>
      <c r="AA803" s="21"/>
      <c r="AB803" s="18"/>
      <c r="AC803" s="18"/>
      <c r="AD803" s="18"/>
      <c r="AE803" s="18"/>
      <c r="AF803" s="18"/>
      <c r="AG803" s="18"/>
    </row>
    <row r="804" spans="1:33" ht="18" hidden="1" customHeight="1" x14ac:dyDescent="0.2">
      <c r="A804" s="32">
        <v>7644</v>
      </c>
      <c r="B804" s="42" t="s">
        <v>5542</v>
      </c>
      <c r="C804" s="139">
        <v>651519810</v>
      </c>
      <c r="D804" s="21" t="s">
        <v>400</v>
      </c>
      <c r="E804" s="21" t="s">
        <v>5543</v>
      </c>
      <c r="F804" s="31" t="s">
        <v>5544</v>
      </c>
      <c r="G804" s="31" t="s">
        <v>6057</v>
      </c>
      <c r="H804" s="31" t="s">
        <v>5545</v>
      </c>
      <c r="I804" s="21" t="s">
        <v>5546</v>
      </c>
      <c r="J804" s="21" t="s">
        <v>5547</v>
      </c>
      <c r="K804" s="21" t="s">
        <v>5548</v>
      </c>
      <c r="L804" s="21" t="s">
        <v>5549</v>
      </c>
      <c r="M804" s="23" t="s">
        <v>339</v>
      </c>
      <c r="N804" s="32" t="s">
        <v>5550</v>
      </c>
      <c r="O804" s="32"/>
      <c r="P804" s="33"/>
      <c r="Q804" s="32"/>
      <c r="R804" s="33" t="s">
        <v>697</v>
      </c>
      <c r="S804" s="33" t="s">
        <v>6823</v>
      </c>
      <c r="T804" s="34">
        <v>43165</v>
      </c>
      <c r="U804" s="32">
        <v>7644</v>
      </c>
      <c r="V804" s="22"/>
      <c r="W804" s="23"/>
      <c r="X804" s="22"/>
      <c r="Y804" s="22"/>
      <c r="Z804" s="22"/>
      <c r="AA804" s="21"/>
      <c r="AB804" s="18"/>
      <c r="AC804" s="18"/>
      <c r="AD804" s="18"/>
      <c r="AE804" s="18"/>
      <c r="AF804" s="18"/>
      <c r="AG804" s="18" t="s">
        <v>8579</v>
      </c>
    </row>
    <row r="805" spans="1:33" ht="18" hidden="1" customHeight="1" x14ac:dyDescent="0.2">
      <c r="A805" s="32">
        <v>6950</v>
      </c>
      <c r="B805" s="42" t="s">
        <v>5551</v>
      </c>
      <c r="C805" s="139">
        <v>728857005</v>
      </c>
      <c r="D805" s="21" t="s">
        <v>52</v>
      </c>
      <c r="E805" s="21" t="s">
        <v>5552</v>
      </c>
      <c r="F805" s="31" t="s">
        <v>7296</v>
      </c>
      <c r="G805" s="31" t="s">
        <v>5428</v>
      </c>
      <c r="H805" s="31" t="s">
        <v>7299</v>
      </c>
      <c r="I805" s="21" t="s">
        <v>5553</v>
      </c>
      <c r="J805" s="21" t="s">
        <v>7300</v>
      </c>
      <c r="K805" s="21" t="s">
        <v>5554</v>
      </c>
      <c r="L805" s="21" t="s">
        <v>7297</v>
      </c>
      <c r="M805" s="23" t="s">
        <v>623</v>
      </c>
      <c r="N805" s="32" t="s">
        <v>3686</v>
      </c>
      <c r="O805" s="32" t="s">
        <v>7298</v>
      </c>
      <c r="P805" s="33" t="s">
        <v>6560</v>
      </c>
      <c r="Q805" s="32"/>
      <c r="R805" s="33" t="s">
        <v>47</v>
      </c>
      <c r="S805" s="33" t="s">
        <v>7301</v>
      </c>
      <c r="T805" s="34">
        <v>37970</v>
      </c>
      <c r="U805" s="32">
        <v>6950</v>
      </c>
      <c r="V805" s="22"/>
      <c r="W805" s="23"/>
      <c r="X805" s="22"/>
      <c r="Y805" s="22"/>
      <c r="Z805" s="22"/>
      <c r="AA805" s="21"/>
      <c r="AB805" s="18"/>
      <c r="AC805" s="18"/>
      <c r="AD805" s="18"/>
      <c r="AE805" s="18"/>
      <c r="AF805" s="18"/>
      <c r="AG805" s="18"/>
    </row>
    <row r="806" spans="1:33" ht="18" hidden="1" customHeight="1" x14ac:dyDescent="0.2">
      <c r="A806" s="32">
        <v>7027</v>
      </c>
      <c r="B806" s="42" t="s">
        <v>5555</v>
      </c>
      <c r="C806" s="139">
        <v>650364007</v>
      </c>
      <c r="D806" s="21" t="s">
        <v>78</v>
      </c>
      <c r="E806" s="21" t="s">
        <v>5556</v>
      </c>
      <c r="F806" s="31" t="s">
        <v>7160</v>
      </c>
      <c r="G806" s="31" t="s">
        <v>4733</v>
      </c>
      <c r="H806" s="31" t="s">
        <v>7163</v>
      </c>
      <c r="I806" s="21" t="s">
        <v>5557</v>
      </c>
      <c r="J806" s="21" t="s">
        <v>7209</v>
      </c>
      <c r="K806" s="21" t="s">
        <v>5558</v>
      </c>
      <c r="L806" s="21" t="s">
        <v>7161</v>
      </c>
      <c r="M806" s="23" t="s">
        <v>623</v>
      </c>
      <c r="N806" s="32" t="s">
        <v>5560</v>
      </c>
      <c r="O806" s="32" t="s">
        <v>7162</v>
      </c>
      <c r="P806" s="51" t="s">
        <v>5559</v>
      </c>
      <c r="Q806" s="32"/>
      <c r="R806" s="33" t="s">
        <v>414</v>
      </c>
      <c r="S806" s="33" t="s">
        <v>7216</v>
      </c>
      <c r="T806" s="34">
        <v>37970</v>
      </c>
      <c r="U806" s="32">
        <v>7027</v>
      </c>
      <c r="V806" s="22"/>
      <c r="W806" s="23"/>
      <c r="X806" s="22"/>
      <c r="Y806" s="22"/>
      <c r="Z806" s="22"/>
      <c r="AA806" s="21"/>
      <c r="AB806" s="18"/>
      <c r="AC806" s="18"/>
      <c r="AD806" s="18"/>
      <c r="AE806" s="18"/>
      <c r="AF806" s="18"/>
      <c r="AG806" s="18"/>
    </row>
    <row r="807" spans="1:33" ht="18" hidden="1" customHeight="1" x14ac:dyDescent="0.2">
      <c r="A807" s="32">
        <v>7622</v>
      </c>
      <c r="B807" s="42" t="s">
        <v>5561</v>
      </c>
      <c r="C807" s="139">
        <v>650345029</v>
      </c>
      <c r="D807" s="21" t="s">
        <v>78</v>
      </c>
      <c r="E807" s="21" t="s">
        <v>5562</v>
      </c>
      <c r="F807" s="31" t="s">
        <v>5563</v>
      </c>
      <c r="G807" s="31" t="s">
        <v>5564</v>
      </c>
      <c r="H807" s="31" t="s">
        <v>5565</v>
      </c>
      <c r="I807" s="21" t="s">
        <v>953</v>
      </c>
      <c r="J807" s="21" t="s">
        <v>5566</v>
      </c>
      <c r="K807" s="21" t="s">
        <v>5567</v>
      </c>
      <c r="L807" s="21" t="s">
        <v>5568</v>
      </c>
      <c r="M807" s="23" t="s">
        <v>49</v>
      </c>
      <c r="N807" s="32" t="s">
        <v>5569</v>
      </c>
      <c r="O807" s="32"/>
      <c r="P807" s="33"/>
      <c r="Q807" s="32"/>
      <c r="R807" s="33" t="s">
        <v>640</v>
      </c>
      <c r="S807" s="33" t="s">
        <v>5570</v>
      </c>
      <c r="T807" s="34">
        <v>42720</v>
      </c>
      <c r="U807" s="32">
        <v>7622</v>
      </c>
      <c r="V807" s="22"/>
      <c r="W807" s="23"/>
      <c r="X807" s="22"/>
      <c r="Y807" s="22"/>
      <c r="Z807" s="22"/>
      <c r="AA807" s="21"/>
      <c r="AB807" s="18"/>
      <c r="AC807" s="18"/>
      <c r="AD807" s="18"/>
      <c r="AE807" s="18"/>
      <c r="AF807" s="18"/>
      <c r="AG807" s="18"/>
    </row>
    <row r="808" spans="1:33" ht="18" hidden="1" customHeight="1" x14ac:dyDescent="0.2">
      <c r="A808" s="32">
        <v>7569</v>
      </c>
      <c r="B808" s="42" t="s">
        <v>5571</v>
      </c>
      <c r="C808" s="139" t="s">
        <v>8796</v>
      </c>
      <c r="D808" s="21" t="s">
        <v>78</v>
      </c>
      <c r="E808" s="21" t="s">
        <v>5572</v>
      </c>
      <c r="F808" s="31" t="s">
        <v>5573</v>
      </c>
      <c r="G808" s="31" t="s">
        <v>5574</v>
      </c>
      <c r="H808" s="31" t="s">
        <v>5575</v>
      </c>
      <c r="I808" s="21" t="s">
        <v>4727</v>
      </c>
      <c r="J808" s="21" t="s">
        <v>5576</v>
      </c>
      <c r="K808" s="21" t="s">
        <v>5577</v>
      </c>
      <c r="L808" s="21" t="s">
        <v>5579</v>
      </c>
      <c r="M808" s="23" t="s">
        <v>339</v>
      </c>
      <c r="N808" s="32" t="s">
        <v>1100</v>
      </c>
      <c r="O808" s="32" t="s">
        <v>5580</v>
      </c>
      <c r="P808" s="51" t="s">
        <v>5578</v>
      </c>
      <c r="Q808" s="32"/>
      <c r="R808" s="33" t="s">
        <v>414</v>
      </c>
      <c r="S808" s="33" t="s">
        <v>5351</v>
      </c>
      <c r="T808" s="34">
        <v>42158</v>
      </c>
      <c r="U808" s="32">
        <v>7569</v>
      </c>
      <c r="V808" s="22"/>
      <c r="W808" s="23"/>
      <c r="X808" s="22"/>
      <c r="Y808" s="22"/>
      <c r="Z808" s="22"/>
      <c r="AA808" s="21"/>
      <c r="AB808" s="18"/>
      <c r="AC808" s="18"/>
      <c r="AD808" s="18"/>
      <c r="AE808" s="18"/>
      <c r="AF808" s="18"/>
      <c r="AG808" s="18"/>
    </row>
    <row r="809" spans="1:33" ht="18" hidden="1" customHeight="1" x14ac:dyDescent="0.2">
      <c r="A809" s="32">
        <v>7456</v>
      </c>
      <c r="B809" s="42" t="s">
        <v>5581</v>
      </c>
      <c r="C809" s="139">
        <v>650259718</v>
      </c>
      <c r="D809" s="21" t="s">
        <v>78</v>
      </c>
      <c r="E809" s="21" t="s">
        <v>5582</v>
      </c>
      <c r="F809" s="31" t="s">
        <v>5583</v>
      </c>
      <c r="G809" s="31" t="s">
        <v>5584</v>
      </c>
      <c r="H809" s="31" t="s">
        <v>5585</v>
      </c>
      <c r="I809" s="21" t="s">
        <v>5586</v>
      </c>
      <c r="J809" s="21" t="s">
        <v>5587</v>
      </c>
      <c r="K809" s="21" t="s">
        <v>5588</v>
      </c>
      <c r="L809" s="21" t="s">
        <v>5590</v>
      </c>
      <c r="M809" s="23" t="s">
        <v>49</v>
      </c>
      <c r="N809" s="32" t="s">
        <v>2113</v>
      </c>
      <c r="O809" s="32" t="s">
        <v>5591</v>
      </c>
      <c r="P809" s="33" t="s">
        <v>5589</v>
      </c>
      <c r="Q809" s="32"/>
      <c r="R809" s="33">
        <v>93401</v>
      </c>
      <c r="S809" s="33" t="s">
        <v>5592</v>
      </c>
      <c r="T809" s="34">
        <v>40829</v>
      </c>
      <c r="U809" s="32">
        <v>7456</v>
      </c>
      <c r="V809" s="22"/>
      <c r="W809" s="23"/>
      <c r="X809" s="22"/>
      <c r="Y809" s="22"/>
      <c r="Z809" s="22"/>
      <c r="AA809" s="21"/>
      <c r="AB809" s="18"/>
      <c r="AC809" s="18"/>
      <c r="AD809" s="18"/>
      <c r="AE809" s="18"/>
      <c r="AF809" s="18"/>
      <c r="AG809" s="18"/>
    </row>
    <row r="810" spans="1:33" ht="18" hidden="1" customHeight="1" x14ac:dyDescent="0.2">
      <c r="A810" s="32">
        <v>7694</v>
      </c>
      <c r="B810" s="42" t="s">
        <v>6696</v>
      </c>
      <c r="C810" s="139">
        <v>732489002</v>
      </c>
      <c r="D810" s="21"/>
      <c r="E810" s="21" t="s">
        <v>8703</v>
      </c>
      <c r="F810" s="31" t="s">
        <v>7599</v>
      </c>
      <c r="G810" s="31" t="s">
        <v>6697</v>
      </c>
      <c r="H810" s="31" t="s">
        <v>7601</v>
      </c>
      <c r="I810" s="21" t="s">
        <v>4727</v>
      </c>
      <c r="J810" s="43" t="s">
        <v>6698</v>
      </c>
      <c r="K810" s="21" t="s">
        <v>6703</v>
      </c>
      <c r="L810" s="21" t="s">
        <v>6699</v>
      </c>
      <c r="M810" s="23" t="s">
        <v>6110</v>
      </c>
      <c r="N810" s="32" t="s">
        <v>1005</v>
      </c>
      <c r="O810" s="32">
        <v>985665102</v>
      </c>
      <c r="P810" s="51" t="s">
        <v>7600</v>
      </c>
      <c r="Q810" s="32"/>
      <c r="R810" s="33">
        <v>93401</v>
      </c>
      <c r="S810" s="33" t="s">
        <v>7644</v>
      </c>
      <c r="T810" s="34">
        <v>43812</v>
      </c>
      <c r="U810" s="32">
        <v>7694</v>
      </c>
      <c r="V810" s="22"/>
      <c r="W810" s="23"/>
      <c r="X810" s="22"/>
      <c r="Y810" s="22"/>
      <c r="Z810" s="22"/>
      <c r="AA810" s="21"/>
      <c r="AB810" s="18"/>
      <c r="AC810" s="18"/>
      <c r="AD810" s="18"/>
      <c r="AE810" s="18"/>
      <c r="AF810" s="18"/>
      <c r="AG810" s="18"/>
    </row>
    <row r="811" spans="1:33" ht="18" hidden="1" customHeight="1" x14ac:dyDescent="0.2">
      <c r="A811" s="32">
        <v>7037</v>
      </c>
      <c r="B811" s="42" t="s">
        <v>5602</v>
      </c>
      <c r="C811" s="139">
        <v>753474005</v>
      </c>
      <c r="D811" s="21" t="s">
        <v>78</v>
      </c>
      <c r="E811" s="21" t="s">
        <v>5603</v>
      </c>
      <c r="F811" s="31" t="s">
        <v>7603</v>
      </c>
      <c r="G811" s="31" t="s">
        <v>5604</v>
      </c>
      <c r="H811" s="31" t="s">
        <v>5605</v>
      </c>
      <c r="I811" s="21" t="s">
        <v>5606</v>
      </c>
      <c r="J811" s="21" t="s">
        <v>8087</v>
      </c>
      <c r="K811" s="21" t="s">
        <v>5607</v>
      </c>
      <c r="L811" s="21" t="s">
        <v>8088</v>
      </c>
      <c r="M811" s="23" t="s">
        <v>49</v>
      </c>
      <c r="N811" s="32" t="s">
        <v>723</v>
      </c>
      <c r="O811" s="32" t="s">
        <v>5608</v>
      </c>
      <c r="P811" s="51" t="s">
        <v>8089</v>
      </c>
      <c r="Q811" s="32"/>
      <c r="R811" s="33" t="s">
        <v>1209</v>
      </c>
      <c r="S811" s="33" t="s">
        <v>7610</v>
      </c>
      <c r="T811" s="34">
        <v>37970</v>
      </c>
      <c r="U811" s="32">
        <v>7037</v>
      </c>
      <c r="V811" s="22"/>
      <c r="W811" s="23"/>
      <c r="X811" s="22"/>
      <c r="Y811" s="22"/>
      <c r="Z811" s="22"/>
      <c r="AA811" s="21"/>
      <c r="AB811" s="18"/>
      <c r="AC811" s="18"/>
      <c r="AD811" s="18"/>
      <c r="AE811" s="18"/>
      <c r="AF811" s="18"/>
      <c r="AG811" s="18"/>
    </row>
    <row r="812" spans="1:33" ht="18" hidden="1" customHeight="1" x14ac:dyDescent="0.2">
      <c r="A812" s="32">
        <v>7666</v>
      </c>
      <c r="B812" s="42" t="s">
        <v>6738</v>
      </c>
      <c r="C812" s="139">
        <v>651746019</v>
      </c>
      <c r="D812" s="21" t="s">
        <v>78</v>
      </c>
      <c r="E812" s="21" t="s">
        <v>5609</v>
      </c>
      <c r="F812" s="31" t="s">
        <v>5610</v>
      </c>
      <c r="G812" s="31" t="s">
        <v>6058</v>
      </c>
      <c r="H812" s="31" t="s">
        <v>5611</v>
      </c>
      <c r="I812" s="21" t="s">
        <v>848</v>
      </c>
      <c r="J812" s="21" t="s">
        <v>5612</v>
      </c>
      <c r="K812" s="21" t="s">
        <v>5613</v>
      </c>
      <c r="L812" s="21" t="s">
        <v>5614</v>
      </c>
      <c r="M812" s="23" t="s">
        <v>49</v>
      </c>
      <c r="N812" s="32" t="s">
        <v>2249</v>
      </c>
      <c r="O812" s="32" t="s">
        <v>5615</v>
      </c>
      <c r="P812" s="51" t="s">
        <v>5616</v>
      </c>
      <c r="Q812" s="32"/>
      <c r="R812" s="33" t="s">
        <v>697</v>
      </c>
      <c r="S812" s="33" t="s">
        <v>5617</v>
      </c>
      <c r="T812" s="34">
        <v>43461</v>
      </c>
      <c r="U812" s="32">
        <v>7666</v>
      </c>
      <c r="V812" s="22"/>
      <c r="W812" s="23"/>
      <c r="X812" s="22"/>
      <c r="Y812" s="22"/>
      <c r="Z812" s="22"/>
      <c r="AA812" s="21"/>
      <c r="AB812" s="18"/>
      <c r="AC812" s="18"/>
      <c r="AD812" s="18"/>
      <c r="AE812" s="18"/>
      <c r="AF812" s="18"/>
      <c r="AG812" s="18"/>
    </row>
    <row r="813" spans="1:33" ht="18" hidden="1" customHeight="1" x14ac:dyDescent="0.2">
      <c r="A813" s="32">
        <v>7665</v>
      </c>
      <c r="B813" s="42" t="s">
        <v>5618</v>
      </c>
      <c r="C813" s="139">
        <v>651667038</v>
      </c>
      <c r="D813" s="21" t="s">
        <v>400</v>
      </c>
      <c r="E813" s="21" t="s">
        <v>5619</v>
      </c>
      <c r="F813" s="31" t="s">
        <v>5620</v>
      </c>
      <c r="G813" s="31" t="s">
        <v>5621</v>
      </c>
      <c r="H813" s="31" t="s">
        <v>5622</v>
      </c>
      <c r="I813" s="21" t="s">
        <v>5623</v>
      </c>
      <c r="J813" s="21" t="s">
        <v>5624</v>
      </c>
      <c r="K813" s="21" t="s">
        <v>5625</v>
      </c>
      <c r="L813" s="21" t="s">
        <v>5626</v>
      </c>
      <c r="M813" s="23" t="s">
        <v>6105</v>
      </c>
      <c r="N813" s="32" t="s">
        <v>5627</v>
      </c>
      <c r="O813" s="32">
        <f>996457485 - 997756020</f>
        <v>-1298535</v>
      </c>
      <c r="P813" s="51" t="s">
        <v>5628</v>
      </c>
      <c r="Q813" s="32"/>
      <c r="R813" s="33" t="s">
        <v>136</v>
      </c>
      <c r="S813" s="33" t="s">
        <v>647</v>
      </c>
      <c r="T813" s="34">
        <v>43455</v>
      </c>
      <c r="U813" s="32">
        <v>7665</v>
      </c>
      <c r="V813" s="22"/>
      <c r="W813" s="23"/>
      <c r="X813" s="22"/>
      <c r="Y813" s="22"/>
      <c r="Z813" s="22"/>
      <c r="AA813" s="21"/>
      <c r="AB813" s="18"/>
      <c r="AC813" s="18"/>
      <c r="AD813" s="18"/>
      <c r="AE813" s="18"/>
      <c r="AF813" s="18"/>
      <c r="AG813" s="18"/>
    </row>
    <row r="814" spans="1:33" ht="18" hidden="1" customHeight="1" x14ac:dyDescent="0.2">
      <c r="A814" s="32">
        <v>7719</v>
      </c>
      <c r="B814" s="42" t="s">
        <v>7389</v>
      </c>
      <c r="C814" s="139">
        <v>650864417</v>
      </c>
      <c r="D814" s="21"/>
      <c r="E814" s="21" t="s">
        <v>8704</v>
      </c>
      <c r="F814" s="31" t="s">
        <v>7391</v>
      </c>
      <c r="G814" s="31" t="s">
        <v>7390</v>
      </c>
      <c r="H814" s="31" t="s">
        <v>7395</v>
      </c>
      <c r="I814" s="21" t="s">
        <v>1473</v>
      </c>
      <c r="J814" s="21" t="s">
        <v>7397</v>
      </c>
      <c r="K814" s="21" t="s">
        <v>7396</v>
      </c>
      <c r="L814" s="21" t="s">
        <v>7393</v>
      </c>
      <c r="M814" s="23" t="s">
        <v>49</v>
      </c>
      <c r="N814" s="32" t="s">
        <v>845</v>
      </c>
      <c r="O814" s="32" t="s">
        <v>7392</v>
      </c>
      <c r="P814" s="51" t="s">
        <v>7394</v>
      </c>
      <c r="Q814" s="32"/>
      <c r="R814" s="33">
        <v>93401</v>
      </c>
      <c r="S814" s="33" t="s">
        <v>6782</v>
      </c>
      <c r="T814" s="34">
        <v>44134</v>
      </c>
      <c r="U814" s="32">
        <v>7719</v>
      </c>
      <c r="V814" s="22"/>
      <c r="W814" s="23"/>
      <c r="X814" s="22"/>
      <c r="Y814" s="22"/>
      <c r="Z814" s="22"/>
      <c r="AA814" s="21"/>
      <c r="AB814" s="18"/>
      <c r="AC814" s="18"/>
      <c r="AD814" s="18"/>
      <c r="AE814" s="18"/>
      <c r="AF814" s="18"/>
      <c r="AG814" s="18"/>
    </row>
    <row r="815" spans="1:33" ht="18" hidden="1" customHeight="1" x14ac:dyDescent="0.2">
      <c r="A815" s="32">
        <v>7457</v>
      </c>
      <c r="B815" s="42" t="s">
        <v>7385</v>
      </c>
      <c r="C815" s="139">
        <v>658798200</v>
      </c>
      <c r="D815" s="21" t="s">
        <v>78</v>
      </c>
      <c r="E815" s="21" t="s">
        <v>5629</v>
      </c>
      <c r="F815" s="31" t="s">
        <v>7386</v>
      </c>
      <c r="G815" s="31" t="s">
        <v>5630</v>
      </c>
      <c r="H815" s="31" t="s">
        <v>5631</v>
      </c>
      <c r="I815" s="21" t="s">
        <v>5633</v>
      </c>
      <c r="J815" s="21" t="s">
        <v>5634</v>
      </c>
      <c r="K815" s="21" t="s">
        <v>7584</v>
      </c>
      <c r="L815" s="21" t="s">
        <v>7387</v>
      </c>
      <c r="M815" s="23" t="s">
        <v>49</v>
      </c>
      <c r="N815" s="32" t="s">
        <v>5635</v>
      </c>
      <c r="O815" s="32" t="s">
        <v>7388</v>
      </c>
      <c r="P815" s="33" t="s">
        <v>5632</v>
      </c>
      <c r="Q815" s="32"/>
      <c r="R815" s="33" t="s">
        <v>136</v>
      </c>
      <c r="S815" s="33" t="s">
        <v>7398</v>
      </c>
      <c r="T815" s="34">
        <v>40849</v>
      </c>
      <c r="U815" s="32">
        <v>7457</v>
      </c>
      <c r="V815" s="22"/>
      <c r="W815" s="23"/>
      <c r="X815" s="22"/>
      <c r="Y815" s="22"/>
      <c r="Z815" s="22"/>
      <c r="AA815" s="21"/>
      <c r="AB815" s="18"/>
      <c r="AC815" s="18"/>
      <c r="AD815" s="18"/>
      <c r="AE815" s="18"/>
      <c r="AF815" s="18"/>
      <c r="AG815" s="18"/>
    </row>
    <row r="816" spans="1:33" ht="18" hidden="1" customHeight="1" x14ac:dyDescent="0.2">
      <c r="A816" s="32">
        <v>7444</v>
      </c>
      <c r="B816" s="42" t="s">
        <v>5636</v>
      </c>
      <c r="C816" s="139">
        <v>650369572</v>
      </c>
      <c r="D816" s="21" t="s">
        <v>52</v>
      </c>
      <c r="E816" s="21" t="s">
        <v>5637</v>
      </c>
      <c r="F816" s="31" t="s">
        <v>5638</v>
      </c>
      <c r="G816" s="31" t="s">
        <v>4907</v>
      </c>
      <c r="H816" s="31" t="s">
        <v>5640</v>
      </c>
      <c r="I816" s="21" t="s">
        <v>5639</v>
      </c>
      <c r="J816" s="21" t="s">
        <v>5641</v>
      </c>
      <c r="K816" s="21" t="s">
        <v>5642</v>
      </c>
      <c r="L816" s="21" t="s">
        <v>5644</v>
      </c>
      <c r="M816" s="23" t="s">
        <v>49</v>
      </c>
      <c r="N816" s="32" t="s">
        <v>3920</v>
      </c>
      <c r="O816" s="32" t="s">
        <v>5645</v>
      </c>
      <c r="P816" s="33" t="s">
        <v>5643</v>
      </c>
      <c r="Q816" s="32"/>
      <c r="R816" s="33" t="s">
        <v>640</v>
      </c>
      <c r="S816" s="33" t="s">
        <v>7721</v>
      </c>
      <c r="T816" s="34">
        <v>40728</v>
      </c>
      <c r="U816" s="32">
        <v>7444</v>
      </c>
      <c r="V816" s="22"/>
      <c r="W816" s="23"/>
      <c r="X816" s="22"/>
      <c r="Y816" s="22"/>
      <c r="Z816" s="22"/>
      <c r="AA816" s="21"/>
      <c r="AB816" s="18"/>
      <c r="AC816" s="18"/>
      <c r="AD816" s="18"/>
      <c r="AE816" s="18"/>
      <c r="AF816" s="18"/>
      <c r="AG816" s="18"/>
    </row>
    <row r="817" spans="1:33" ht="18" hidden="1" customHeight="1" x14ac:dyDescent="0.2">
      <c r="A817" s="32">
        <v>7602</v>
      </c>
      <c r="B817" s="42" t="s">
        <v>5646</v>
      </c>
      <c r="C817" s="139" t="s">
        <v>8797</v>
      </c>
      <c r="D817" s="21" t="s">
        <v>78</v>
      </c>
      <c r="E817" s="21" t="s">
        <v>5647</v>
      </c>
      <c r="F817" s="31" t="s">
        <v>5648</v>
      </c>
      <c r="G817" s="31" t="s">
        <v>5649</v>
      </c>
      <c r="H817" s="31" t="s">
        <v>5650</v>
      </c>
      <c r="I817" s="21" t="s">
        <v>4727</v>
      </c>
      <c r="J817" s="21" t="s">
        <v>5651</v>
      </c>
      <c r="K817" s="21" t="s">
        <v>5652</v>
      </c>
      <c r="L817" s="21" t="s">
        <v>6152</v>
      </c>
      <c r="M817" s="23" t="s">
        <v>6107</v>
      </c>
      <c r="N817" s="32" t="s">
        <v>2425</v>
      </c>
      <c r="O817" s="32" t="s">
        <v>5654</v>
      </c>
      <c r="P817" s="33" t="s">
        <v>5653</v>
      </c>
      <c r="Q817" s="32"/>
      <c r="R817" s="33" t="s">
        <v>640</v>
      </c>
      <c r="S817" s="33" t="s">
        <v>5351</v>
      </c>
      <c r="T817" s="34">
        <v>42424</v>
      </c>
      <c r="U817" s="32">
        <v>7602</v>
      </c>
      <c r="V817" s="22"/>
      <c r="W817" s="23"/>
      <c r="X817" s="22"/>
      <c r="Y817" s="22"/>
      <c r="Z817" s="22"/>
      <c r="AA817" s="21"/>
      <c r="AB817" s="18"/>
      <c r="AC817" s="18"/>
      <c r="AD817" s="18"/>
      <c r="AE817" s="18"/>
      <c r="AF817" s="18"/>
      <c r="AG817" s="18"/>
    </row>
    <row r="818" spans="1:33" ht="18" hidden="1" customHeight="1" x14ac:dyDescent="0.2">
      <c r="A818" s="32">
        <v>7068</v>
      </c>
      <c r="B818" s="42" t="s">
        <v>5655</v>
      </c>
      <c r="C818" s="139">
        <v>759932501</v>
      </c>
      <c r="D818" s="21" t="s">
        <v>78</v>
      </c>
      <c r="E818" s="21" t="s">
        <v>5656</v>
      </c>
      <c r="F818" s="31" t="s">
        <v>5657</v>
      </c>
      <c r="G818" s="31" t="s">
        <v>4733</v>
      </c>
      <c r="H818" s="31" t="s">
        <v>5658</v>
      </c>
      <c r="I818" s="21" t="s">
        <v>4202</v>
      </c>
      <c r="J818" s="21" t="s">
        <v>5659</v>
      </c>
      <c r="K818" s="21" t="s">
        <v>5660</v>
      </c>
      <c r="L818" s="21" t="s">
        <v>5661</v>
      </c>
      <c r="M818" s="23" t="s">
        <v>339</v>
      </c>
      <c r="N818" s="32" t="s">
        <v>2705</v>
      </c>
      <c r="O818" s="32"/>
      <c r="P818" s="33"/>
      <c r="Q818" s="32"/>
      <c r="R818" s="33" t="s">
        <v>414</v>
      </c>
      <c r="S818" s="33" t="s">
        <v>5662</v>
      </c>
      <c r="T818" s="34">
        <v>37970</v>
      </c>
      <c r="U818" s="32">
        <v>7068</v>
      </c>
      <c r="V818" s="22"/>
      <c r="W818" s="23"/>
      <c r="X818" s="22"/>
      <c r="Y818" s="22"/>
      <c r="Z818" s="22"/>
      <c r="AA818" s="21"/>
      <c r="AB818" s="18"/>
      <c r="AC818" s="18"/>
      <c r="AD818" s="18"/>
      <c r="AE818" s="18"/>
      <c r="AF818" s="18"/>
      <c r="AG818" s="18"/>
    </row>
    <row r="819" spans="1:33" ht="18" hidden="1" customHeight="1" x14ac:dyDescent="0.2">
      <c r="A819" s="32">
        <v>7163</v>
      </c>
      <c r="B819" s="42" t="s">
        <v>6153</v>
      </c>
      <c r="C819" s="139">
        <v>744943000</v>
      </c>
      <c r="D819" s="21" t="s">
        <v>78</v>
      </c>
      <c r="E819" s="21" t="s">
        <v>5663</v>
      </c>
      <c r="F819" s="31" t="s">
        <v>7045</v>
      </c>
      <c r="G819" s="31" t="s">
        <v>4733</v>
      </c>
      <c r="H819" s="31" t="s">
        <v>7046</v>
      </c>
      <c r="I819" s="21" t="s">
        <v>6382</v>
      </c>
      <c r="J819" s="21" t="s">
        <v>6381</v>
      </c>
      <c r="K819" s="21" t="s">
        <v>5664</v>
      </c>
      <c r="L819" s="21" t="s">
        <v>6791</v>
      </c>
      <c r="M819" s="23" t="s">
        <v>49</v>
      </c>
      <c r="N819" s="32" t="s">
        <v>723</v>
      </c>
      <c r="O819" s="32"/>
      <c r="P819" s="33" t="s">
        <v>5665</v>
      </c>
      <c r="Q819" s="32"/>
      <c r="R819" s="33" t="s">
        <v>414</v>
      </c>
      <c r="S819" s="33" t="s">
        <v>7055</v>
      </c>
      <c r="T819" s="34">
        <v>37970</v>
      </c>
      <c r="U819" s="32">
        <v>7163</v>
      </c>
      <c r="V819" s="22"/>
      <c r="W819" s="23"/>
      <c r="X819" s="22"/>
      <c r="Y819" s="22"/>
      <c r="Z819" s="22"/>
      <c r="AA819" s="21"/>
      <c r="AB819" s="18"/>
      <c r="AC819" s="18"/>
      <c r="AD819" s="18"/>
      <c r="AE819" s="18"/>
      <c r="AF819" s="18"/>
      <c r="AG819" s="18"/>
    </row>
    <row r="820" spans="1:33" ht="18" hidden="1" customHeight="1" x14ac:dyDescent="0.2">
      <c r="A820" s="32">
        <v>6951</v>
      </c>
      <c r="B820" s="42" t="s">
        <v>5666</v>
      </c>
      <c r="C820" s="139">
        <v>733945001</v>
      </c>
      <c r="D820" s="21" t="s">
        <v>78</v>
      </c>
      <c r="E820" s="21" t="s">
        <v>5667</v>
      </c>
      <c r="F820" s="31" t="s">
        <v>5668</v>
      </c>
      <c r="G820" s="31" t="s">
        <v>4733</v>
      </c>
      <c r="H820" s="31" t="s">
        <v>5669</v>
      </c>
      <c r="I820" s="21" t="s">
        <v>5670</v>
      </c>
      <c r="J820" s="21" t="s">
        <v>5671</v>
      </c>
      <c r="K820" s="21" t="s">
        <v>5672</v>
      </c>
      <c r="L820" s="21" t="s">
        <v>5673</v>
      </c>
      <c r="M820" s="23" t="s">
        <v>623</v>
      </c>
      <c r="N820" s="32" t="s">
        <v>5674</v>
      </c>
      <c r="O820" s="32"/>
      <c r="P820" s="33"/>
      <c r="Q820" s="32"/>
      <c r="R820" s="33">
        <v>93401</v>
      </c>
      <c r="S820" s="33" t="s">
        <v>5675</v>
      </c>
      <c r="T820" s="34">
        <v>37971</v>
      </c>
      <c r="U820" s="32">
        <v>6951</v>
      </c>
      <c r="V820" s="22"/>
      <c r="W820" s="23"/>
      <c r="X820" s="22"/>
      <c r="Y820" s="22"/>
      <c r="Z820" s="22"/>
      <c r="AA820" s="21"/>
      <c r="AB820" s="18"/>
      <c r="AC820" s="18"/>
      <c r="AD820" s="18"/>
      <c r="AE820" s="18"/>
      <c r="AF820" s="18"/>
      <c r="AG820" s="18"/>
    </row>
    <row r="821" spans="1:33" ht="18" hidden="1" customHeight="1" x14ac:dyDescent="0.2">
      <c r="A821" s="32">
        <v>7381</v>
      </c>
      <c r="B821" s="42" t="s">
        <v>5676</v>
      </c>
      <c r="C821" s="139">
        <v>658279203</v>
      </c>
      <c r="D821" s="21" t="s">
        <v>5301</v>
      </c>
      <c r="E821" s="21" t="s">
        <v>5677</v>
      </c>
      <c r="F821" s="111" t="s">
        <v>8773</v>
      </c>
      <c r="G821" s="31" t="s">
        <v>5313</v>
      </c>
      <c r="H821" s="111" t="s">
        <v>8774</v>
      </c>
      <c r="I821" s="21" t="s">
        <v>5678</v>
      </c>
      <c r="J821" s="21" t="s">
        <v>7050</v>
      </c>
      <c r="K821" s="50" t="s">
        <v>8775</v>
      </c>
      <c r="L821" s="21" t="s">
        <v>6755</v>
      </c>
      <c r="M821" s="23" t="s">
        <v>49</v>
      </c>
      <c r="N821" s="32" t="s">
        <v>1202</v>
      </c>
      <c r="O821" s="32">
        <v>228217836</v>
      </c>
      <c r="P821" s="51" t="s">
        <v>8776</v>
      </c>
      <c r="Q821" s="32"/>
      <c r="R821" s="33" t="s">
        <v>1209</v>
      </c>
      <c r="S821" s="121" t="s">
        <v>8777</v>
      </c>
      <c r="T821" s="34">
        <v>39392</v>
      </c>
      <c r="U821" s="32">
        <v>7381</v>
      </c>
      <c r="V821" s="22"/>
      <c r="W821" s="23"/>
      <c r="X821" s="22"/>
      <c r="Y821" s="22"/>
      <c r="Z821" s="22"/>
      <c r="AA821" s="21"/>
      <c r="AB821" s="18"/>
      <c r="AC821" s="18"/>
      <c r="AD821" s="18"/>
      <c r="AE821" s="18"/>
      <c r="AF821" s="18"/>
      <c r="AG821" s="18" t="s">
        <v>8705</v>
      </c>
    </row>
    <row r="822" spans="1:33" ht="18" hidden="1" customHeight="1" x14ac:dyDescent="0.2">
      <c r="A822" s="32">
        <v>7493</v>
      </c>
      <c r="B822" s="42" t="s">
        <v>5679</v>
      </c>
      <c r="C822" s="139">
        <v>652251900</v>
      </c>
      <c r="D822" s="21" t="s">
        <v>52</v>
      </c>
      <c r="E822" s="21" t="s">
        <v>5680</v>
      </c>
      <c r="F822" s="31" t="s">
        <v>5681</v>
      </c>
      <c r="G822" s="31" t="s">
        <v>4991</v>
      </c>
      <c r="H822" s="31" t="s">
        <v>5682</v>
      </c>
      <c r="I822" s="21" t="s">
        <v>5683</v>
      </c>
      <c r="J822" s="21" t="s">
        <v>136</v>
      </c>
      <c r="K822" s="21" t="s">
        <v>5684</v>
      </c>
      <c r="L822" s="21" t="s">
        <v>5685</v>
      </c>
      <c r="M822" s="23" t="s">
        <v>623</v>
      </c>
      <c r="N822" s="32" t="s">
        <v>457</v>
      </c>
      <c r="O822" s="32"/>
      <c r="P822" s="33"/>
      <c r="Q822" s="32"/>
      <c r="R822" s="33" t="s">
        <v>4119</v>
      </c>
      <c r="S822" s="33" t="s">
        <v>5686</v>
      </c>
      <c r="T822" s="34">
        <v>41600</v>
      </c>
      <c r="U822" s="32">
        <v>7493</v>
      </c>
      <c r="V822" s="22"/>
      <c r="W822" s="23"/>
      <c r="X822" s="22"/>
      <c r="Y822" s="22"/>
      <c r="Z822" s="22"/>
      <c r="AA822" s="21"/>
      <c r="AB822" s="18"/>
      <c r="AC822" s="18"/>
      <c r="AD822" s="18"/>
      <c r="AE822" s="18"/>
      <c r="AF822" s="18"/>
      <c r="AG822" s="18"/>
    </row>
    <row r="823" spans="1:33" ht="18" hidden="1" customHeight="1" x14ac:dyDescent="0.2">
      <c r="A823" s="32">
        <v>7673</v>
      </c>
      <c r="B823" s="42" t="s">
        <v>6063</v>
      </c>
      <c r="C823" s="139" t="s">
        <v>7722</v>
      </c>
      <c r="D823" s="21" t="s">
        <v>625</v>
      </c>
      <c r="E823" s="21" t="s">
        <v>6064</v>
      </c>
      <c r="F823" s="31" t="s">
        <v>6509</v>
      </c>
      <c r="G823" s="31" t="s">
        <v>6065</v>
      </c>
      <c r="H823" s="31" t="s">
        <v>6066</v>
      </c>
      <c r="I823" s="21" t="s">
        <v>1473</v>
      </c>
      <c r="J823" s="43">
        <v>43418</v>
      </c>
      <c r="K823" s="21" t="s">
        <v>6067</v>
      </c>
      <c r="L823" s="21" t="s">
        <v>6069</v>
      </c>
      <c r="M823" s="23" t="s">
        <v>49</v>
      </c>
      <c r="N823" s="32" t="s">
        <v>6071</v>
      </c>
      <c r="O823" s="32" t="s">
        <v>6070</v>
      </c>
      <c r="P823" s="33" t="s">
        <v>6068</v>
      </c>
      <c r="Q823" s="32"/>
      <c r="R823" s="33" t="s">
        <v>1209</v>
      </c>
      <c r="S823" s="33" t="s">
        <v>6072</v>
      </c>
      <c r="T823" s="34">
        <v>43564</v>
      </c>
      <c r="U823" s="32">
        <v>7673</v>
      </c>
      <c r="V823" s="22"/>
      <c r="W823" s="23"/>
      <c r="X823" s="22"/>
      <c r="Y823" s="22"/>
      <c r="Z823" s="22"/>
      <c r="AA823" s="21"/>
      <c r="AB823" s="18"/>
      <c r="AC823" s="18"/>
      <c r="AD823" s="18"/>
      <c r="AE823" s="18"/>
      <c r="AF823" s="18"/>
      <c r="AG823" s="18"/>
    </row>
    <row r="824" spans="1:33" ht="18" hidden="1" customHeight="1" x14ac:dyDescent="0.2">
      <c r="A824" s="32">
        <v>7690</v>
      </c>
      <c r="B824" s="42" t="s">
        <v>6739</v>
      </c>
      <c r="C824" s="139">
        <v>651896223</v>
      </c>
      <c r="D824" s="21"/>
      <c r="E824" s="21" t="s">
        <v>8706</v>
      </c>
      <c r="F824" s="31" t="s">
        <v>7014</v>
      </c>
      <c r="G824" s="31" t="s">
        <v>6668</v>
      </c>
      <c r="H824" s="31" t="s">
        <v>7017</v>
      </c>
      <c r="I824" s="21" t="s">
        <v>6454</v>
      </c>
      <c r="J824" s="43" t="s">
        <v>7018</v>
      </c>
      <c r="K824" s="21" t="s">
        <v>6695</v>
      </c>
      <c r="L824" s="21" t="s">
        <v>6669</v>
      </c>
      <c r="M824" s="23" t="s">
        <v>49</v>
      </c>
      <c r="N824" s="32" t="s">
        <v>3653</v>
      </c>
      <c r="O824" s="32" t="s">
        <v>7015</v>
      </c>
      <c r="P824" s="33" t="s">
        <v>7016</v>
      </c>
      <c r="Q824" s="32"/>
      <c r="R824" s="33">
        <v>93401</v>
      </c>
      <c r="S824" s="33" t="s">
        <v>7019</v>
      </c>
      <c r="T824" s="34">
        <v>43789</v>
      </c>
      <c r="U824" s="32">
        <v>7690</v>
      </c>
      <c r="V824" s="22"/>
      <c r="W824" s="23"/>
      <c r="X824" s="22"/>
      <c r="Y824" s="22"/>
      <c r="Z824" s="22"/>
      <c r="AA824" s="21"/>
      <c r="AB824" s="18"/>
      <c r="AC824" s="18"/>
      <c r="AD824" s="18"/>
      <c r="AE824" s="18"/>
      <c r="AF824" s="18"/>
      <c r="AG824" s="18"/>
    </row>
    <row r="825" spans="1:33" ht="18" hidden="1" customHeight="1" x14ac:dyDescent="0.2">
      <c r="A825" s="32">
        <v>7646</v>
      </c>
      <c r="B825" s="42" t="s">
        <v>5687</v>
      </c>
      <c r="C825" s="139">
        <v>651062020</v>
      </c>
      <c r="D825" s="21" t="s">
        <v>962</v>
      </c>
      <c r="E825" s="21" t="s">
        <v>5688</v>
      </c>
      <c r="F825" s="31" t="s">
        <v>6985</v>
      </c>
      <c r="G825" s="31" t="s">
        <v>5689</v>
      </c>
      <c r="H825" s="31" t="s">
        <v>6986</v>
      </c>
      <c r="I825" s="21" t="s">
        <v>967</v>
      </c>
      <c r="J825" s="21" t="s">
        <v>6987</v>
      </c>
      <c r="K825" s="21" t="s">
        <v>5690</v>
      </c>
      <c r="L825" s="21" t="s">
        <v>5692</v>
      </c>
      <c r="M825" s="23" t="s">
        <v>623</v>
      </c>
      <c r="N825" s="32" t="s">
        <v>5694</v>
      </c>
      <c r="O825" s="32" t="s">
        <v>5693</v>
      </c>
      <c r="P825" s="33" t="s">
        <v>5691</v>
      </c>
      <c r="Q825" s="32"/>
      <c r="R825" s="33" t="s">
        <v>89</v>
      </c>
      <c r="S825" s="33" t="s">
        <v>6988</v>
      </c>
      <c r="T825" s="34">
        <v>43182</v>
      </c>
      <c r="U825" s="32">
        <v>7646</v>
      </c>
      <c r="V825" s="22"/>
      <c r="W825" s="23"/>
      <c r="X825" s="22"/>
      <c r="Y825" s="22"/>
      <c r="Z825" s="22"/>
      <c r="AA825" s="21"/>
      <c r="AB825" s="18"/>
      <c r="AC825" s="18"/>
      <c r="AD825" s="18"/>
      <c r="AE825" s="18"/>
      <c r="AF825" s="18"/>
      <c r="AG825" s="18"/>
    </row>
    <row r="826" spans="1:33" ht="18" hidden="1" customHeight="1" x14ac:dyDescent="0.2">
      <c r="A826" s="32">
        <v>7730</v>
      </c>
      <c r="B826" s="23" t="s">
        <v>8707</v>
      </c>
      <c r="C826" s="139">
        <v>651579945</v>
      </c>
      <c r="D826" s="21"/>
      <c r="E826" s="21" t="s">
        <v>8708</v>
      </c>
      <c r="F826" s="31" t="s">
        <v>8709</v>
      </c>
      <c r="G826" s="31" t="s">
        <v>8710</v>
      </c>
      <c r="H826" s="31" t="s">
        <v>8711</v>
      </c>
      <c r="I826" s="21" t="s">
        <v>6454</v>
      </c>
      <c r="J826" s="21" t="s">
        <v>8712</v>
      </c>
      <c r="K826" s="21" t="s">
        <v>8713</v>
      </c>
      <c r="L826" s="21" t="s">
        <v>8714</v>
      </c>
      <c r="M826" s="23" t="s">
        <v>6110</v>
      </c>
      <c r="N826" s="32" t="s">
        <v>1005</v>
      </c>
      <c r="O826" s="32" t="s">
        <v>8715</v>
      </c>
      <c r="P826" s="51" t="s">
        <v>8716</v>
      </c>
      <c r="Q826" s="32"/>
      <c r="R826" s="33">
        <v>93401</v>
      </c>
      <c r="S826" s="33" t="s">
        <v>7997</v>
      </c>
      <c r="T826" s="34">
        <v>44298</v>
      </c>
      <c r="U826" s="32">
        <v>7730</v>
      </c>
      <c r="V826" s="22"/>
      <c r="W826" s="23"/>
      <c r="X826" s="22"/>
      <c r="Y826" s="22"/>
      <c r="Z826" s="22"/>
      <c r="AA826" s="21"/>
      <c r="AB826" s="18"/>
      <c r="AC826" s="18"/>
      <c r="AD826" s="18"/>
      <c r="AE826" s="18"/>
      <c r="AF826" s="18"/>
      <c r="AG826" s="18"/>
    </row>
    <row r="827" spans="1:33" ht="18" hidden="1" customHeight="1" x14ac:dyDescent="0.2">
      <c r="A827" s="32">
        <v>7687</v>
      </c>
      <c r="B827" s="42" t="s">
        <v>6629</v>
      </c>
      <c r="C827" s="139">
        <v>656700807</v>
      </c>
      <c r="D827" s="21"/>
      <c r="E827" s="21" t="s">
        <v>8717</v>
      </c>
      <c r="F827" s="31" t="s">
        <v>7107</v>
      </c>
      <c r="G827" s="31" t="s">
        <v>6630</v>
      </c>
      <c r="H827" s="31" t="s">
        <v>6631</v>
      </c>
      <c r="I827" s="21" t="s">
        <v>6343</v>
      </c>
      <c r="J827" s="21" t="s">
        <v>6632</v>
      </c>
      <c r="K827" s="21" t="s">
        <v>6633</v>
      </c>
      <c r="L827" s="21" t="s">
        <v>6634</v>
      </c>
      <c r="M827" s="23" t="s">
        <v>49</v>
      </c>
      <c r="N827" s="32" t="s">
        <v>723</v>
      </c>
      <c r="O827" s="32">
        <v>56966462572</v>
      </c>
      <c r="P827" s="51" t="s">
        <v>6635</v>
      </c>
      <c r="Q827" s="32"/>
      <c r="R827" s="33">
        <v>93401</v>
      </c>
      <c r="S827" s="33" t="s">
        <v>7117</v>
      </c>
      <c r="T827" s="34">
        <v>43707</v>
      </c>
      <c r="U827" s="32">
        <v>7687</v>
      </c>
      <c r="V827" s="22"/>
      <c r="W827" s="23"/>
      <c r="X827" s="22"/>
      <c r="Y827" s="22"/>
      <c r="Z827" s="22"/>
      <c r="AA827" s="21"/>
      <c r="AB827" s="18"/>
      <c r="AC827" s="18"/>
      <c r="AD827" s="18"/>
      <c r="AE827" s="18"/>
      <c r="AF827" s="18"/>
      <c r="AG827" s="18"/>
    </row>
    <row r="828" spans="1:33" ht="18" hidden="1" customHeight="1" x14ac:dyDescent="0.2">
      <c r="A828" s="32">
        <v>6913</v>
      </c>
      <c r="B828" s="42" t="s">
        <v>5695</v>
      </c>
      <c r="C828" s="139">
        <v>700555003</v>
      </c>
      <c r="D828" s="21" t="s">
        <v>3926</v>
      </c>
      <c r="E828" s="21" t="s">
        <v>150</v>
      </c>
      <c r="F828" s="31" t="s">
        <v>1685</v>
      </c>
      <c r="G828" s="31" t="s">
        <v>5696</v>
      </c>
      <c r="H828" s="31" t="s">
        <v>29</v>
      </c>
      <c r="I828" s="21"/>
      <c r="J828" s="21"/>
      <c r="K828" s="21" t="s">
        <v>5697</v>
      </c>
      <c r="L828" s="21" t="s">
        <v>5698</v>
      </c>
      <c r="M828" s="23" t="s">
        <v>6106</v>
      </c>
      <c r="N828" s="32" t="s">
        <v>179</v>
      </c>
      <c r="O828" s="32" t="s">
        <v>5699</v>
      </c>
      <c r="P828" s="33"/>
      <c r="Q828" s="32"/>
      <c r="R828" s="33" t="s">
        <v>248</v>
      </c>
      <c r="S828" s="33" t="s">
        <v>5247</v>
      </c>
      <c r="T828" s="34">
        <v>37970</v>
      </c>
      <c r="U828" s="32">
        <v>6913</v>
      </c>
      <c r="V828" s="22"/>
      <c r="W828" s="23"/>
      <c r="X828" s="22"/>
      <c r="Y828" s="22"/>
      <c r="Z828" s="22"/>
      <c r="AA828" s="21"/>
      <c r="AB828" s="18"/>
      <c r="AC828" s="18"/>
      <c r="AD828" s="18"/>
      <c r="AE828" s="18"/>
      <c r="AF828" s="18"/>
      <c r="AG828" s="18"/>
    </row>
    <row r="829" spans="1:33" ht="18" hidden="1" customHeight="1" x14ac:dyDescent="0.2">
      <c r="A829" s="32">
        <v>5650</v>
      </c>
      <c r="B829" s="42" t="s">
        <v>5700</v>
      </c>
      <c r="C829" s="139">
        <v>708967009</v>
      </c>
      <c r="D829" s="21" t="s">
        <v>5701</v>
      </c>
      <c r="E829" s="21" t="s">
        <v>8718</v>
      </c>
      <c r="F829" s="31" t="s">
        <v>5702</v>
      </c>
      <c r="G829" s="31" t="s">
        <v>5703</v>
      </c>
      <c r="H829" s="31" t="s">
        <v>29</v>
      </c>
      <c r="I829" s="21"/>
      <c r="J829" s="21"/>
      <c r="K829" s="21" t="s">
        <v>5704</v>
      </c>
      <c r="L829" s="21" t="s">
        <v>5705</v>
      </c>
      <c r="M829" s="23" t="s">
        <v>6108</v>
      </c>
      <c r="N829" s="32" t="s">
        <v>3278</v>
      </c>
      <c r="O829" s="32" t="s">
        <v>5706</v>
      </c>
      <c r="P829" s="51" t="s">
        <v>7118</v>
      </c>
      <c r="Q829" s="32"/>
      <c r="R829" s="33" t="s">
        <v>5707</v>
      </c>
      <c r="S829" s="33" t="s">
        <v>7636</v>
      </c>
      <c r="T829" s="34">
        <v>37970</v>
      </c>
      <c r="U829" s="32">
        <v>5650</v>
      </c>
      <c r="V829" s="22"/>
      <c r="W829" s="23"/>
      <c r="X829" s="22"/>
      <c r="Y829" s="22"/>
      <c r="Z829" s="22"/>
      <c r="AA829" s="21"/>
      <c r="AB829" s="18"/>
      <c r="AC829" s="18"/>
      <c r="AD829" s="18"/>
      <c r="AE829" s="18"/>
      <c r="AF829" s="18"/>
      <c r="AG829" s="18"/>
    </row>
    <row r="830" spans="1:33" ht="18" hidden="1" customHeight="1" x14ac:dyDescent="0.2">
      <c r="A830" s="32">
        <v>7048</v>
      </c>
      <c r="B830" s="42" t="s">
        <v>5708</v>
      </c>
      <c r="C830" s="139">
        <v>815133005</v>
      </c>
      <c r="D830" s="21" t="s">
        <v>149</v>
      </c>
      <c r="E830" s="21" t="s">
        <v>8719</v>
      </c>
      <c r="F830" s="31" t="s">
        <v>27</v>
      </c>
      <c r="G830" s="31" t="s">
        <v>151</v>
      </c>
      <c r="H830" s="31" t="s">
        <v>29</v>
      </c>
      <c r="I830" s="21"/>
      <c r="J830" s="21"/>
      <c r="K830" s="21" t="s">
        <v>5709</v>
      </c>
      <c r="L830" s="21" t="s">
        <v>5710</v>
      </c>
      <c r="M830" s="23" t="s">
        <v>6110</v>
      </c>
      <c r="N830" s="32" t="s">
        <v>1682</v>
      </c>
      <c r="O830" s="32"/>
      <c r="P830" s="33"/>
      <c r="Q830" s="32"/>
      <c r="R830" s="33" t="s">
        <v>277</v>
      </c>
      <c r="S830" s="33" t="s">
        <v>5711</v>
      </c>
      <c r="T830" s="34">
        <v>37970</v>
      </c>
      <c r="U830" s="32">
        <v>7048</v>
      </c>
      <c r="V830" s="22"/>
      <c r="W830" s="23"/>
      <c r="X830" s="22"/>
      <c r="Y830" s="22"/>
      <c r="Z830" s="22"/>
      <c r="AA830" s="21"/>
      <c r="AB830" s="18"/>
      <c r="AC830" s="18"/>
      <c r="AD830" s="18"/>
      <c r="AE830" s="18"/>
      <c r="AF830" s="18"/>
      <c r="AG830" s="18"/>
    </row>
    <row r="831" spans="1:33" ht="18" hidden="1" customHeight="1" x14ac:dyDescent="0.2">
      <c r="A831" s="32">
        <v>6430</v>
      </c>
      <c r="B831" s="42" t="s">
        <v>5712</v>
      </c>
      <c r="C831" s="139">
        <v>703130003</v>
      </c>
      <c r="D831" s="21" t="s">
        <v>136</v>
      </c>
      <c r="E831" s="21" t="s">
        <v>8779</v>
      </c>
      <c r="F831" s="31" t="s">
        <v>5702</v>
      </c>
      <c r="G831" s="31" t="s">
        <v>5703</v>
      </c>
      <c r="H831" s="31" t="s">
        <v>29</v>
      </c>
      <c r="I831" s="21"/>
      <c r="J831" s="21"/>
      <c r="K831" s="21" t="s">
        <v>8090</v>
      </c>
      <c r="L831" s="21" t="s">
        <v>5713</v>
      </c>
      <c r="M831" s="23" t="s">
        <v>623</v>
      </c>
      <c r="N831" s="32" t="s">
        <v>6170</v>
      </c>
      <c r="O831" s="32" t="s">
        <v>5714</v>
      </c>
      <c r="P831" s="51" t="s">
        <v>6872</v>
      </c>
      <c r="Q831" s="32" t="s">
        <v>8091</v>
      </c>
      <c r="R831" s="33" t="s">
        <v>5707</v>
      </c>
      <c r="S831" s="33" t="s">
        <v>6873</v>
      </c>
      <c r="T831" s="34">
        <v>37970</v>
      </c>
      <c r="U831" s="32">
        <v>6430</v>
      </c>
      <c r="V831" s="22"/>
      <c r="W831" s="23"/>
      <c r="X831" s="22"/>
      <c r="Y831" s="22"/>
      <c r="Z831" s="22"/>
      <c r="AA831" s="21"/>
      <c r="AB831" s="18"/>
      <c r="AC831" s="18"/>
      <c r="AD831" s="18"/>
      <c r="AE831" s="18"/>
      <c r="AF831" s="18"/>
      <c r="AG831" s="18"/>
    </row>
    <row r="832" spans="1:33" ht="18" hidden="1" customHeight="1" x14ac:dyDescent="0.2">
      <c r="A832" s="32">
        <v>7024</v>
      </c>
      <c r="B832" s="42" t="s">
        <v>5715</v>
      </c>
      <c r="C832" s="139">
        <v>718028000</v>
      </c>
      <c r="D832" s="21" t="s">
        <v>136</v>
      </c>
      <c r="E832" s="21" t="s">
        <v>8720</v>
      </c>
      <c r="F832" s="31" t="s">
        <v>5702</v>
      </c>
      <c r="G832" s="31" t="s">
        <v>5703</v>
      </c>
      <c r="H832" s="31" t="s">
        <v>29</v>
      </c>
      <c r="I832" s="21"/>
      <c r="J832" s="21"/>
      <c r="K832" s="21" t="s">
        <v>5716</v>
      </c>
      <c r="L832" s="72" t="s">
        <v>5718</v>
      </c>
      <c r="M832" s="23" t="s">
        <v>49</v>
      </c>
      <c r="N832" s="32" t="s">
        <v>3492</v>
      </c>
      <c r="O832" s="32"/>
      <c r="P832" s="33" t="s">
        <v>5717</v>
      </c>
      <c r="Q832" s="32"/>
      <c r="R832" s="33" t="s">
        <v>5707</v>
      </c>
      <c r="S832" s="33" t="s">
        <v>5719</v>
      </c>
      <c r="T832" s="34">
        <v>37970</v>
      </c>
      <c r="U832" s="32">
        <v>7024</v>
      </c>
      <c r="V832" s="22"/>
      <c r="W832" s="23"/>
      <c r="X832" s="22"/>
      <c r="Y832" s="22"/>
      <c r="Z832" s="22"/>
      <c r="AA832" s="21"/>
      <c r="AB832" s="18"/>
      <c r="AC832" s="18"/>
      <c r="AD832" s="18"/>
      <c r="AE832" s="18"/>
      <c r="AF832" s="18"/>
      <c r="AG832" s="18"/>
    </row>
    <row r="833" spans="1:33" ht="18" hidden="1" customHeight="1" x14ac:dyDescent="0.2">
      <c r="A833" s="32">
        <v>6690</v>
      </c>
      <c r="B833" s="42" t="s">
        <v>5720</v>
      </c>
      <c r="C833" s="139">
        <v>703553001</v>
      </c>
      <c r="D833" s="21" t="s">
        <v>136</v>
      </c>
      <c r="E833" s="21" t="s">
        <v>8721</v>
      </c>
      <c r="F833" s="31" t="s">
        <v>7323</v>
      </c>
      <c r="G833" s="31" t="s">
        <v>5721</v>
      </c>
      <c r="H833" s="21" t="s">
        <v>29</v>
      </c>
      <c r="I833" s="21" t="s">
        <v>7058</v>
      </c>
      <c r="J833" s="21" t="s">
        <v>7058</v>
      </c>
      <c r="K833" s="21" t="s">
        <v>7271</v>
      </c>
      <c r="L833" s="21" t="s">
        <v>6555</v>
      </c>
      <c r="M833" s="23" t="s">
        <v>6111</v>
      </c>
      <c r="N833" s="32" t="s">
        <v>1105</v>
      </c>
      <c r="O833" s="32" t="s">
        <v>5722</v>
      </c>
      <c r="P833" s="51" t="s">
        <v>7272</v>
      </c>
      <c r="Q833" s="32" t="s">
        <v>6556</v>
      </c>
      <c r="R833" s="33" t="s">
        <v>5707</v>
      </c>
      <c r="S833" s="33" t="s">
        <v>7324</v>
      </c>
      <c r="T833" s="34">
        <v>37970</v>
      </c>
      <c r="U833" s="32">
        <v>6690</v>
      </c>
      <c r="V833" s="22"/>
      <c r="W833" s="23"/>
      <c r="X833" s="22"/>
      <c r="Y833" s="22"/>
      <c r="Z833" s="22"/>
      <c r="AA833" s="21"/>
      <c r="AB833" s="18"/>
      <c r="AC833" s="18"/>
      <c r="AD833" s="18"/>
      <c r="AE833" s="18"/>
      <c r="AF833" s="18"/>
      <c r="AG833" s="18"/>
    </row>
    <row r="834" spans="1:33" ht="18" hidden="1" customHeight="1" x14ac:dyDescent="0.2">
      <c r="A834" s="32">
        <v>6350</v>
      </c>
      <c r="B834" s="42" t="s">
        <v>5723</v>
      </c>
      <c r="C834" s="139">
        <v>817325009</v>
      </c>
      <c r="D834" s="21" t="s">
        <v>149</v>
      </c>
      <c r="E834" s="21" t="s">
        <v>8722</v>
      </c>
      <c r="F834" s="31" t="s">
        <v>27</v>
      </c>
      <c r="G834" s="31" t="s">
        <v>151</v>
      </c>
      <c r="H834" s="31" t="s">
        <v>29</v>
      </c>
      <c r="I834" s="21"/>
      <c r="J834" s="21"/>
      <c r="K834" s="21" t="s">
        <v>6387</v>
      </c>
      <c r="L834" s="21" t="s">
        <v>6385</v>
      </c>
      <c r="M834" s="23" t="s">
        <v>50</v>
      </c>
      <c r="N834" s="32" t="s">
        <v>1675</v>
      </c>
      <c r="O834" s="32" t="s">
        <v>6384</v>
      </c>
      <c r="P834" s="33" t="s">
        <v>6386</v>
      </c>
      <c r="Q834" s="32"/>
      <c r="R834" s="33">
        <v>93910</v>
      </c>
      <c r="S834" s="21" t="s">
        <v>6383</v>
      </c>
      <c r="T834" s="34">
        <v>37970</v>
      </c>
      <c r="U834" s="32">
        <v>6350</v>
      </c>
      <c r="V834" s="22"/>
      <c r="W834" s="23"/>
      <c r="X834" s="22"/>
      <c r="Y834" s="22"/>
      <c r="Z834" s="22"/>
      <c r="AA834" s="21"/>
      <c r="AB834" s="18"/>
      <c r="AC834" s="18"/>
      <c r="AD834" s="18"/>
      <c r="AE834" s="18"/>
      <c r="AF834" s="18"/>
      <c r="AG834" s="18"/>
    </row>
    <row r="835" spans="1:33" ht="18" hidden="1" customHeight="1" x14ac:dyDescent="0.2">
      <c r="A835" s="32">
        <v>5850</v>
      </c>
      <c r="B835" s="42" t="s">
        <v>7620</v>
      </c>
      <c r="C835" s="139">
        <v>700270009</v>
      </c>
      <c r="D835" s="21" t="s">
        <v>5724</v>
      </c>
      <c r="E835" s="21" t="s">
        <v>8723</v>
      </c>
      <c r="F835" s="31" t="s">
        <v>7457</v>
      </c>
      <c r="G835" s="31" t="s">
        <v>4123</v>
      </c>
      <c r="H835" s="31" t="s">
        <v>29</v>
      </c>
      <c r="I835" s="21"/>
      <c r="J835" s="21"/>
      <c r="K835" s="21" t="s">
        <v>6534</v>
      </c>
      <c r="L835" s="21" t="s">
        <v>5725</v>
      </c>
      <c r="M835" s="23" t="s">
        <v>49</v>
      </c>
      <c r="N835" s="32" t="s">
        <v>30</v>
      </c>
      <c r="O835" s="32" t="s">
        <v>5726</v>
      </c>
      <c r="P835" s="33"/>
      <c r="Q835" s="32"/>
      <c r="R835" s="33" t="s">
        <v>5727</v>
      </c>
      <c r="S835" s="33" t="s">
        <v>7619</v>
      </c>
      <c r="T835" s="34">
        <v>37970</v>
      </c>
      <c r="U835" s="32">
        <v>5850</v>
      </c>
      <c r="V835" s="22"/>
      <c r="W835" s="23"/>
      <c r="X835" s="22"/>
      <c r="Y835" s="22"/>
      <c r="Z835" s="22"/>
      <c r="AA835" s="21"/>
      <c r="AB835" s="18"/>
      <c r="AC835" s="18"/>
      <c r="AD835" s="18"/>
      <c r="AE835" s="18"/>
      <c r="AF835" s="18"/>
      <c r="AG835" s="18"/>
    </row>
    <row r="836" spans="1:33" ht="18" hidden="1" customHeight="1" x14ac:dyDescent="0.2">
      <c r="A836" s="32">
        <v>6904</v>
      </c>
      <c r="B836" s="42" t="s">
        <v>5728</v>
      </c>
      <c r="C836" s="139">
        <v>700414000</v>
      </c>
      <c r="D836" s="21" t="s">
        <v>294</v>
      </c>
      <c r="E836" s="21" t="s">
        <v>150</v>
      </c>
      <c r="F836" s="31" t="s">
        <v>1685</v>
      </c>
      <c r="G836" s="31" t="s">
        <v>5729</v>
      </c>
      <c r="H836" s="31" t="s">
        <v>29</v>
      </c>
      <c r="I836" s="21"/>
      <c r="J836" s="21"/>
      <c r="K836" s="21" t="s">
        <v>5730</v>
      </c>
      <c r="L836" s="21" t="s">
        <v>5731</v>
      </c>
      <c r="M836" s="23" t="s">
        <v>49</v>
      </c>
      <c r="N836" s="32" t="s">
        <v>5277</v>
      </c>
      <c r="O836" s="32" t="s">
        <v>5732</v>
      </c>
      <c r="P836" s="33" t="s">
        <v>5733</v>
      </c>
      <c r="Q836" s="32"/>
      <c r="R836" s="33" t="s">
        <v>248</v>
      </c>
      <c r="S836" s="33" t="s">
        <v>5734</v>
      </c>
      <c r="T836" s="34">
        <v>37970</v>
      </c>
      <c r="U836" s="32">
        <v>6904</v>
      </c>
      <c r="V836" s="22"/>
      <c r="W836" s="23"/>
      <c r="X836" s="22"/>
      <c r="Y836" s="22"/>
      <c r="Z836" s="22"/>
      <c r="AA836" s="21"/>
      <c r="AB836" s="18"/>
      <c r="AC836" s="18"/>
      <c r="AD836" s="18"/>
      <c r="AE836" s="18"/>
      <c r="AF836" s="18"/>
      <c r="AG836" s="18"/>
    </row>
    <row r="837" spans="1:33" ht="18" hidden="1" customHeight="1" x14ac:dyDescent="0.2">
      <c r="A837" s="32">
        <v>6974</v>
      </c>
      <c r="B837" s="42" t="s">
        <v>5735</v>
      </c>
      <c r="C837" s="139">
        <v>605060005</v>
      </c>
      <c r="D837" s="21" t="s">
        <v>136</v>
      </c>
      <c r="E837" s="21" t="s">
        <v>8724</v>
      </c>
      <c r="F837" s="31" t="s">
        <v>5702</v>
      </c>
      <c r="G837" s="31" t="s">
        <v>5736</v>
      </c>
      <c r="H837" s="31" t="s">
        <v>29</v>
      </c>
      <c r="I837" s="21"/>
      <c r="J837" s="21"/>
      <c r="K837" s="21" t="s">
        <v>5737</v>
      </c>
      <c r="L837" s="21" t="s">
        <v>5738</v>
      </c>
      <c r="M837" s="23" t="s">
        <v>49</v>
      </c>
      <c r="N837" s="32" t="s">
        <v>723</v>
      </c>
      <c r="O837" s="32" t="s">
        <v>6253</v>
      </c>
      <c r="P837" s="33" t="s">
        <v>6254</v>
      </c>
      <c r="Q837" s="32"/>
      <c r="R837" s="33" t="s">
        <v>5739</v>
      </c>
      <c r="S837" s="33" t="s">
        <v>600</v>
      </c>
      <c r="T837" s="34">
        <v>37970</v>
      </c>
      <c r="U837" s="32">
        <v>6974</v>
      </c>
      <c r="V837" s="22"/>
      <c r="W837" s="23"/>
      <c r="X837" s="22"/>
      <c r="Y837" s="22"/>
      <c r="Z837" s="22"/>
      <c r="AA837" s="21"/>
      <c r="AB837" s="18"/>
      <c r="AC837" s="18"/>
      <c r="AD837" s="18"/>
      <c r="AE837" s="18"/>
      <c r="AF837" s="18"/>
      <c r="AG837" s="18"/>
    </row>
    <row r="838" spans="1:33" ht="18" hidden="1" customHeight="1" x14ac:dyDescent="0.2">
      <c r="A838" s="32">
        <v>7107</v>
      </c>
      <c r="B838" s="42" t="s">
        <v>5740</v>
      </c>
      <c r="C838" s="139">
        <v>816989000</v>
      </c>
      <c r="D838" s="21" t="s">
        <v>5741</v>
      </c>
      <c r="E838" s="21" t="s">
        <v>5742</v>
      </c>
      <c r="F838" s="31" t="s">
        <v>6663</v>
      </c>
      <c r="G838" s="31" t="s">
        <v>5743</v>
      </c>
      <c r="H838" s="31" t="s">
        <v>29</v>
      </c>
      <c r="I838" s="21"/>
      <c r="J838" s="21"/>
      <c r="K838" s="21" t="s">
        <v>5744</v>
      </c>
      <c r="L838" s="21" t="s">
        <v>5745</v>
      </c>
      <c r="M838" s="23" t="s">
        <v>49</v>
      </c>
      <c r="N838" s="32" t="s">
        <v>723</v>
      </c>
      <c r="O838" s="32"/>
      <c r="P838" s="33"/>
      <c r="Q838" s="32"/>
      <c r="R838" s="33">
        <v>93105</v>
      </c>
      <c r="S838" s="33" t="s">
        <v>5746</v>
      </c>
      <c r="T838" s="34">
        <v>37970</v>
      </c>
      <c r="U838" s="32">
        <v>7107</v>
      </c>
      <c r="V838" s="22"/>
      <c r="W838" s="23"/>
      <c r="X838" s="22"/>
      <c r="Y838" s="22"/>
      <c r="Z838" s="22"/>
      <c r="AA838" s="21"/>
      <c r="AB838" s="18"/>
      <c r="AC838" s="18"/>
      <c r="AD838" s="18"/>
      <c r="AE838" s="18"/>
      <c r="AF838" s="18"/>
      <c r="AG838" s="18"/>
    </row>
    <row r="839" spans="1:33" ht="18" hidden="1" customHeight="1" x14ac:dyDescent="0.2">
      <c r="A839" s="32">
        <v>6877</v>
      </c>
      <c r="B839" s="42" t="s">
        <v>5747</v>
      </c>
      <c r="C839" s="139">
        <v>821589088</v>
      </c>
      <c r="D839" s="21" t="s">
        <v>149</v>
      </c>
      <c r="E839" s="21" t="s">
        <v>5748</v>
      </c>
      <c r="F839" s="31" t="s">
        <v>27</v>
      </c>
      <c r="G839" s="31" t="s">
        <v>151</v>
      </c>
      <c r="H839" s="31" t="s">
        <v>29</v>
      </c>
      <c r="I839" s="21"/>
      <c r="J839" s="21"/>
      <c r="K839" s="21" t="s">
        <v>5749</v>
      </c>
      <c r="L839" s="21" t="s">
        <v>5750</v>
      </c>
      <c r="M839" s="23" t="s">
        <v>50</v>
      </c>
      <c r="N839" s="32" t="s">
        <v>5361</v>
      </c>
      <c r="O839" s="32"/>
      <c r="P839" s="33"/>
      <c r="Q839" s="32"/>
      <c r="R839" s="33" t="s">
        <v>5751</v>
      </c>
      <c r="S839" s="73" t="s">
        <v>6094</v>
      </c>
      <c r="T839" s="34">
        <v>37970</v>
      </c>
      <c r="U839" s="32">
        <v>6877</v>
      </c>
      <c r="V839" s="22"/>
      <c r="W839" s="23"/>
      <c r="X839" s="22"/>
      <c r="Y839" s="22"/>
      <c r="Z839" s="22"/>
      <c r="AA839" s="21"/>
      <c r="AB839" s="18"/>
      <c r="AC839" s="18"/>
      <c r="AD839" s="18"/>
      <c r="AE839" s="18"/>
      <c r="AF839" s="18"/>
      <c r="AG839" s="18"/>
    </row>
    <row r="840" spans="1:33" ht="18" hidden="1" customHeight="1" x14ac:dyDescent="0.2">
      <c r="A840" s="32">
        <v>6863</v>
      </c>
      <c r="B840" s="42" t="s">
        <v>5752</v>
      </c>
      <c r="C840" s="139">
        <v>651078105</v>
      </c>
      <c r="D840" s="21" t="s">
        <v>149</v>
      </c>
      <c r="E840" s="21" t="s">
        <v>8725</v>
      </c>
      <c r="F840" s="31" t="s">
        <v>27</v>
      </c>
      <c r="G840" s="31" t="s">
        <v>151</v>
      </c>
      <c r="H840" s="31" t="s">
        <v>29</v>
      </c>
      <c r="I840" s="21"/>
      <c r="J840" s="21"/>
      <c r="K840" s="21" t="s">
        <v>5753</v>
      </c>
      <c r="L840" s="21" t="s">
        <v>5754</v>
      </c>
      <c r="M840" s="23" t="s">
        <v>6110</v>
      </c>
      <c r="N840" s="32" t="s">
        <v>5755</v>
      </c>
      <c r="O840" s="32"/>
      <c r="P840" s="33"/>
      <c r="Q840" s="32"/>
      <c r="R840" s="33">
        <v>93910</v>
      </c>
      <c r="S840" s="33" t="s">
        <v>5756</v>
      </c>
      <c r="T840" s="34">
        <v>37970</v>
      </c>
      <c r="U840" s="32">
        <v>6863</v>
      </c>
      <c r="V840" s="22"/>
      <c r="W840" s="23"/>
      <c r="X840" s="22"/>
      <c r="Y840" s="22"/>
      <c r="Z840" s="22"/>
      <c r="AA840" s="21"/>
      <c r="AB840" s="18"/>
      <c r="AC840" s="18"/>
      <c r="AD840" s="18"/>
      <c r="AE840" s="18"/>
      <c r="AF840" s="18"/>
      <c r="AG840" s="18"/>
    </row>
    <row r="841" spans="1:33" ht="18" hidden="1" customHeight="1" x14ac:dyDescent="0.2">
      <c r="A841" s="32">
        <v>3846</v>
      </c>
      <c r="B841" s="42" t="s">
        <v>5757</v>
      </c>
      <c r="C841" s="139">
        <v>800665612</v>
      </c>
      <c r="D841" s="21" t="s">
        <v>3926</v>
      </c>
      <c r="E841" s="21" t="s">
        <v>5758</v>
      </c>
      <c r="F841" s="31" t="s">
        <v>5759</v>
      </c>
      <c r="G841" s="31" t="s">
        <v>5759</v>
      </c>
      <c r="H841" s="31" t="s">
        <v>29</v>
      </c>
      <c r="I841" s="21"/>
      <c r="J841" s="21"/>
      <c r="K841" s="21" t="s">
        <v>7526</v>
      </c>
      <c r="L841" s="21" t="s">
        <v>5760</v>
      </c>
      <c r="M841" s="23" t="s">
        <v>339</v>
      </c>
      <c r="N841" s="32" t="s">
        <v>1721</v>
      </c>
      <c r="O841" s="32" t="s">
        <v>5761</v>
      </c>
      <c r="P841" s="33"/>
      <c r="Q841" s="32"/>
      <c r="R841" s="33" t="s">
        <v>248</v>
      </c>
      <c r="S841" s="33" t="s">
        <v>7419</v>
      </c>
      <c r="T841" s="34">
        <v>37970</v>
      </c>
      <c r="U841" s="32">
        <v>3846</v>
      </c>
      <c r="V841" s="22"/>
      <c r="W841" s="23"/>
      <c r="X841" s="22"/>
      <c r="Y841" s="22"/>
      <c r="Z841" s="22"/>
      <c r="AA841" s="21"/>
      <c r="AB841" s="18"/>
      <c r="AC841" s="18"/>
      <c r="AD841" s="18"/>
      <c r="AE841" s="18"/>
      <c r="AF841" s="18"/>
      <c r="AG841" s="18"/>
    </row>
    <row r="842" spans="1:33" ht="18" hidden="1" customHeight="1" x14ac:dyDescent="0.2">
      <c r="A842" s="32">
        <v>6520</v>
      </c>
      <c r="B842" s="42" t="s">
        <v>5762</v>
      </c>
      <c r="C842" s="139">
        <v>702209048</v>
      </c>
      <c r="D842" s="21" t="s">
        <v>149</v>
      </c>
      <c r="E842" s="21" t="s">
        <v>5763</v>
      </c>
      <c r="F842" s="31" t="s">
        <v>27</v>
      </c>
      <c r="G842" s="31" t="s">
        <v>5764</v>
      </c>
      <c r="H842" s="31" t="s">
        <v>29</v>
      </c>
      <c r="I842" s="21"/>
      <c r="J842" s="21"/>
      <c r="K842" s="21" t="s">
        <v>5765</v>
      </c>
      <c r="L842" s="21" t="s">
        <v>6154</v>
      </c>
      <c r="M842" s="23" t="s">
        <v>6107</v>
      </c>
      <c r="N842" s="32" t="s">
        <v>1362</v>
      </c>
      <c r="O842" s="32"/>
      <c r="P842" s="33"/>
      <c r="Q842" s="32"/>
      <c r="R842" s="33" t="s">
        <v>277</v>
      </c>
      <c r="S842" s="33" t="s">
        <v>5766</v>
      </c>
      <c r="T842" s="34">
        <v>37970</v>
      </c>
      <c r="U842" s="32">
        <v>6520</v>
      </c>
      <c r="V842" s="22"/>
      <c r="W842" s="23"/>
      <c r="X842" s="22"/>
      <c r="Y842" s="22"/>
      <c r="Z842" s="22"/>
      <c r="AA842" s="21"/>
      <c r="AB842" s="18"/>
      <c r="AC842" s="18"/>
      <c r="AD842" s="18"/>
      <c r="AE842" s="18"/>
      <c r="AF842" s="18"/>
      <c r="AG842" s="18"/>
    </row>
    <row r="843" spans="1:33" ht="18" hidden="1" customHeight="1" x14ac:dyDescent="0.2">
      <c r="A843" s="32">
        <v>6942</v>
      </c>
      <c r="B843" s="42" t="s">
        <v>5767</v>
      </c>
      <c r="C843" s="139">
        <v>732639004</v>
      </c>
      <c r="D843" s="21" t="s">
        <v>149</v>
      </c>
      <c r="E843" s="21" t="s">
        <v>5768</v>
      </c>
      <c r="F843" s="31" t="s">
        <v>1685</v>
      </c>
      <c r="G843" s="31" t="s">
        <v>5764</v>
      </c>
      <c r="H843" s="31" t="s">
        <v>29</v>
      </c>
      <c r="I843" s="21"/>
      <c r="J843" s="21"/>
      <c r="K843" s="21" t="s">
        <v>5769</v>
      </c>
      <c r="L843" s="21" t="s">
        <v>5770</v>
      </c>
      <c r="M843" s="23" t="s">
        <v>50</v>
      </c>
      <c r="N843" s="32" t="s">
        <v>5771</v>
      </c>
      <c r="O843" s="32"/>
      <c r="P843" s="33"/>
      <c r="Q843" s="32"/>
      <c r="R843" s="33" t="s">
        <v>248</v>
      </c>
      <c r="S843" s="33" t="s">
        <v>5772</v>
      </c>
      <c r="T843" s="34">
        <v>37970</v>
      </c>
      <c r="U843" s="32">
        <v>6942</v>
      </c>
      <c r="V843" s="22"/>
      <c r="W843" s="23"/>
      <c r="X843" s="22"/>
      <c r="Y843" s="22"/>
      <c r="Z843" s="22"/>
      <c r="AA843" s="21"/>
      <c r="AB843" s="18"/>
      <c r="AC843" s="18"/>
      <c r="AD843" s="18"/>
      <c r="AE843" s="18"/>
      <c r="AF843" s="18"/>
      <c r="AG843" s="18"/>
    </row>
    <row r="844" spans="1:33" ht="18" hidden="1" customHeight="1" x14ac:dyDescent="0.2">
      <c r="A844" s="32">
        <v>7413</v>
      </c>
      <c r="B844" s="42" t="s">
        <v>5773</v>
      </c>
      <c r="C844" s="139">
        <v>733785004</v>
      </c>
      <c r="D844" s="21" t="s">
        <v>149</v>
      </c>
      <c r="E844" s="21" t="s">
        <v>5774</v>
      </c>
      <c r="F844" s="31" t="s">
        <v>27</v>
      </c>
      <c r="G844" s="31" t="s">
        <v>5764</v>
      </c>
      <c r="H844" s="31" t="s">
        <v>29</v>
      </c>
      <c r="I844" s="21"/>
      <c r="J844" s="21"/>
      <c r="K844" s="21" t="s">
        <v>5775</v>
      </c>
      <c r="L844" s="21" t="s">
        <v>5776</v>
      </c>
      <c r="M844" s="23" t="s">
        <v>6105</v>
      </c>
      <c r="N844" s="32" t="s">
        <v>1710</v>
      </c>
      <c r="O844" s="32"/>
      <c r="P844" s="33"/>
      <c r="Q844" s="32"/>
      <c r="R844" s="33">
        <v>93910</v>
      </c>
      <c r="S844" s="33" t="s">
        <v>5777</v>
      </c>
      <c r="T844" s="34">
        <v>40016</v>
      </c>
      <c r="U844" s="32">
        <v>7413</v>
      </c>
      <c r="V844" s="22"/>
      <c r="W844" s="23"/>
      <c r="X844" s="22"/>
      <c r="Y844" s="22"/>
      <c r="Z844" s="22"/>
      <c r="AA844" s="21"/>
      <c r="AB844" s="18"/>
      <c r="AC844" s="18"/>
      <c r="AD844" s="18"/>
      <c r="AE844" s="18"/>
      <c r="AF844" s="18"/>
      <c r="AG844" s="18"/>
    </row>
    <row r="845" spans="1:33" ht="18" hidden="1" customHeight="1" x14ac:dyDescent="0.2">
      <c r="A845" s="32">
        <v>6945</v>
      </c>
      <c r="B845" s="42" t="s">
        <v>5778</v>
      </c>
      <c r="C845" s="139">
        <v>653716907</v>
      </c>
      <c r="D845" s="21" t="s">
        <v>5779</v>
      </c>
      <c r="E845" s="21" t="s">
        <v>150</v>
      </c>
      <c r="F845" s="31" t="s">
        <v>1685</v>
      </c>
      <c r="G845" s="31" t="s">
        <v>5729</v>
      </c>
      <c r="H845" s="31" t="s">
        <v>29</v>
      </c>
      <c r="I845" s="21"/>
      <c r="J845" s="21"/>
      <c r="K845" s="21" t="s">
        <v>5780</v>
      </c>
      <c r="L845" s="21" t="s">
        <v>5781</v>
      </c>
      <c r="M845" s="23" t="s">
        <v>623</v>
      </c>
      <c r="N845" s="32" t="s">
        <v>3630</v>
      </c>
      <c r="O845" s="32" t="s">
        <v>7484</v>
      </c>
      <c r="P845" s="51" t="s">
        <v>7485</v>
      </c>
      <c r="Q845" s="32"/>
      <c r="R845" s="33" t="s">
        <v>248</v>
      </c>
      <c r="S845" s="33" t="s">
        <v>7564</v>
      </c>
      <c r="T845" s="34">
        <v>37970</v>
      </c>
      <c r="U845" s="32">
        <v>6945</v>
      </c>
      <c r="V845" s="22"/>
      <c r="W845" s="23"/>
      <c r="X845" s="22"/>
      <c r="Y845" s="22"/>
      <c r="Z845" s="22"/>
      <c r="AA845" s="21"/>
      <c r="AB845" s="18"/>
      <c r="AC845" s="18"/>
      <c r="AD845" s="18"/>
      <c r="AE845" s="18"/>
      <c r="AF845" s="18"/>
      <c r="AG845" s="18"/>
    </row>
    <row r="846" spans="1:33" ht="18" hidden="1" customHeight="1" x14ac:dyDescent="0.2">
      <c r="A846" s="32">
        <v>7304</v>
      </c>
      <c r="B846" s="42" t="s">
        <v>5782</v>
      </c>
      <c r="C846" s="139">
        <v>747474001</v>
      </c>
      <c r="D846" s="21" t="s">
        <v>149</v>
      </c>
      <c r="E846" s="21" t="s">
        <v>5783</v>
      </c>
      <c r="F846" s="31" t="s">
        <v>1685</v>
      </c>
      <c r="G846" s="31" t="s">
        <v>5764</v>
      </c>
      <c r="H846" s="31" t="s">
        <v>29</v>
      </c>
      <c r="I846" s="21"/>
      <c r="J846" s="21"/>
      <c r="K846" s="21" t="s">
        <v>5784</v>
      </c>
      <c r="L846" s="21" t="s">
        <v>5785</v>
      </c>
      <c r="M846" s="23" t="s">
        <v>6105</v>
      </c>
      <c r="N846" s="32" t="s">
        <v>5786</v>
      </c>
      <c r="O846" s="32"/>
      <c r="P846" s="33"/>
      <c r="Q846" s="32"/>
      <c r="R846" s="33" t="s">
        <v>248</v>
      </c>
      <c r="S846" s="33" t="s">
        <v>5787</v>
      </c>
      <c r="T846" s="34">
        <v>38768</v>
      </c>
      <c r="U846" s="32">
        <v>7304</v>
      </c>
      <c r="V846" s="22"/>
      <c r="W846" s="23"/>
      <c r="X846" s="22"/>
      <c r="Y846" s="22"/>
      <c r="Z846" s="22"/>
      <c r="AA846" s="21"/>
      <c r="AB846" s="18"/>
      <c r="AC846" s="18"/>
      <c r="AD846" s="18"/>
      <c r="AE846" s="18"/>
      <c r="AF846" s="18"/>
      <c r="AG846" s="18"/>
    </row>
    <row r="847" spans="1:33" ht="18" hidden="1" customHeight="1" x14ac:dyDescent="0.2">
      <c r="A847" s="32">
        <v>6946</v>
      </c>
      <c r="B847" s="42" t="s">
        <v>5788</v>
      </c>
      <c r="C847" s="139">
        <v>725861001</v>
      </c>
      <c r="D847" s="21" t="s">
        <v>149</v>
      </c>
      <c r="E847" s="21" t="s">
        <v>150</v>
      </c>
      <c r="F847" s="31" t="s">
        <v>1685</v>
      </c>
      <c r="G847" s="31" t="s">
        <v>5789</v>
      </c>
      <c r="H847" s="31" t="s">
        <v>29</v>
      </c>
      <c r="I847" s="21"/>
      <c r="J847" s="21"/>
      <c r="K847" s="21" t="s">
        <v>5790</v>
      </c>
      <c r="L847" s="21" t="s">
        <v>5792</v>
      </c>
      <c r="M847" s="23" t="s">
        <v>623</v>
      </c>
      <c r="N847" s="32" t="s">
        <v>3630</v>
      </c>
      <c r="O847" s="32"/>
      <c r="P847" s="51" t="s">
        <v>5791</v>
      </c>
      <c r="Q847" s="32"/>
      <c r="R847" s="33">
        <v>93910</v>
      </c>
      <c r="S847" s="33" t="s">
        <v>5793</v>
      </c>
      <c r="T847" s="34">
        <v>37970</v>
      </c>
      <c r="U847" s="32">
        <v>6946</v>
      </c>
      <c r="V847" s="22"/>
      <c r="W847" s="23"/>
      <c r="X847" s="22"/>
      <c r="Y847" s="22"/>
      <c r="Z847" s="22"/>
      <c r="AA847" s="21"/>
      <c r="AB847" s="18"/>
      <c r="AC847" s="18"/>
      <c r="AD847" s="18"/>
      <c r="AE847" s="18"/>
      <c r="AF847" s="18"/>
      <c r="AG847" s="18"/>
    </row>
    <row r="848" spans="1:33" ht="18" hidden="1" customHeight="1" x14ac:dyDescent="0.2">
      <c r="A848" s="32">
        <v>6790</v>
      </c>
      <c r="B848" s="42" t="s">
        <v>5794</v>
      </c>
      <c r="C848" s="139" t="s">
        <v>7723</v>
      </c>
      <c r="D848" s="21" t="s">
        <v>149</v>
      </c>
      <c r="E848" s="21" t="s">
        <v>5795</v>
      </c>
      <c r="F848" s="31" t="s">
        <v>27</v>
      </c>
      <c r="G848" s="31" t="s">
        <v>5764</v>
      </c>
      <c r="H848" s="31" t="s">
        <v>29</v>
      </c>
      <c r="I848" s="21"/>
      <c r="J848" s="21"/>
      <c r="K848" s="21" t="s">
        <v>5796</v>
      </c>
      <c r="L848" s="21" t="s">
        <v>5797</v>
      </c>
      <c r="M848" s="23" t="s">
        <v>6105</v>
      </c>
      <c r="N848" s="32" t="s">
        <v>5798</v>
      </c>
      <c r="O848" s="32"/>
      <c r="P848" s="33"/>
      <c r="Q848" s="32"/>
      <c r="R848" s="33" t="s">
        <v>277</v>
      </c>
      <c r="S848" s="33" t="s">
        <v>5799</v>
      </c>
      <c r="T848" s="34">
        <v>37667</v>
      </c>
      <c r="U848" s="32">
        <v>6790</v>
      </c>
      <c r="V848" s="22"/>
      <c r="W848" s="23"/>
      <c r="X848" s="22"/>
      <c r="Y848" s="22"/>
      <c r="Z848" s="22"/>
      <c r="AA848" s="21"/>
      <c r="AB848" s="18"/>
      <c r="AC848" s="18"/>
      <c r="AD848" s="18"/>
      <c r="AE848" s="18"/>
      <c r="AF848" s="18"/>
      <c r="AG848" s="18"/>
    </row>
    <row r="849" spans="1:33" ht="18" hidden="1" customHeight="1" x14ac:dyDescent="0.2">
      <c r="A849" s="32">
        <v>6941</v>
      </c>
      <c r="B849" s="42" t="s">
        <v>5800</v>
      </c>
      <c r="C849" s="139">
        <v>732361006</v>
      </c>
      <c r="D849" s="21" t="s">
        <v>149</v>
      </c>
      <c r="E849" s="21" t="s">
        <v>5801</v>
      </c>
      <c r="F849" s="31" t="s">
        <v>27</v>
      </c>
      <c r="G849" s="31" t="s">
        <v>5764</v>
      </c>
      <c r="H849" s="31" t="s">
        <v>29</v>
      </c>
      <c r="I849" s="21"/>
      <c r="J849" s="21"/>
      <c r="K849" s="21" t="s">
        <v>5802</v>
      </c>
      <c r="L849" s="21" t="s">
        <v>5803</v>
      </c>
      <c r="M849" s="23" t="s">
        <v>50</v>
      </c>
      <c r="N849" s="32" t="s">
        <v>3229</v>
      </c>
      <c r="O849" s="32"/>
      <c r="P849" s="33"/>
      <c r="Q849" s="32"/>
      <c r="R849" s="33">
        <v>93910</v>
      </c>
      <c r="S849" s="33" t="s">
        <v>5804</v>
      </c>
      <c r="T849" s="34">
        <v>37970</v>
      </c>
      <c r="U849" s="32">
        <v>6941</v>
      </c>
      <c r="V849" s="22"/>
      <c r="W849" s="23"/>
      <c r="X849" s="22"/>
      <c r="Y849" s="22"/>
      <c r="Z849" s="22"/>
      <c r="AA849" s="21"/>
      <c r="AB849" s="18"/>
      <c r="AC849" s="18"/>
      <c r="AD849" s="18"/>
      <c r="AE849" s="18"/>
      <c r="AF849" s="18"/>
      <c r="AG849" s="18"/>
    </row>
    <row r="850" spans="1:33" ht="18" hidden="1" customHeight="1" x14ac:dyDescent="0.2">
      <c r="A850" s="32">
        <v>6901</v>
      </c>
      <c r="B850" s="42" t="s">
        <v>5805</v>
      </c>
      <c r="C850" s="139">
        <v>707155000</v>
      </c>
      <c r="D850" s="21" t="s">
        <v>149</v>
      </c>
      <c r="E850" s="21" t="s">
        <v>5806</v>
      </c>
      <c r="F850" s="31" t="s">
        <v>5807</v>
      </c>
      <c r="G850" s="31" t="s">
        <v>5764</v>
      </c>
      <c r="H850" s="31" t="s">
        <v>29</v>
      </c>
      <c r="I850" s="21"/>
      <c r="J850" s="21"/>
      <c r="K850" s="21" t="s">
        <v>5808</v>
      </c>
      <c r="L850" s="21" t="s">
        <v>5809</v>
      </c>
      <c r="M850" s="23" t="s">
        <v>6105</v>
      </c>
      <c r="N850" s="32" t="s">
        <v>1710</v>
      </c>
      <c r="O850" s="32"/>
      <c r="P850" s="33"/>
      <c r="Q850" s="32"/>
      <c r="R850" s="33">
        <v>93910</v>
      </c>
      <c r="S850" s="33" t="s">
        <v>5810</v>
      </c>
      <c r="T850" s="34">
        <v>37970</v>
      </c>
      <c r="U850" s="32">
        <v>6901</v>
      </c>
      <c r="V850" s="22"/>
      <c r="W850" s="23"/>
      <c r="X850" s="22"/>
      <c r="Y850" s="22"/>
      <c r="Z850" s="22"/>
      <c r="AA850" s="21"/>
      <c r="AB850" s="18"/>
      <c r="AC850" s="18"/>
      <c r="AD850" s="18"/>
      <c r="AE850" s="18"/>
      <c r="AF850" s="18"/>
      <c r="AG850" s="18"/>
    </row>
    <row r="851" spans="1:33" ht="18" hidden="1" customHeight="1" x14ac:dyDescent="0.2">
      <c r="A851" s="32">
        <v>6800</v>
      </c>
      <c r="B851" s="42" t="s">
        <v>5811</v>
      </c>
      <c r="C851" s="139">
        <v>729274003</v>
      </c>
      <c r="D851" s="21" t="s">
        <v>149</v>
      </c>
      <c r="E851" s="21" t="s">
        <v>5812</v>
      </c>
      <c r="F851" s="31" t="s">
        <v>27</v>
      </c>
      <c r="G851" s="31" t="s">
        <v>5764</v>
      </c>
      <c r="H851" s="31" t="s">
        <v>29</v>
      </c>
      <c r="I851" s="21"/>
      <c r="J851" s="21"/>
      <c r="K851" s="21" t="s">
        <v>5813</v>
      </c>
      <c r="L851" s="21" t="s">
        <v>5814</v>
      </c>
      <c r="M851" s="23" t="s">
        <v>50</v>
      </c>
      <c r="N851" s="32" t="s">
        <v>2879</v>
      </c>
      <c r="O851" s="32" t="s">
        <v>5815</v>
      </c>
      <c r="P851" s="33"/>
      <c r="Q851" s="32"/>
      <c r="R851" s="33" t="s">
        <v>363</v>
      </c>
      <c r="S851" s="33" t="s">
        <v>6093</v>
      </c>
      <c r="T851" s="34">
        <v>37970</v>
      </c>
      <c r="U851" s="32">
        <v>6800</v>
      </c>
      <c r="V851" s="22"/>
      <c r="W851" s="23"/>
      <c r="X851" s="22"/>
      <c r="Y851" s="22"/>
      <c r="Z851" s="22"/>
      <c r="AA851" s="21"/>
      <c r="AB851" s="18"/>
      <c r="AC851" s="18"/>
      <c r="AD851" s="18"/>
      <c r="AE851" s="18"/>
      <c r="AF851" s="18"/>
      <c r="AG851" s="18"/>
    </row>
    <row r="852" spans="1:33" ht="18" hidden="1" customHeight="1" x14ac:dyDescent="0.2">
      <c r="A852" s="32">
        <v>6940</v>
      </c>
      <c r="B852" s="42" t="s">
        <v>5816</v>
      </c>
      <c r="C852" s="139">
        <v>731959005</v>
      </c>
      <c r="D852" s="21" t="s">
        <v>149</v>
      </c>
      <c r="E852" s="21" t="s">
        <v>150</v>
      </c>
      <c r="F852" s="31" t="s">
        <v>27</v>
      </c>
      <c r="G852" s="31" t="s">
        <v>5764</v>
      </c>
      <c r="H852" s="31" t="s">
        <v>29</v>
      </c>
      <c r="I852" s="21"/>
      <c r="J852" s="21"/>
      <c r="K852" s="21" t="s">
        <v>5817</v>
      </c>
      <c r="L852" s="21" t="s">
        <v>5818</v>
      </c>
      <c r="M852" s="23" t="s">
        <v>50</v>
      </c>
      <c r="N852" s="32" t="s">
        <v>3733</v>
      </c>
      <c r="O852" s="32" t="s">
        <v>5819</v>
      </c>
      <c r="P852" s="33"/>
      <c r="Q852" s="32"/>
      <c r="R852" s="33" t="s">
        <v>277</v>
      </c>
      <c r="S852" s="33" t="s">
        <v>6092</v>
      </c>
      <c r="T852" s="34">
        <v>37970</v>
      </c>
      <c r="U852" s="32">
        <v>6940</v>
      </c>
      <c r="V852" s="22"/>
      <c r="W852" s="23"/>
      <c r="X852" s="22"/>
      <c r="Y852" s="22"/>
      <c r="Z852" s="22"/>
      <c r="AA852" s="21"/>
      <c r="AB852" s="18"/>
      <c r="AC852" s="18"/>
      <c r="AD852" s="18"/>
      <c r="AE852" s="18"/>
      <c r="AF852" s="18"/>
      <c r="AG852" s="18"/>
    </row>
    <row r="853" spans="1:33" ht="18" hidden="1" customHeight="1" x14ac:dyDescent="0.2">
      <c r="A853" s="32">
        <v>6550</v>
      </c>
      <c r="B853" s="42" t="s">
        <v>5820</v>
      </c>
      <c r="C853" s="139">
        <v>800665264</v>
      </c>
      <c r="D853" s="21" t="s">
        <v>149</v>
      </c>
      <c r="E853" s="21" t="s">
        <v>5821</v>
      </c>
      <c r="F853" s="31" t="s">
        <v>27</v>
      </c>
      <c r="G853" s="31" t="s">
        <v>5764</v>
      </c>
      <c r="H853" s="31" t="s">
        <v>29</v>
      </c>
      <c r="I853" s="21"/>
      <c r="J853" s="21"/>
      <c r="K853" s="21" t="s">
        <v>5822</v>
      </c>
      <c r="L853" s="21" t="s">
        <v>5823</v>
      </c>
      <c r="M853" s="23" t="s">
        <v>339</v>
      </c>
      <c r="N853" s="32" t="s">
        <v>3144</v>
      </c>
      <c r="O853" s="32"/>
      <c r="P853" s="33"/>
      <c r="Q853" s="32"/>
      <c r="R853" s="33" t="s">
        <v>5824</v>
      </c>
      <c r="S853" s="33" t="s">
        <v>5825</v>
      </c>
      <c r="T853" s="34">
        <v>37970</v>
      </c>
      <c r="U853" s="32">
        <v>6550</v>
      </c>
      <c r="V853" s="22"/>
      <c r="W853" s="23"/>
      <c r="X853" s="22"/>
      <c r="Y853" s="22"/>
      <c r="Z853" s="22"/>
      <c r="AA853" s="21"/>
      <c r="AB853" s="18"/>
      <c r="AC853" s="18"/>
      <c r="AD853" s="18"/>
      <c r="AE853" s="18"/>
      <c r="AF853" s="18"/>
      <c r="AG853" s="18"/>
    </row>
    <row r="854" spans="1:33" ht="18" hidden="1" customHeight="1" x14ac:dyDescent="0.2">
      <c r="A854" s="32">
        <v>7023</v>
      </c>
      <c r="B854" s="42" t="s">
        <v>5826</v>
      </c>
      <c r="C854" s="139">
        <v>700555097</v>
      </c>
      <c r="D854" s="21" t="s">
        <v>149</v>
      </c>
      <c r="E854" s="21" t="s">
        <v>5827</v>
      </c>
      <c r="F854" s="31" t="s">
        <v>27</v>
      </c>
      <c r="G854" s="31" t="s">
        <v>5764</v>
      </c>
      <c r="H854" s="31" t="s">
        <v>29</v>
      </c>
      <c r="I854" s="21"/>
      <c r="J854" s="21"/>
      <c r="K854" s="21" t="s">
        <v>5828</v>
      </c>
      <c r="L854" s="21" t="s">
        <v>5829</v>
      </c>
      <c r="M854" s="23" t="s">
        <v>6106</v>
      </c>
      <c r="N854" s="32" t="s">
        <v>61</v>
      </c>
      <c r="O854" s="32" t="s">
        <v>5830</v>
      </c>
      <c r="P854" s="33"/>
      <c r="Q854" s="32"/>
      <c r="R854" s="33">
        <v>93910</v>
      </c>
      <c r="S854" s="33" t="s">
        <v>5831</v>
      </c>
      <c r="T854" s="34">
        <v>37970</v>
      </c>
      <c r="U854" s="32">
        <v>7023</v>
      </c>
      <c r="V854" s="22"/>
      <c r="W854" s="23"/>
      <c r="X854" s="22"/>
      <c r="Y854" s="22"/>
      <c r="Z854" s="22"/>
      <c r="AA854" s="21"/>
      <c r="AB854" s="18"/>
      <c r="AC854" s="18"/>
      <c r="AD854" s="18"/>
      <c r="AE854" s="18"/>
      <c r="AF854" s="18"/>
      <c r="AG854" s="18"/>
    </row>
    <row r="855" spans="1:33" ht="18" hidden="1" customHeight="1" x14ac:dyDescent="0.2">
      <c r="A855" s="32">
        <v>6650</v>
      </c>
      <c r="B855" s="42" t="s">
        <v>5832</v>
      </c>
      <c r="C855" s="139" t="s">
        <v>7724</v>
      </c>
      <c r="D855" s="21" t="s">
        <v>149</v>
      </c>
      <c r="E855" s="21" t="s">
        <v>5833</v>
      </c>
      <c r="F855" s="31" t="s">
        <v>27</v>
      </c>
      <c r="G855" s="31" t="s">
        <v>5764</v>
      </c>
      <c r="H855" s="31" t="s">
        <v>29</v>
      </c>
      <c r="I855" s="21"/>
      <c r="J855" s="21"/>
      <c r="K855" s="21" t="s">
        <v>6874</v>
      </c>
      <c r="L855" s="21" t="s">
        <v>5834</v>
      </c>
      <c r="M855" s="23" t="s">
        <v>339</v>
      </c>
      <c r="N855" s="32" t="s">
        <v>5835</v>
      </c>
      <c r="O855" s="32" t="s">
        <v>6594</v>
      </c>
      <c r="P855" s="51" t="s">
        <v>6595</v>
      </c>
      <c r="Q855" s="32"/>
      <c r="R855" s="33" t="s">
        <v>277</v>
      </c>
      <c r="S855" s="33" t="s">
        <v>7180</v>
      </c>
      <c r="T855" s="34">
        <v>37970</v>
      </c>
      <c r="U855" s="32">
        <v>6650</v>
      </c>
      <c r="V855" s="22"/>
      <c r="W855" s="23"/>
      <c r="X855" s="22"/>
      <c r="Y855" s="22"/>
      <c r="Z855" s="22"/>
      <c r="AA855" s="21"/>
      <c r="AB855" s="18"/>
      <c r="AC855" s="18"/>
      <c r="AD855" s="18"/>
      <c r="AE855" s="18"/>
      <c r="AF855" s="18"/>
      <c r="AG855" s="18"/>
    </row>
    <row r="856" spans="1:33" ht="18" hidden="1" customHeight="1" x14ac:dyDescent="0.2">
      <c r="A856" s="32">
        <v>6879</v>
      </c>
      <c r="B856" s="42" t="s">
        <v>5836</v>
      </c>
      <c r="C856" s="139" t="s">
        <v>7725</v>
      </c>
      <c r="D856" s="21" t="s">
        <v>149</v>
      </c>
      <c r="E856" s="21" t="s">
        <v>5837</v>
      </c>
      <c r="F856" s="31" t="s">
        <v>5838</v>
      </c>
      <c r="G856" s="31" t="s">
        <v>5764</v>
      </c>
      <c r="H856" s="31" t="s">
        <v>29</v>
      </c>
      <c r="I856" s="21"/>
      <c r="J856" s="21"/>
      <c r="K856" s="21" t="s">
        <v>5839</v>
      </c>
      <c r="L856" s="21" t="s">
        <v>5840</v>
      </c>
      <c r="M856" s="23" t="s">
        <v>623</v>
      </c>
      <c r="N856" s="32" t="s">
        <v>5842</v>
      </c>
      <c r="O856" s="32" t="s">
        <v>5841</v>
      </c>
      <c r="P856" s="33"/>
      <c r="Q856" s="32"/>
      <c r="R856" s="33" t="s">
        <v>277</v>
      </c>
      <c r="S856" s="33" t="s">
        <v>5843</v>
      </c>
      <c r="T856" s="34">
        <v>37970</v>
      </c>
      <c r="U856" s="32">
        <v>6879</v>
      </c>
      <c r="V856" s="22"/>
      <c r="W856" s="23"/>
      <c r="X856" s="22"/>
      <c r="Y856" s="22"/>
      <c r="Z856" s="22"/>
      <c r="AA856" s="21"/>
      <c r="AB856" s="18"/>
      <c r="AC856" s="18"/>
      <c r="AD856" s="18"/>
      <c r="AE856" s="18"/>
      <c r="AF856" s="18"/>
      <c r="AG856" s="18"/>
    </row>
    <row r="857" spans="1:33" ht="18" hidden="1" customHeight="1" x14ac:dyDescent="0.2">
      <c r="A857" s="32">
        <v>3848</v>
      </c>
      <c r="B857" s="42" t="s">
        <v>3925</v>
      </c>
      <c r="C857" s="139">
        <v>702085047</v>
      </c>
      <c r="D857" s="21" t="s">
        <v>3926</v>
      </c>
      <c r="E857" s="21" t="s">
        <v>150</v>
      </c>
      <c r="F857" s="31" t="s">
        <v>1685</v>
      </c>
      <c r="G857" s="31" t="s">
        <v>3927</v>
      </c>
      <c r="H857" s="31" t="s">
        <v>29</v>
      </c>
      <c r="I857" s="21"/>
      <c r="J857" s="21"/>
      <c r="K857" s="21" t="s">
        <v>7054</v>
      </c>
      <c r="L857" s="21" t="s">
        <v>6379</v>
      </c>
      <c r="M857" s="23" t="s">
        <v>6105</v>
      </c>
      <c r="N857" s="32" t="s">
        <v>4228</v>
      </c>
      <c r="O857" s="32" t="s">
        <v>6378</v>
      </c>
      <c r="P857" s="51" t="s">
        <v>6380</v>
      </c>
      <c r="Q857" s="32"/>
      <c r="R857" s="33" t="s">
        <v>248</v>
      </c>
      <c r="S857" s="33" t="s">
        <v>7180</v>
      </c>
      <c r="T857" s="34">
        <v>37970</v>
      </c>
      <c r="U857" s="32">
        <v>3848</v>
      </c>
      <c r="V857" s="22"/>
      <c r="W857" s="23"/>
      <c r="X857" s="22"/>
      <c r="Y857" s="22"/>
      <c r="Z857" s="22"/>
      <c r="AA857" s="21"/>
      <c r="AB857" s="18"/>
      <c r="AC857" s="18"/>
      <c r="AD857" s="18"/>
      <c r="AE857" s="18"/>
      <c r="AF857" s="18"/>
      <c r="AG857" s="18"/>
    </row>
    <row r="858" spans="1:33" ht="18" hidden="1" customHeight="1" x14ac:dyDescent="0.2">
      <c r="A858" s="32">
        <v>6923</v>
      </c>
      <c r="B858" s="42" t="s">
        <v>5844</v>
      </c>
      <c r="C858" s="139">
        <v>704380208</v>
      </c>
      <c r="D858" s="21" t="s">
        <v>149</v>
      </c>
      <c r="E858" s="21" t="s">
        <v>5845</v>
      </c>
      <c r="F858" s="31" t="s">
        <v>27</v>
      </c>
      <c r="G858" s="31" t="s">
        <v>5764</v>
      </c>
      <c r="H858" s="31" t="s">
        <v>29</v>
      </c>
      <c r="I858" s="21"/>
      <c r="J858" s="21"/>
      <c r="K858" s="21" t="s">
        <v>5846</v>
      </c>
      <c r="L858" s="21" t="s">
        <v>5847</v>
      </c>
      <c r="M858" s="23" t="s">
        <v>339</v>
      </c>
      <c r="N858" s="32" t="s">
        <v>5848</v>
      </c>
      <c r="O858" s="32"/>
      <c r="P858" s="33"/>
      <c r="Q858" s="32"/>
      <c r="R858" s="33" t="s">
        <v>277</v>
      </c>
      <c r="S858" s="33" t="s">
        <v>5849</v>
      </c>
      <c r="T858" s="34">
        <v>37970</v>
      </c>
      <c r="U858" s="32">
        <v>6923</v>
      </c>
      <c r="V858" s="22"/>
      <c r="W858" s="23"/>
      <c r="X858" s="22"/>
      <c r="Y858" s="22"/>
      <c r="Z858" s="22"/>
      <c r="AA858" s="21"/>
      <c r="AB858" s="18"/>
      <c r="AC858" s="18"/>
      <c r="AD858" s="18"/>
      <c r="AE858" s="18"/>
      <c r="AF858" s="18"/>
      <c r="AG858" s="18"/>
    </row>
    <row r="859" spans="1:33" ht="18" hidden="1" customHeight="1" x14ac:dyDescent="0.2">
      <c r="A859" s="32">
        <v>7008</v>
      </c>
      <c r="B859" s="42" t="s">
        <v>5850</v>
      </c>
      <c r="C859" s="139">
        <v>702872707</v>
      </c>
      <c r="D859" s="21" t="s">
        <v>149</v>
      </c>
      <c r="E859" s="21" t="s">
        <v>5748</v>
      </c>
      <c r="F859" s="31" t="s">
        <v>27</v>
      </c>
      <c r="G859" s="31" t="s">
        <v>151</v>
      </c>
      <c r="H859" s="31" t="s">
        <v>29</v>
      </c>
      <c r="I859" s="21"/>
      <c r="J859" s="21"/>
      <c r="K859" s="21" t="s">
        <v>5851</v>
      </c>
      <c r="L859" s="21" t="s">
        <v>5852</v>
      </c>
      <c r="M859" s="23" t="s">
        <v>49</v>
      </c>
      <c r="N859" s="32" t="s">
        <v>5854</v>
      </c>
      <c r="O859" s="32" t="s">
        <v>5853</v>
      </c>
      <c r="P859" s="33"/>
      <c r="Q859" s="32"/>
      <c r="R859" s="33" t="s">
        <v>363</v>
      </c>
      <c r="S859" s="33" t="s">
        <v>5855</v>
      </c>
      <c r="T859" s="34">
        <v>37970</v>
      </c>
      <c r="U859" s="32">
        <v>7008</v>
      </c>
      <c r="V859" s="22"/>
      <c r="W859" s="23"/>
      <c r="X859" s="22"/>
      <c r="Y859" s="22"/>
      <c r="Z859" s="22"/>
      <c r="AA859" s="21"/>
      <c r="AB859" s="18"/>
      <c r="AC859" s="18"/>
      <c r="AD859" s="18"/>
      <c r="AE859" s="18"/>
      <c r="AF859" s="18"/>
      <c r="AG859" s="18"/>
    </row>
    <row r="860" spans="1:33" ht="18" hidden="1" customHeight="1" x14ac:dyDescent="0.2">
      <c r="A860" s="32">
        <v>6840</v>
      </c>
      <c r="B860" s="42" t="s">
        <v>5856</v>
      </c>
      <c r="C860" s="139">
        <v>815133048</v>
      </c>
      <c r="D860" s="21" t="s">
        <v>149</v>
      </c>
      <c r="E860" s="21" t="s">
        <v>150</v>
      </c>
      <c r="F860" s="31" t="s">
        <v>27</v>
      </c>
      <c r="G860" s="31" t="s">
        <v>5764</v>
      </c>
      <c r="H860" s="31" t="s">
        <v>29</v>
      </c>
      <c r="I860" s="21"/>
      <c r="J860" s="21"/>
      <c r="K860" s="21" t="s">
        <v>5857</v>
      </c>
      <c r="L860" s="21" t="s">
        <v>5858</v>
      </c>
      <c r="M860" s="23" t="s">
        <v>6110</v>
      </c>
      <c r="N860" s="32" t="s">
        <v>3905</v>
      </c>
      <c r="O860" s="32" t="s">
        <v>5859</v>
      </c>
      <c r="P860" s="33"/>
      <c r="Q860" s="32"/>
      <c r="R860" s="33">
        <v>93910</v>
      </c>
      <c r="S860" s="33" t="s">
        <v>5804</v>
      </c>
      <c r="T860" s="34">
        <v>38159</v>
      </c>
      <c r="U860" s="32">
        <v>6840</v>
      </c>
      <c r="V860" s="22"/>
      <c r="W860" s="23"/>
      <c r="X860" s="22"/>
      <c r="Y860" s="22"/>
      <c r="Z860" s="22"/>
      <c r="AA860" s="21"/>
      <c r="AB860" s="18"/>
      <c r="AC860" s="18"/>
      <c r="AD860" s="18"/>
      <c r="AE860" s="18"/>
      <c r="AF860" s="18"/>
      <c r="AG860" s="18"/>
    </row>
    <row r="861" spans="1:33" ht="18" hidden="1" customHeight="1" x14ac:dyDescent="0.2">
      <c r="A861" s="32">
        <v>5900</v>
      </c>
      <c r="B861" s="42" t="s">
        <v>5860</v>
      </c>
      <c r="C861" s="139">
        <v>823695004</v>
      </c>
      <c r="D861" s="21" t="s">
        <v>242</v>
      </c>
      <c r="E861" s="21" t="s">
        <v>5861</v>
      </c>
      <c r="F861" s="31" t="s">
        <v>5862</v>
      </c>
      <c r="G861" s="31" t="s">
        <v>244</v>
      </c>
      <c r="H861" s="31" t="s">
        <v>29</v>
      </c>
      <c r="I861" s="21"/>
      <c r="J861" s="21"/>
      <c r="K861" s="21" t="s">
        <v>5863</v>
      </c>
      <c r="L861" s="21" t="s">
        <v>5864</v>
      </c>
      <c r="M861" s="23" t="s">
        <v>623</v>
      </c>
      <c r="N861" s="32" t="s">
        <v>457</v>
      </c>
      <c r="O861" s="32" t="s">
        <v>5865</v>
      </c>
      <c r="P861" s="33"/>
      <c r="Q861" s="32"/>
      <c r="R861" s="33">
        <v>93910</v>
      </c>
      <c r="S861" s="33" t="s">
        <v>6785</v>
      </c>
      <c r="T861" s="34">
        <v>37970</v>
      </c>
      <c r="U861" s="32">
        <v>5900</v>
      </c>
      <c r="V861" s="22"/>
      <c r="W861" s="23"/>
      <c r="X861" s="22"/>
      <c r="Y861" s="22"/>
      <c r="Z861" s="22"/>
      <c r="AA861" s="21"/>
      <c r="AB861" s="18"/>
      <c r="AC861" s="18"/>
      <c r="AD861" s="18"/>
      <c r="AE861" s="18"/>
      <c r="AF861" s="18"/>
      <c r="AG861" s="18"/>
    </row>
    <row r="862" spans="1:33" ht="18" hidden="1" customHeight="1" x14ac:dyDescent="0.2">
      <c r="A862" s="32">
        <v>7359</v>
      </c>
      <c r="B862" s="42" t="s">
        <v>5866</v>
      </c>
      <c r="C862" s="139">
        <v>616068008</v>
      </c>
      <c r="D862" s="21" t="s">
        <v>2724</v>
      </c>
      <c r="E862" s="21" t="s">
        <v>5867</v>
      </c>
      <c r="F862" s="31" t="s">
        <v>27</v>
      </c>
      <c r="G862" s="31" t="s">
        <v>5868</v>
      </c>
      <c r="H862" s="31" t="s">
        <v>29</v>
      </c>
      <c r="I862" s="21"/>
      <c r="J862" s="21"/>
      <c r="K862" s="21" t="s">
        <v>6255</v>
      </c>
      <c r="L862" s="21" t="s">
        <v>5869</v>
      </c>
      <c r="M862" s="23" t="s">
        <v>6109</v>
      </c>
      <c r="N862" s="32" t="s">
        <v>5870</v>
      </c>
      <c r="O862" s="23" t="s">
        <v>6256</v>
      </c>
      <c r="P862" s="33"/>
      <c r="Q862" s="32"/>
      <c r="R862" s="33">
        <v>91001</v>
      </c>
      <c r="S862" s="33" t="s">
        <v>600</v>
      </c>
      <c r="T862" s="34">
        <v>39245</v>
      </c>
      <c r="U862" s="32">
        <v>7359</v>
      </c>
      <c r="V862" s="22"/>
      <c r="W862" s="23"/>
      <c r="X862" s="22"/>
      <c r="Y862" s="22"/>
      <c r="Z862" s="22"/>
      <c r="AA862" s="21"/>
      <c r="AB862" s="18"/>
      <c r="AC862" s="18"/>
      <c r="AD862" s="18"/>
      <c r="AE862" s="18"/>
      <c r="AF862" s="18"/>
      <c r="AG862" s="18"/>
    </row>
    <row r="863" spans="1:33" ht="18" hidden="1" customHeight="1" x14ac:dyDescent="0.2">
      <c r="A863" s="32">
        <v>7145</v>
      </c>
      <c r="B863" s="42" t="s">
        <v>5871</v>
      </c>
      <c r="C863" s="139" t="s">
        <v>7726</v>
      </c>
      <c r="D863" s="21" t="s">
        <v>2724</v>
      </c>
      <c r="E863" s="21" t="s">
        <v>5867</v>
      </c>
      <c r="F863" s="31" t="s">
        <v>27</v>
      </c>
      <c r="G863" s="31" t="s">
        <v>5868</v>
      </c>
      <c r="H863" s="31" t="s">
        <v>29</v>
      </c>
      <c r="I863" s="21"/>
      <c r="J863" s="21"/>
      <c r="K863" s="21" t="s">
        <v>6619</v>
      </c>
      <c r="L863" s="21" t="s">
        <v>5872</v>
      </c>
      <c r="M863" s="23" t="s">
        <v>6161</v>
      </c>
      <c r="N863" s="32" t="s">
        <v>874</v>
      </c>
      <c r="O863" s="32" t="s">
        <v>5873</v>
      </c>
      <c r="P863" s="33"/>
      <c r="Q863" s="32"/>
      <c r="R863" s="33">
        <v>91001</v>
      </c>
      <c r="S863" s="33" t="s">
        <v>600</v>
      </c>
      <c r="T863" s="34">
        <v>38266</v>
      </c>
      <c r="U863" s="32">
        <v>7145</v>
      </c>
      <c r="V863" s="22"/>
      <c r="W863" s="23"/>
      <c r="X863" s="22"/>
      <c r="Y863" s="22"/>
      <c r="Z863" s="22"/>
      <c r="AA863" s="21"/>
      <c r="AB863" s="18"/>
      <c r="AC863" s="18"/>
      <c r="AD863" s="18"/>
      <c r="AE863" s="18"/>
      <c r="AF863" s="18"/>
      <c r="AG863" s="18"/>
    </row>
    <row r="864" spans="1:33" ht="18" hidden="1" customHeight="1" x14ac:dyDescent="0.2">
      <c r="A864" s="32">
        <v>7188</v>
      </c>
      <c r="B864" s="42" t="s">
        <v>5874</v>
      </c>
      <c r="C864" s="139">
        <v>616080008</v>
      </c>
      <c r="D864" s="21" t="s">
        <v>2724</v>
      </c>
      <c r="E864" s="21" t="s">
        <v>5867</v>
      </c>
      <c r="F864" s="31" t="s">
        <v>27</v>
      </c>
      <c r="G864" s="31" t="s">
        <v>5868</v>
      </c>
      <c r="H864" s="31" t="s">
        <v>29</v>
      </c>
      <c r="I864" s="21"/>
      <c r="J864" s="21"/>
      <c r="K864" s="21" t="s">
        <v>6517</v>
      </c>
      <c r="L864" s="21" t="s">
        <v>6515</v>
      </c>
      <c r="M864" s="23" t="s">
        <v>49</v>
      </c>
      <c r="N864" s="32" t="s">
        <v>6171</v>
      </c>
      <c r="O864" s="32">
        <v>225758522</v>
      </c>
      <c r="P864" s="51" t="s">
        <v>6516</v>
      </c>
      <c r="Q864" s="32"/>
      <c r="R864" s="33">
        <v>91001</v>
      </c>
      <c r="S864" s="33" t="s">
        <v>2854</v>
      </c>
      <c r="T864" s="34">
        <v>38595</v>
      </c>
      <c r="U864" s="32">
        <v>7188</v>
      </c>
      <c r="V864" s="22"/>
      <c r="W864" s="23"/>
      <c r="X864" s="22"/>
      <c r="Y864" s="22"/>
      <c r="Z864" s="22"/>
      <c r="AA864" s="21"/>
      <c r="AB864" s="18"/>
      <c r="AC864" s="18"/>
      <c r="AD864" s="18"/>
      <c r="AE864" s="18"/>
      <c r="AF864" s="18"/>
      <c r="AG864" s="18"/>
    </row>
    <row r="865" spans="1:33" ht="18" hidden="1" customHeight="1" x14ac:dyDescent="0.2">
      <c r="A865" s="32">
        <v>6100</v>
      </c>
      <c r="B865" s="42" t="s">
        <v>5875</v>
      </c>
      <c r="C865" s="139">
        <v>700124509</v>
      </c>
      <c r="D865" s="21" t="s">
        <v>78</v>
      </c>
      <c r="E865" s="21" t="s">
        <v>5876</v>
      </c>
      <c r="F865" s="31" t="s">
        <v>7165</v>
      </c>
      <c r="G865" s="31" t="s">
        <v>5877</v>
      </c>
      <c r="H865" s="31" t="s">
        <v>7166</v>
      </c>
      <c r="I865" s="21" t="s">
        <v>5878</v>
      </c>
      <c r="J865" s="21" t="s">
        <v>6659</v>
      </c>
      <c r="K865" s="21" t="s">
        <v>5879</v>
      </c>
      <c r="L865" s="21" t="s">
        <v>5881</v>
      </c>
      <c r="M865" s="23" t="s">
        <v>49</v>
      </c>
      <c r="N865" s="32" t="s">
        <v>5883</v>
      </c>
      <c r="O865" s="32" t="s">
        <v>5882</v>
      </c>
      <c r="P865" s="33" t="s">
        <v>5880</v>
      </c>
      <c r="Q865" s="32"/>
      <c r="R865" s="33">
        <v>93401</v>
      </c>
      <c r="S865" s="33" t="s">
        <v>7251</v>
      </c>
      <c r="T865" s="34">
        <v>37970</v>
      </c>
      <c r="U865" s="32">
        <v>6100</v>
      </c>
      <c r="V865" s="22"/>
      <c r="W865" s="23"/>
      <c r="X865" s="22"/>
      <c r="Y865" s="22"/>
      <c r="Z865" s="22"/>
      <c r="AA865" s="21" t="s">
        <v>8726</v>
      </c>
      <c r="AB865" s="18"/>
      <c r="AC865" s="18"/>
      <c r="AD865" s="18"/>
      <c r="AE865" s="18"/>
      <c r="AF865" s="18"/>
      <c r="AG865" s="18" t="s">
        <v>8727</v>
      </c>
    </row>
    <row r="866" spans="1:33" ht="18" hidden="1" customHeight="1" x14ac:dyDescent="0.2">
      <c r="A866" s="32">
        <v>6150</v>
      </c>
      <c r="B866" s="42" t="s">
        <v>5884</v>
      </c>
      <c r="C866" s="139">
        <v>702758009</v>
      </c>
      <c r="D866" s="21" t="s">
        <v>78</v>
      </c>
      <c r="E866" s="21" t="s">
        <v>5885</v>
      </c>
      <c r="F866" s="31" t="s">
        <v>7613</v>
      </c>
      <c r="G866" s="31" t="s">
        <v>5886</v>
      </c>
      <c r="H866" s="31" t="s">
        <v>7614</v>
      </c>
      <c r="I866" s="21" t="s">
        <v>7615</v>
      </c>
      <c r="J866" s="21" t="s">
        <v>7616</v>
      </c>
      <c r="K866" s="21" t="s">
        <v>7617</v>
      </c>
      <c r="L866" s="21" t="s">
        <v>5887</v>
      </c>
      <c r="M866" s="23" t="s">
        <v>6111</v>
      </c>
      <c r="N866" s="32" t="s">
        <v>5889</v>
      </c>
      <c r="O866" s="32" t="s">
        <v>5888</v>
      </c>
      <c r="P866" s="74" t="s">
        <v>7628</v>
      </c>
      <c r="Q866" s="32"/>
      <c r="R866" s="33">
        <v>93401</v>
      </c>
      <c r="S866" s="33" t="s">
        <v>7577</v>
      </c>
      <c r="T866" s="34">
        <v>37970</v>
      </c>
      <c r="U866" s="32">
        <v>6150</v>
      </c>
      <c r="V866" s="22"/>
      <c r="W866" s="23"/>
      <c r="X866" s="22"/>
      <c r="Y866" s="22"/>
      <c r="Z866" s="22"/>
      <c r="AA866" s="21"/>
      <c r="AB866" s="18"/>
      <c r="AC866" s="18"/>
      <c r="AD866" s="18"/>
      <c r="AE866" s="18"/>
      <c r="AF866" s="18"/>
      <c r="AG866" s="18" t="s">
        <v>8728</v>
      </c>
    </row>
    <row r="867" spans="1:33" ht="18" hidden="1" customHeight="1" x14ac:dyDescent="0.2">
      <c r="A867" s="32">
        <v>6969</v>
      </c>
      <c r="B867" s="42" t="s">
        <v>5890</v>
      </c>
      <c r="C867" s="139">
        <v>722703006</v>
      </c>
      <c r="D867" s="21" t="s">
        <v>78</v>
      </c>
      <c r="E867" s="21" t="s">
        <v>5891</v>
      </c>
      <c r="F867" s="31" t="s">
        <v>7580</v>
      </c>
      <c r="G867" s="31" t="s">
        <v>5892</v>
      </c>
      <c r="H867" s="31" t="s">
        <v>6532</v>
      </c>
      <c r="I867" s="21" t="s">
        <v>5438</v>
      </c>
      <c r="J867" s="21" t="s">
        <v>6533</v>
      </c>
      <c r="K867" s="21" t="s">
        <v>5893</v>
      </c>
      <c r="L867" s="21" t="s">
        <v>5894</v>
      </c>
      <c r="M867" s="23" t="s">
        <v>623</v>
      </c>
      <c r="N867" s="32" t="s">
        <v>1339</v>
      </c>
      <c r="O867" s="32" t="s">
        <v>5895</v>
      </c>
      <c r="P867" s="51" t="s">
        <v>5896</v>
      </c>
      <c r="Q867" s="32"/>
      <c r="R867" s="33" t="s">
        <v>5897</v>
      </c>
      <c r="S867" s="33" t="s">
        <v>7592</v>
      </c>
      <c r="T867" s="34">
        <v>37970</v>
      </c>
      <c r="U867" s="32">
        <v>6969</v>
      </c>
      <c r="V867" s="22"/>
      <c r="W867" s="23"/>
      <c r="X867" s="22"/>
      <c r="Y867" s="22"/>
      <c r="Z867" s="22"/>
      <c r="AA867" s="21"/>
      <c r="AB867" s="18"/>
      <c r="AC867" s="18"/>
      <c r="AD867" s="18"/>
      <c r="AE867" s="18"/>
      <c r="AF867" s="18"/>
      <c r="AG867" s="18"/>
    </row>
    <row r="868" spans="1:33" ht="18" hidden="1" customHeight="1" x14ac:dyDescent="0.2">
      <c r="A868" s="32">
        <v>7108</v>
      </c>
      <c r="B868" s="42" t="s">
        <v>5898</v>
      </c>
      <c r="C868" s="139">
        <v>818975007</v>
      </c>
      <c r="D868" s="21" t="s">
        <v>5899</v>
      </c>
      <c r="E868" s="21" t="s">
        <v>5900</v>
      </c>
      <c r="F868" s="31" t="s">
        <v>5901</v>
      </c>
      <c r="G868" s="31" t="s">
        <v>5902</v>
      </c>
      <c r="H868" s="31" t="s">
        <v>6561</v>
      </c>
      <c r="I868" s="21" t="s">
        <v>5903</v>
      </c>
      <c r="J868" s="21" t="s">
        <v>6563</v>
      </c>
      <c r="K868" s="21" t="s">
        <v>5904</v>
      </c>
      <c r="L868" s="21" t="s">
        <v>5905</v>
      </c>
      <c r="M868" s="23" t="s">
        <v>49</v>
      </c>
      <c r="N868" s="32" t="s">
        <v>723</v>
      </c>
      <c r="O868" s="32" t="s">
        <v>5906</v>
      </c>
      <c r="P868" s="33"/>
      <c r="Q868" s="32"/>
      <c r="R868" s="33">
        <v>93401</v>
      </c>
      <c r="S868" s="33" t="s">
        <v>6562</v>
      </c>
      <c r="T868" s="34">
        <v>37970</v>
      </c>
      <c r="U868" s="32">
        <v>7108</v>
      </c>
      <c r="V868" s="22"/>
      <c r="W868" s="23"/>
      <c r="X868" s="22"/>
      <c r="Y868" s="22"/>
      <c r="Z868" s="22"/>
      <c r="AA868" s="21"/>
      <c r="AB868" s="18"/>
      <c r="AC868" s="18"/>
      <c r="AD868" s="18"/>
      <c r="AE868" s="18"/>
      <c r="AF868" s="18"/>
      <c r="AG868" s="18"/>
    </row>
    <row r="869" spans="1:33" ht="18" hidden="1" customHeight="1" x14ac:dyDescent="0.2">
      <c r="A869" s="32">
        <v>6250</v>
      </c>
      <c r="B869" s="42" t="s">
        <v>5907</v>
      </c>
      <c r="C869" s="139">
        <v>821303001</v>
      </c>
      <c r="D869" s="21" t="s">
        <v>78</v>
      </c>
      <c r="E869" s="21" t="s">
        <v>5908</v>
      </c>
      <c r="F869" s="31" t="s">
        <v>5909</v>
      </c>
      <c r="G869" s="31" t="s">
        <v>5910</v>
      </c>
      <c r="H869" s="31" t="s">
        <v>5912</v>
      </c>
      <c r="I869" s="21" t="s">
        <v>5913</v>
      </c>
      <c r="J869" s="21" t="s">
        <v>5914</v>
      </c>
      <c r="K869" s="21" t="s">
        <v>5915</v>
      </c>
      <c r="L869" s="21" t="s">
        <v>5916</v>
      </c>
      <c r="M869" s="23" t="s">
        <v>49</v>
      </c>
      <c r="N869" s="32" t="s">
        <v>845</v>
      </c>
      <c r="O869" s="32" t="s">
        <v>5917</v>
      </c>
      <c r="P869" s="33"/>
      <c r="Q869" s="32"/>
      <c r="R869" s="33">
        <v>93401</v>
      </c>
      <c r="S869" s="33" t="s">
        <v>5911</v>
      </c>
      <c r="T869" s="34">
        <v>37970</v>
      </c>
      <c r="U869" s="32">
        <v>6250</v>
      </c>
      <c r="V869" s="22"/>
      <c r="W869" s="23"/>
      <c r="X869" s="22"/>
      <c r="Y869" s="22"/>
      <c r="Z869" s="22"/>
      <c r="AA869" s="21"/>
      <c r="AB869" s="18"/>
      <c r="AC869" s="18"/>
      <c r="AD869" s="18"/>
      <c r="AE869" s="18"/>
      <c r="AF869" s="18"/>
      <c r="AG869" s="18"/>
    </row>
    <row r="870" spans="1:33" ht="18" hidden="1" customHeight="1" x14ac:dyDescent="0.2">
      <c r="A870" s="32">
        <v>6300</v>
      </c>
      <c r="B870" s="42" t="s">
        <v>5918</v>
      </c>
      <c r="C870" s="139">
        <v>700183807</v>
      </c>
      <c r="D870" s="21" t="s">
        <v>78</v>
      </c>
      <c r="E870" s="21" t="s">
        <v>5919</v>
      </c>
      <c r="F870" s="31" t="s">
        <v>5920</v>
      </c>
      <c r="G870" s="31" t="s">
        <v>5921</v>
      </c>
      <c r="H870" s="31" t="s">
        <v>5922</v>
      </c>
      <c r="I870" s="21" t="s">
        <v>1919</v>
      </c>
      <c r="J870" s="21" t="s">
        <v>5923</v>
      </c>
      <c r="K870" s="21" t="s">
        <v>5924</v>
      </c>
      <c r="L870" s="21" t="s">
        <v>5925</v>
      </c>
      <c r="M870" s="23" t="s">
        <v>6112</v>
      </c>
      <c r="N870" s="32" t="s">
        <v>1100</v>
      </c>
      <c r="O870" s="32" t="s">
        <v>5926</v>
      </c>
      <c r="P870" s="33"/>
      <c r="Q870" s="32"/>
      <c r="R870" s="33">
        <v>93401</v>
      </c>
      <c r="S870" s="33" t="s">
        <v>5927</v>
      </c>
      <c r="T870" s="34">
        <v>37970</v>
      </c>
      <c r="U870" s="32">
        <v>6300</v>
      </c>
      <c r="V870" s="22"/>
      <c r="W870" s="23"/>
      <c r="X870" s="22"/>
      <c r="Y870" s="22"/>
      <c r="Z870" s="22"/>
      <c r="AA870" s="21"/>
      <c r="AB870" s="18"/>
      <c r="AC870" s="18"/>
      <c r="AD870" s="18"/>
      <c r="AE870" s="18"/>
      <c r="AF870" s="18"/>
      <c r="AG870" s="18"/>
    </row>
    <row r="871" spans="1:33" ht="18" hidden="1" customHeight="1" x14ac:dyDescent="0.2">
      <c r="A871" s="32">
        <v>7334</v>
      </c>
      <c r="B871" s="42" t="s">
        <v>5928</v>
      </c>
      <c r="C871" s="139">
        <v>714704001</v>
      </c>
      <c r="D871" s="21" t="s">
        <v>5929</v>
      </c>
      <c r="E871" s="21" t="s">
        <v>5930</v>
      </c>
      <c r="F871" s="31" t="s">
        <v>7119</v>
      </c>
      <c r="G871" s="31" t="s">
        <v>5931</v>
      </c>
      <c r="H871" s="31" t="s">
        <v>7120</v>
      </c>
      <c r="I871" s="21" t="s">
        <v>4487</v>
      </c>
      <c r="J871" s="21" t="s">
        <v>7122</v>
      </c>
      <c r="K871" s="21" t="s">
        <v>7121</v>
      </c>
      <c r="L871" s="21" t="s">
        <v>5932</v>
      </c>
      <c r="M871" s="23" t="s">
        <v>49</v>
      </c>
      <c r="N871" s="32" t="s">
        <v>845</v>
      </c>
      <c r="O871" s="32"/>
      <c r="P871" s="33"/>
      <c r="Q871" s="32"/>
      <c r="R871" s="33">
        <v>93105</v>
      </c>
      <c r="S871" s="33" t="s">
        <v>7138</v>
      </c>
      <c r="T871" s="34">
        <v>38957</v>
      </c>
      <c r="U871" s="32">
        <v>7334</v>
      </c>
      <c r="V871" s="22"/>
      <c r="W871" s="23"/>
      <c r="X871" s="22"/>
      <c r="Y871" s="22"/>
      <c r="Z871" s="22"/>
      <c r="AA871" s="21"/>
      <c r="AB871" s="18"/>
      <c r="AC871" s="18"/>
      <c r="AD871" s="18"/>
      <c r="AE871" s="18"/>
      <c r="AF871" s="18"/>
      <c r="AG871" s="18"/>
    </row>
    <row r="872" spans="1:33" ht="18" hidden="1" customHeight="1" thickBot="1" x14ac:dyDescent="0.25">
      <c r="A872" s="32">
        <v>7214</v>
      </c>
      <c r="B872" s="42" t="s">
        <v>5933</v>
      </c>
      <c r="C872" s="139" t="s">
        <v>7727</v>
      </c>
      <c r="D872" s="21" t="s">
        <v>78</v>
      </c>
      <c r="E872" s="21" t="s">
        <v>5934</v>
      </c>
      <c r="F872" s="31" t="s">
        <v>5935</v>
      </c>
      <c r="G872" s="31" t="s">
        <v>5936</v>
      </c>
      <c r="H872" s="31" t="s">
        <v>5937</v>
      </c>
      <c r="I872" s="21" t="s">
        <v>5938</v>
      </c>
      <c r="J872" s="21" t="s">
        <v>5939</v>
      </c>
      <c r="K872" s="21" t="s">
        <v>5940</v>
      </c>
      <c r="L872" s="21" t="s">
        <v>5941</v>
      </c>
      <c r="M872" s="23" t="s">
        <v>49</v>
      </c>
      <c r="N872" s="32" t="s">
        <v>723</v>
      </c>
      <c r="O872" s="32" t="s">
        <v>5942</v>
      </c>
      <c r="P872" s="33"/>
      <c r="Q872" s="32"/>
      <c r="R872" s="33">
        <v>93401</v>
      </c>
      <c r="S872" s="33" t="s">
        <v>5943</v>
      </c>
      <c r="T872" s="34">
        <v>38659</v>
      </c>
      <c r="U872" s="32">
        <v>7214</v>
      </c>
      <c r="V872" s="22"/>
      <c r="W872" s="23"/>
      <c r="X872" s="22"/>
      <c r="Y872" s="22"/>
      <c r="Z872" s="22"/>
      <c r="AA872" s="21"/>
      <c r="AB872" s="18"/>
      <c r="AC872" s="18"/>
      <c r="AD872" s="18"/>
      <c r="AE872" s="18"/>
      <c r="AF872" s="18"/>
      <c r="AG872" s="18"/>
    </row>
    <row r="873" spans="1:33" ht="18" hidden="1" customHeight="1" thickBot="1" x14ac:dyDescent="0.25">
      <c r="A873" s="32">
        <v>7210</v>
      </c>
      <c r="B873" s="124" t="s">
        <v>6155</v>
      </c>
      <c r="C873" s="140">
        <v>815184009</v>
      </c>
      <c r="D873" s="21" t="s">
        <v>6156</v>
      </c>
      <c r="E873" s="21" t="s">
        <v>6157</v>
      </c>
      <c r="F873" s="31" t="s">
        <v>6158</v>
      </c>
      <c r="G873" s="31" t="s">
        <v>6159</v>
      </c>
      <c r="H873" s="31" t="s">
        <v>29</v>
      </c>
      <c r="I873" s="21"/>
      <c r="J873" s="21"/>
      <c r="K873" s="21" t="s">
        <v>6160</v>
      </c>
      <c r="L873" s="21" t="s">
        <v>6440</v>
      </c>
      <c r="M873" s="23" t="s">
        <v>891</v>
      </c>
      <c r="N873" s="32" t="s">
        <v>1818</v>
      </c>
      <c r="O873" s="32" t="s">
        <v>6441</v>
      </c>
      <c r="P873" s="33" t="s">
        <v>6442</v>
      </c>
      <c r="Q873" s="32"/>
      <c r="R873" s="33">
        <v>93105</v>
      </c>
      <c r="S873" s="33" t="s">
        <v>6443</v>
      </c>
      <c r="T873" s="34">
        <v>38652</v>
      </c>
      <c r="U873" s="32">
        <v>7210</v>
      </c>
      <c r="V873" s="22"/>
      <c r="W873" s="23"/>
      <c r="X873" s="22"/>
      <c r="Y873" s="22"/>
      <c r="Z873" s="22"/>
      <c r="AA873" s="21"/>
      <c r="AB873" s="18"/>
      <c r="AC873" s="18"/>
      <c r="AD873" s="18"/>
      <c r="AE873" s="18"/>
      <c r="AF873" s="18"/>
      <c r="AG873" s="18"/>
    </row>
    <row r="874" spans="1:33" ht="18" hidden="1" customHeight="1" x14ac:dyDescent="0.2">
      <c r="A874" s="32">
        <v>7385</v>
      </c>
      <c r="B874" s="42" t="s">
        <v>5951</v>
      </c>
      <c r="C874" s="139">
        <v>719122000</v>
      </c>
      <c r="D874" s="21" t="s">
        <v>78</v>
      </c>
      <c r="E874" s="21" t="s">
        <v>5952</v>
      </c>
      <c r="F874" s="31" t="s">
        <v>7047</v>
      </c>
      <c r="G874" s="31" t="s">
        <v>5953</v>
      </c>
      <c r="H874" s="31" t="s">
        <v>7048</v>
      </c>
      <c r="I874" s="21" t="s">
        <v>7106</v>
      </c>
      <c r="J874" s="21" t="s">
        <v>7106</v>
      </c>
      <c r="K874" s="21" t="s">
        <v>7049</v>
      </c>
      <c r="L874" s="21" t="s">
        <v>5954</v>
      </c>
      <c r="M874" s="23" t="s">
        <v>49</v>
      </c>
      <c r="N874" s="32" t="s">
        <v>1163</v>
      </c>
      <c r="O874" s="32" t="s">
        <v>5955</v>
      </c>
      <c r="P874" s="33"/>
      <c r="Q874" s="32"/>
      <c r="R874" s="33">
        <v>93105</v>
      </c>
      <c r="S874" s="33" t="s">
        <v>7059</v>
      </c>
      <c r="T874" s="34">
        <v>39177</v>
      </c>
      <c r="U874" s="32">
        <v>7385</v>
      </c>
      <c r="V874" s="22"/>
      <c r="W874" s="23"/>
      <c r="X874" s="22"/>
      <c r="Y874" s="22"/>
      <c r="Z874" s="22"/>
      <c r="AA874" s="21"/>
      <c r="AB874" s="18"/>
      <c r="AC874" s="18"/>
      <c r="AD874" s="18"/>
      <c r="AE874" s="18"/>
      <c r="AF874" s="18"/>
      <c r="AG874" s="18"/>
    </row>
    <row r="875" spans="1:33" ht="18" hidden="1" customHeight="1" x14ac:dyDescent="0.2">
      <c r="A875" s="32">
        <v>7336</v>
      </c>
      <c r="B875" s="42" t="s">
        <v>5956</v>
      </c>
      <c r="C875" s="139">
        <v>709952005</v>
      </c>
      <c r="D875" s="21" t="s">
        <v>5957</v>
      </c>
      <c r="E875" s="21" t="s">
        <v>5958</v>
      </c>
      <c r="F875" s="31" t="s">
        <v>5959</v>
      </c>
      <c r="G875" s="31" t="s">
        <v>5960</v>
      </c>
      <c r="H875" s="31" t="s">
        <v>5961</v>
      </c>
      <c r="I875" s="21" t="s">
        <v>5962</v>
      </c>
      <c r="J875" s="21" t="s">
        <v>6531</v>
      </c>
      <c r="K875" s="21" t="s">
        <v>5963</v>
      </c>
      <c r="L875" s="21" t="s">
        <v>5964</v>
      </c>
      <c r="M875" s="23" t="s">
        <v>49</v>
      </c>
      <c r="N875" s="32" t="s">
        <v>1163</v>
      </c>
      <c r="O875" s="32" t="s">
        <v>5965</v>
      </c>
      <c r="P875" s="33"/>
      <c r="Q875" s="32"/>
      <c r="R875" s="33">
        <v>93105</v>
      </c>
      <c r="S875" s="33" t="s">
        <v>6530</v>
      </c>
      <c r="T875" s="34">
        <v>39006</v>
      </c>
      <c r="U875" s="32">
        <v>7336</v>
      </c>
      <c r="V875" s="22"/>
      <c r="W875" s="23"/>
      <c r="X875" s="22"/>
      <c r="Y875" s="22"/>
      <c r="Z875" s="22"/>
      <c r="AA875" s="21"/>
      <c r="AB875" s="18"/>
      <c r="AC875" s="18"/>
      <c r="AD875" s="18"/>
      <c r="AE875" s="18"/>
      <c r="AF875" s="18"/>
      <c r="AG875" s="18"/>
    </row>
    <row r="876" spans="1:33" ht="18" hidden="1" customHeight="1" x14ac:dyDescent="0.2">
      <c r="A876" s="32">
        <v>7319</v>
      </c>
      <c r="B876" s="42" t="s">
        <v>5944</v>
      </c>
      <c r="C876" s="139">
        <v>707918004</v>
      </c>
      <c r="D876" s="21" t="s">
        <v>595</v>
      </c>
      <c r="E876" s="21" t="s">
        <v>5945</v>
      </c>
      <c r="F876" s="31" t="s">
        <v>1685</v>
      </c>
      <c r="G876" s="31" t="s">
        <v>5946</v>
      </c>
      <c r="H876" s="31" t="s">
        <v>29</v>
      </c>
      <c r="I876" s="21"/>
      <c r="J876" s="21"/>
      <c r="K876" s="21" t="s">
        <v>5947</v>
      </c>
      <c r="L876" s="21" t="s">
        <v>5949</v>
      </c>
      <c r="M876" s="23" t="s">
        <v>891</v>
      </c>
      <c r="N876" s="32" t="s">
        <v>1818</v>
      </c>
      <c r="O876" s="32" t="s">
        <v>5950</v>
      </c>
      <c r="P876" s="51" t="s">
        <v>5948</v>
      </c>
      <c r="Q876" s="32"/>
      <c r="R876" s="33">
        <v>93105</v>
      </c>
      <c r="S876" s="33" t="s">
        <v>6662</v>
      </c>
      <c r="T876" s="34">
        <v>38652</v>
      </c>
      <c r="U876" s="32">
        <v>7319</v>
      </c>
      <c r="V876" s="22"/>
      <c r="W876" s="23"/>
      <c r="X876" s="22"/>
      <c r="Y876" s="22"/>
      <c r="Z876" s="22"/>
      <c r="AA876" s="21"/>
      <c r="AB876" s="18"/>
      <c r="AC876" s="18"/>
      <c r="AD876" s="18"/>
      <c r="AE876" s="18"/>
      <c r="AF876" s="18"/>
      <c r="AG876" s="18"/>
    </row>
    <row r="877" spans="1:33" ht="18" hidden="1" customHeight="1" x14ac:dyDescent="0.2">
      <c r="A877" s="32">
        <v>6890</v>
      </c>
      <c r="B877" s="42" t="s">
        <v>5966</v>
      </c>
      <c r="C877" s="139">
        <v>609100001</v>
      </c>
      <c r="D877" s="21" t="s">
        <v>5967</v>
      </c>
      <c r="E877" s="21" t="s">
        <v>5968</v>
      </c>
      <c r="F877" s="31" t="s">
        <v>1685</v>
      </c>
      <c r="G877" s="31" t="s">
        <v>5969</v>
      </c>
      <c r="H877" s="31" t="s">
        <v>29</v>
      </c>
      <c r="I877" s="21"/>
      <c r="J877" s="21"/>
      <c r="K877" s="21" t="s">
        <v>6694</v>
      </c>
      <c r="L877" s="21" t="s">
        <v>5970</v>
      </c>
      <c r="M877" s="23" t="s">
        <v>49</v>
      </c>
      <c r="N877" s="23" t="s">
        <v>723</v>
      </c>
      <c r="O877" s="32">
        <v>229781046</v>
      </c>
      <c r="P877" s="51" t="s">
        <v>6542</v>
      </c>
      <c r="Q877" s="32"/>
      <c r="R877" s="33">
        <v>93105</v>
      </c>
      <c r="S877" s="33" t="s">
        <v>7249</v>
      </c>
      <c r="T877" s="34">
        <v>37970</v>
      </c>
      <c r="U877" s="32">
        <v>6890</v>
      </c>
      <c r="V877" s="22"/>
      <c r="W877" s="23"/>
      <c r="X877" s="22"/>
      <c r="Y877" s="22"/>
      <c r="Z877" s="22"/>
      <c r="AA877" s="21"/>
      <c r="AB877" s="18"/>
      <c r="AC877" s="18"/>
      <c r="AD877" s="18"/>
      <c r="AE877" s="18"/>
      <c r="AF877" s="18"/>
      <c r="AG877" s="18"/>
    </row>
    <row r="878" spans="1:33" ht="18" hidden="1" customHeight="1" x14ac:dyDescent="0.2">
      <c r="A878" s="32">
        <v>7391</v>
      </c>
      <c r="B878" s="42" t="s">
        <v>5971</v>
      </c>
      <c r="C878" s="139">
        <v>609110066</v>
      </c>
      <c r="D878" s="21" t="s">
        <v>595</v>
      </c>
      <c r="E878" s="21" t="s">
        <v>5972</v>
      </c>
      <c r="F878" s="31" t="s">
        <v>4456</v>
      </c>
      <c r="G878" s="31" t="s">
        <v>5973</v>
      </c>
      <c r="H878" s="31" t="s">
        <v>5974</v>
      </c>
      <c r="I878" s="21" t="s">
        <v>7056</v>
      </c>
      <c r="J878" s="21"/>
      <c r="K878" s="21" t="s">
        <v>7057</v>
      </c>
      <c r="L878" s="21" t="s">
        <v>5975</v>
      </c>
      <c r="M878" s="23" t="s">
        <v>339</v>
      </c>
      <c r="N878" s="32" t="s">
        <v>4723</v>
      </c>
      <c r="O878" s="32" t="s">
        <v>6290</v>
      </c>
      <c r="P878" s="75" t="s">
        <v>6291</v>
      </c>
      <c r="Q878" s="32"/>
      <c r="R878" s="33">
        <v>93105</v>
      </c>
      <c r="S878" s="33" t="s">
        <v>7083</v>
      </c>
      <c r="T878" s="34">
        <v>39582</v>
      </c>
      <c r="U878" s="32">
        <v>7391</v>
      </c>
      <c r="V878" s="22"/>
      <c r="W878" s="23"/>
      <c r="X878" s="22"/>
      <c r="Y878" s="22"/>
      <c r="Z878" s="22"/>
      <c r="AA878" s="21"/>
      <c r="AB878" s="18"/>
      <c r="AC878" s="18"/>
      <c r="AD878" s="18"/>
      <c r="AE878" s="18"/>
      <c r="AF878" s="18"/>
      <c r="AG878" s="18"/>
    </row>
    <row r="879" spans="1:33" ht="18" hidden="1" customHeight="1" x14ac:dyDescent="0.2">
      <c r="A879" s="32">
        <v>7318</v>
      </c>
      <c r="B879" s="42" t="s">
        <v>5976</v>
      </c>
      <c r="C879" s="139">
        <v>879129001</v>
      </c>
      <c r="D879" s="21" t="s">
        <v>595</v>
      </c>
      <c r="E879" s="21" t="s">
        <v>5977</v>
      </c>
      <c r="F879" s="31" t="s">
        <v>5978</v>
      </c>
      <c r="G879" s="31" t="s">
        <v>5979</v>
      </c>
      <c r="H879" s="31" t="s">
        <v>29</v>
      </c>
      <c r="I879" s="21"/>
      <c r="J879" s="21"/>
      <c r="K879" s="21" t="s">
        <v>6389</v>
      </c>
      <c r="L879" s="21" t="s">
        <v>5981</v>
      </c>
      <c r="M879" s="23" t="s">
        <v>50</v>
      </c>
      <c r="N879" s="32" t="s">
        <v>1420</v>
      </c>
      <c r="O879" s="32" t="s">
        <v>5982</v>
      </c>
      <c r="P879" s="33" t="s">
        <v>5980</v>
      </c>
      <c r="Q879" s="32"/>
      <c r="R879" s="33">
        <v>93105</v>
      </c>
      <c r="S879" s="33" t="s">
        <v>6388</v>
      </c>
      <c r="T879" s="34">
        <v>38824</v>
      </c>
      <c r="U879" s="32">
        <v>7318</v>
      </c>
      <c r="V879" s="22"/>
      <c r="W879" s="23"/>
      <c r="X879" s="22"/>
      <c r="Y879" s="22"/>
      <c r="Z879" s="22"/>
      <c r="AA879" s="21"/>
      <c r="AB879" s="18"/>
      <c r="AC879" s="18"/>
      <c r="AD879" s="18"/>
      <c r="AE879" s="18"/>
      <c r="AF879" s="18"/>
      <c r="AG879" s="18"/>
    </row>
    <row r="880" spans="1:33" ht="18" hidden="1" customHeight="1" x14ac:dyDescent="0.2">
      <c r="A880" s="32">
        <v>7100</v>
      </c>
      <c r="B880" s="42" t="s">
        <v>6636</v>
      </c>
      <c r="C880" s="139">
        <v>609110007</v>
      </c>
      <c r="D880" s="21" t="s">
        <v>5967</v>
      </c>
      <c r="E880" s="21" t="s">
        <v>5983</v>
      </c>
      <c r="F880" s="31" t="s">
        <v>27</v>
      </c>
      <c r="G880" s="31" t="s">
        <v>5984</v>
      </c>
      <c r="H880" s="31" t="s">
        <v>29</v>
      </c>
      <c r="I880" s="21"/>
      <c r="J880" s="21"/>
      <c r="K880" s="21" t="s">
        <v>5985</v>
      </c>
      <c r="L880" s="21" t="s">
        <v>5987</v>
      </c>
      <c r="M880" s="23" t="s">
        <v>49</v>
      </c>
      <c r="N880" s="32" t="s">
        <v>5989</v>
      </c>
      <c r="O880" s="32" t="s">
        <v>5988</v>
      </c>
      <c r="P880" s="51" t="s">
        <v>5986</v>
      </c>
      <c r="Q880" s="32"/>
      <c r="R880" s="33">
        <v>93105</v>
      </c>
      <c r="S880" s="33" t="s">
        <v>6637</v>
      </c>
      <c r="T880" s="34">
        <v>37970</v>
      </c>
      <c r="U880" s="32">
        <v>7100</v>
      </c>
      <c r="V880" s="22"/>
      <c r="W880" s="23"/>
      <c r="X880" s="22"/>
      <c r="Y880" s="22"/>
      <c r="Z880" s="22"/>
      <c r="AA880" s="21"/>
      <c r="AB880" s="18"/>
      <c r="AC880" s="18"/>
      <c r="AD880" s="18"/>
      <c r="AE880" s="18"/>
      <c r="AF880" s="18"/>
      <c r="AG880" s="18"/>
    </row>
    <row r="881" spans="1:33" ht="18" hidden="1" customHeight="1" x14ac:dyDescent="0.2">
      <c r="A881" s="32">
        <v>7383</v>
      </c>
      <c r="B881" s="42" t="s">
        <v>5990</v>
      </c>
      <c r="C881" s="139">
        <v>609210001</v>
      </c>
      <c r="D881" s="21" t="s">
        <v>5967</v>
      </c>
      <c r="E881" s="21" t="s">
        <v>5991</v>
      </c>
      <c r="F881" s="31" t="s">
        <v>27</v>
      </c>
      <c r="G881" s="31" t="s">
        <v>5992</v>
      </c>
      <c r="H881" s="31" t="s">
        <v>29</v>
      </c>
      <c r="I881" s="21"/>
      <c r="J881" s="21"/>
      <c r="K881" s="21" t="s">
        <v>5993</v>
      </c>
      <c r="L881" s="21" t="s">
        <v>5995</v>
      </c>
      <c r="M881" s="23" t="s">
        <v>623</v>
      </c>
      <c r="N881" s="32" t="s">
        <v>202</v>
      </c>
      <c r="O881" s="32" t="s">
        <v>5996</v>
      </c>
      <c r="P881" s="33" t="s">
        <v>5994</v>
      </c>
      <c r="Q881" s="32"/>
      <c r="R881" s="33">
        <v>93105</v>
      </c>
      <c r="S881" s="33" t="s">
        <v>5997</v>
      </c>
      <c r="T881" s="34">
        <v>39401</v>
      </c>
      <c r="U881" s="32">
        <v>7383</v>
      </c>
      <c r="V881" s="22"/>
      <c r="W881" s="23"/>
      <c r="X881" s="22"/>
      <c r="Y881" s="22"/>
      <c r="Z881" s="22"/>
      <c r="AA881" s="21"/>
      <c r="AB881" s="18"/>
      <c r="AC881" s="18"/>
      <c r="AD881" s="18"/>
      <c r="AE881" s="18"/>
      <c r="AF881" s="18"/>
      <c r="AG881" s="18"/>
    </row>
    <row r="882" spans="1:33" ht="18" hidden="1" customHeight="1" x14ac:dyDescent="0.2">
      <c r="A882" s="32">
        <v>7382</v>
      </c>
      <c r="B882" s="42" t="s">
        <v>5998</v>
      </c>
      <c r="C882" s="139" t="s">
        <v>7728</v>
      </c>
      <c r="D882" s="21" t="s">
        <v>1555</v>
      </c>
      <c r="E882" s="21" t="s">
        <v>5999</v>
      </c>
      <c r="F882" s="31" t="s">
        <v>6639</v>
      </c>
      <c r="G882" s="31" t="s">
        <v>6000</v>
      </c>
      <c r="H882" s="31" t="s">
        <v>6640</v>
      </c>
      <c r="I882" s="21" t="s">
        <v>6001</v>
      </c>
      <c r="J882" s="21"/>
      <c r="K882" s="21" t="s">
        <v>6002</v>
      </c>
      <c r="L882" s="21" t="s">
        <v>6003</v>
      </c>
      <c r="M882" s="23" t="s">
        <v>49</v>
      </c>
      <c r="N882" s="32" t="s">
        <v>1163</v>
      </c>
      <c r="O882" s="32" t="s">
        <v>6004</v>
      </c>
      <c r="P882" s="33"/>
      <c r="Q882" s="32"/>
      <c r="R882" s="33" t="s">
        <v>414</v>
      </c>
      <c r="S882" s="33" t="s">
        <v>6641</v>
      </c>
      <c r="T882" s="34">
        <v>39392</v>
      </c>
      <c r="U882" s="32">
        <v>7382</v>
      </c>
      <c r="V882" s="22"/>
      <c r="W882" s="23"/>
      <c r="X882" s="22"/>
      <c r="Y882" s="22"/>
      <c r="Z882" s="22"/>
      <c r="AA882" s="21"/>
      <c r="AB882" s="18"/>
      <c r="AC882" s="18"/>
      <c r="AD882" s="18"/>
      <c r="AE882" s="18"/>
      <c r="AF882" s="18"/>
      <c r="AG882" s="18"/>
    </row>
    <row r="883" spans="1:33" ht="18" hidden="1" customHeight="1" x14ac:dyDescent="0.2">
      <c r="A883" s="32">
        <v>7134</v>
      </c>
      <c r="B883" s="42" t="s">
        <v>6005</v>
      </c>
      <c r="C883" s="139">
        <v>707291001</v>
      </c>
      <c r="D883" s="21" t="s">
        <v>6006</v>
      </c>
      <c r="E883" s="21" t="s">
        <v>6007</v>
      </c>
      <c r="F883" s="31" t="s">
        <v>27</v>
      </c>
      <c r="G883" s="31" t="s">
        <v>6008</v>
      </c>
      <c r="H883" s="31" t="s">
        <v>29</v>
      </c>
      <c r="I883" s="21"/>
      <c r="J883" s="21"/>
      <c r="K883" s="21" t="s">
        <v>6009</v>
      </c>
      <c r="L883" s="21" t="s">
        <v>6010</v>
      </c>
      <c r="M883" s="23" t="s">
        <v>49</v>
      </c>
      <c r="N883" s="32" t="s">
        <v>723</v>
      </c>
      <c r="O883" s="32"/>
      <c r="P883" s="33"/>
      <c r="Q883" s="32"/>
      <c r="R883" s="33">
        <v>93105</v>
      </c>
      <c r="S883" s="33" t="s">
        <v>6011</v>
      </c>
      <c r="T883" s="34">
        <v>37970</v>
      </c>
      <c r="U883" s="32">
        <v>7134</v>
      </c>
      <c r="V883" s="22"/>
      <c r="W883" s="23"/>
      <c r="X883" s="22"/>
      <c r="Y883" s="22"/>
      <c r="Z883" s="22"/>
      <c r="AA883" s="21"/>
      <c r="AB883" s="18"/>
      <c r="AC883" s="18"/>
      <c r="AD883" s="18"/>
      <c r="AE883" s="18"/>
      <c r="AF883" s="18"/>
      <c r="AG883" s="18"/>
    </row>
    <row r="884" spans="1:33" ht="18" hidden="1" customHeight="1" x14ac:dyDescent="0.2">
      <c r="A884" s="32">
        <v>7414</v>
      </c>
      <c r="B884" s="42" t="s">
        <v>6012</v>
      </c>
      <c r="C884" s="139">
        <v>721600009</v>
      </c>
      <c r="D884" s="21" t="s">
        <v>6013</v>
      </c>
      <c r="E884" s="21" t="s">
        <v>6014</v>
      </c>
      <c r="F884" s="31" t="s">
        <v>6015</v>
      </c>
      <c r="G884" s="31" t="s">
        <v>6016</v>
      </c>
      <c r="H884" s="31" t="s">
        <v>29</v>
      </c>
      <c r="I884" s="21"/>
      <c r="J884" s="21"/>
      <c r="K884" s="21" t="s">
        <v>6017</v>
      </c>
      <c r="L884" s="21" t="s">
        <v>6019</v>
      </c>
      <c r="M884" s="23" t="s">
        <v>49</v>
      </c>
      <c r="N884" s="32" t="s">
        <v>1663</v>
      </c>
      <c r="O884" s="32" t="s">
        <v>6020</v>
      </c>
      <c r="P884" s="33" t="s">
        <v>6018</v>
      </c>
      <c r="Q884" s="32"/>
      <c r="R884" s="33" t="s">
        <v>277</v>
      </c>
      <c r="S884" s="33" t="s">
        <v>6021</v>
      </c>
      <c r="T884" s="34">
        <v>40021</v>
      </c>
      <c r="U884" s="32">
        <v>7414</v>
      </c>
      <c r="V884" s="22"/>
      <c r="W884" s="23"/>
      <c r="X884" s="22"/>
      <c r="Y884" s="22"/>
      <c r="Z884" s="22"/>
      <c r="AA884" s="21"/>
      <c r="AB884" s="18"/>
      <c r="AC884" s="18"/>
      <c r="AD884" s="18"/>
      <c r="AE884" s="18"/>
      <c r="AF884" s="18"/>
      <c r="AG884" s="18"/>
    </row>
    <row r="885" spans="1:33" ht="18" customHeight="1" x14ac:dyDescent="0.2">
      <c r="A885" s="32"/>
      <c r="B885" s="42"/>
      <c r="C885" s="139"/>
      <c r="D885" s="21"/>
      <c r="E885" s="21"/>
      <c r="F885" s="31"/>
      <c r="G885" s="31"/>
      <c r="H885" s="31"/>
      <c r="I885" s="21"/>
      <c r="J885" s="21"/>
      <c r="K885" s="21"/>
      <c r="L885" s="21"/>
      <c r="M885" s="23"/>
      <c r="N885" s="32"/>
      <c r="O885" s="32"/>
      <c r="P885" s="33"/>
      <c r="Q885" s="32"/>
      <c r="R885" s="33"/>
      <c r="S885" s="33"/>
      <c r="T885" s="34"/>
      <c r="U885" s="32"/>
      <c r="V885" s="22"/>
      <c r="W885" s="23"/>
      <c r="X885" s="22"/>
      <c r="Y885" s="22"/>
      <c r="Z885" s="22"/>
      <c r="AA885" s="21"/>
      <c r="AB885" s="18"/>
      <c r="AC885" s="18"/>
      <c r="AD885" s="18"/>
      <c r="AE885" s="18"/>
      <c r="AF885" s="18"/>
      <c r="AG885" s="18"/>
    </row>
    <row r="886" spans="1:33" ht="18" customHeight="1" x14ac:dyDescent="0.2">
      <c r="A886" s="32"/>
      <c r="B886" s="42"/>
      <c r="C886" s="139"/>
      <c r="D886" s="21"/>
      <c r="E886" s="21"/>
      <c r="F886" s="31"/>
      <c r="G886" s="31"/>
      <c r="H886" s="31"/>
      <c r="I886" s="21"/>
      <c r="J886" s="21"/>
      <c r="K886" s="21"/>
      <c r="L886" s="21"/>
      <c r="M886" s="23"/>
      <c r="N886" s="32"/>
      <c r="O886" s="32"/>
      <c r="P886" s="33"/>
      <c r="Q886" s="32"/>
      <c r="R886" s="33"/>
      <c r="S886" s="33"/>
      <c r="T886" s="34"/>
      <c r="U886" s="32"/>
      <c r="V886" s="22"/>
      <c r="W886" s="23"/>
      <c r="X886" s="22"/>
      <c r="Y886" s="22"/>
      <c r="Z886" s="22"/>
      <c r="AA886" s="21"/>
    </row>
    <row r="887" spans="1:33" ht="18" customHeight="1" x14ac:dyDescent="0.2">
      <c r="A887" s="32"/>
      <c r="B887" s="42"/>
      <c r="C887" s="139"/>
      <c r="D887" s="21"/>
      <c r="E887" s="21"/>
      <c r="F887" s="31"/>
      <c r="G887" s="31"/>
      <c r="H887" s="31"/>
      <c r="I887" s="21"/>
      <c r="J887" s="21"/>
      <c r="K887" s="21"/>
      <c r="L887" s="21"/>
      <c r="M887" s="23"/>
      <c r="N887" s="32"/>
      <c r="O887" s="32"/>
      <c r="P887" s="33"/>
      <c r="Q887" s="32"/>
      <c r="R887" s="33"/>
      <c r="S887" s="33"/>
      <c r="T887" s="34"/>
      <c r="U887" s="32"/>
      <c r="V887" s="22"/>
      <c r="W887" s="23"/>
      <c r="X887" s="22"/>
      <c r="Y887" s="22"/>
      <c r="Z887" s="22"/>
      <c r="AA887" s="21"/>
    </row>
    <row r="888" spans="1:33" ht="18" customHeight="1" x14ac:dyDescent="0.2">
      <c r="A888" s="32"/>
      <c r="B888" s="42"/>
      <c r="C888" s="139"/>
      <c r="D888" s="21"/>
      <c r="E888" s="21"/>
      <c r="F888" s="31"/>
      <c r="G888" s="31"/>
      <c r="H888" s="31"/>
      <c r="I888" s="21"/>
      <c r="J888" s="21"/>
      <c r="K888" s="21"/>
      <c r="L888" s="21"/>
      <c r="M888" s="23"/>
      <c r="N888" s="32"/>
      <c r="O888" s="32"/>
      <c r="P888" s="33"/>
      <c r="Q888" s="32"/>
      <c r="R888" s="33"/>
      <c r="S888" s="33"/>
      <c r="T888" s="34"/>
      <c r="U888" s="32"/>
      <c r="V888" s="22"/>
      <c r="W888" s="23"/>
      <c r="X888" s="22"/>
      <c r="Y888" s="22"/>
      <c r="Z888" s="22"/>
      <c r="AA888" s="21"/>
    </row>
    <row r="889" spans="1:33" ht="18" customHeight="1" x14ac:dyDescent="0.2">
      <c r="A889" s="32"/>
      <c r="B889" s="42"/>
      <c r="C889" s="139"/>
      <c r="D889" s="21"/>
      <c r="E889" s="21"/>
      <c r="F889" s="31"/>
      <c r="G889" s="31"/>
      <c r="H889" s="31"/>
      <c r="I889" s="21"/>
      <c r="J889" s="21"/>
      <c r="K889" s="21"/>
      <c r="L889" s="21"/>
      <c r="M889" s="23"/>
      <c r="N889" s="32"/>
      <c r="O889" s="32"/>
      <c r="P889" s="33"/>
      <c r="Q889" s="32"/>
      <c r="R889" s="33"/>
      <c r="S889" s="33"/>
      <c r="T889" s="34"/>
      <c r="U889" s="32"/>
      <c r="V889" s="22"/>
      <c r="W889" s="23"/>
      <c r="X889" s="22"/>
      <c r="Y889" s="22"/>
      <c r="Z889" s="22"/>
      <c r="AA889" s="21"/>
    </row>
    <row r="890" spans="1:33" ht="18" customHeight="1" x14ac:dyDescent="0.2">
      <c r="A890" s="32"/>
      <c r="B890" s="42"/>
      <c r="C890" s="139"/>
      <c r="D890" s="21"/>
      <c r="E890" s="21"/>
      <c r="F890" s="31"/>
      <c r="G890" s="31"/>
      <c r="H890" s="31"/>
      <c r="I890" s="21"/>
      <c r="J890" s="21"/>
      <c r="K890" s="21"/>
      <c r="L890" s="21"/>
      <c r="M890" s="23"/>
      <c r="N890" s="32"/>
      <c r="O890" s="32"/>
      <c r="P890" s="33"/>
      <c r="Q890" s="32"/>
      <c r="R890" s="33"/>
      <c r="S890" s="33"/>
      <c r="T890" s="34"/>
      <c r="U890" s="32"/>
      <c r="V890" s="22"/>
      <c r="W890" s="23"/>
      <c r="X890" s="22"/>
      <c r="Y890" s="22"/>
      <c r="Z890" s="22"/>
      <c r="AA890" s="21"/>
    </row>
    <row r="891" spans="1:33" ht="18" customHeight="1" x14ac:dyDescent="0.2">
      <c r="A891" s="32"/>
      <c r="B891" s="42"/>
      <c r="C891" s="139"/>
      <c r="D891" s="21"/>
      <c r="E891" s="21"/>
      <c r="F891" s="31"/>
      <c r="G891" s="31"/>
      <c r="H891" s="31"/>
      <c r="I891" s="21"/>
      <c r="J891" s="21"/>
      <c r="K891" s="21"/>
      <c r="L891" s="21"/>
      <c r="M891" s="23"/>
      <c r="N891" s="32"/>
      <c r="O891" s="32"/>
      <c r="P891" s="33"/>
      <c r="Q891" s="32"/>
      <c r="R891" s="33"/>
      <c r="S891" s="33"/>
      <c r="T891" s="34"/>
      <c r="U891" s="32"/>
      <c r="V891" s="22"/>
      <c r="W891" s="23"/>
      <c r="X891" s="22"/>
      <c r="Y891" s="22"/>
      <c r="Z891" s="22"/>
      <c r="AA891" s="21"/>
    </row>
    <row r="892" spans="1:33" ht="18" customHeight="1" x14ac:dyDescent="0.2">
      <c r="A892" s="32"/>
      <c r="B892" s="42"/>
      <c r="C892" s="139"/>
      <c r="D892" s="21"/>
      <c r="E892" s="21"/>
      <c r="F892" s="31"/>
      <c r="G892" s="31"/>
      <c r="H892" s="31"/>
      <c r="I892" s="21"/>
      <c r="J892" s="21"/>
      <c r="K892" s="21"/>
      <c r="L892" s="21"/>
      <c r="M892" s="23"/>
      <c r="N892" s="32"/>
      <c r="O892" s="32"/>
      <c r="P892" s="33"/>
      <c r="Q892" s="32"/>
      <c r="R892" s="33"/>
      <c r="S892" s="33"/>
      <c r="T892" s="34"/>
      <c r="U892" s="32"/>
      <c r="V892" s="22"/>
      <c r="W892" s="23"/>
      <c r="X892" s="22"/>
      <c r="Y892" s="22"/>
      <c r="Z892" s="22"/>
      <c r="AA892" s="21"/>
    </row>
    <row r="893" spans="1:33" ht="18" customHeight="1" x14ac:dyDescent="0.2">
      <c r="A893" s="32"/>
      <c r="B893" s="42"/>
      <c r="C893" s="139"/>
      <c r="D893" s="21"/>
      <c r="E893" s="21"/>
      <c r="F893" s="31"/>
      <c r="G893" s="31"/>
      <c r="H893" s="31"/>
      <c r="I893" s="21"/>
      <c r="J893" s="21"/>
      <c r="K893" s="21"/>
      <c r="L893" s="21"/>
      <c r="M893" s="23"/>
      <c r="N893" s="32"/>
      <c r="O893" s="32"/>
      <c r="P893" s="33"/>
      <c r="Q893" s="32"/>
      <c r="R893" s="33"/>
      <c r="S893" s="33"/>
      <c r="T893" s="34"/>
      <c r="U893" s="32"/>
      <c r="V893" s="22"/>
      <c r="W893" s="23"/>
      <c r="X893" s="22"/>
      <c r="Y893" s="22"/>
      <c r="Z893" s="22"/>
      <c r="AA893" s="21"/>
    </row>
    <row r="894" spans="1:33" ht="18" customHeight="1" x14ac:dyDescent="0.2">
      <c r="A894" s="32"/>
      <c r="B894" s="42"/>
      <c r="C894" s="139"/>
      <c r="D894" s="21"/>
      <c r="E894" s="21"/>
      <c r="F894" s="31"/>
      <c r="G894" s="31"/>
      <c r="H894" s="31"/>
      <c r="I894" s="21"/>
      <c r="J894" s="21"/>
      <c r="K894" s="21"/>
      <c r="L894" s="21"/>
      <c r="M894" s="23"/>
      <c r="N894" s="32"/>
      <c r="O894" s="32"/>
      <c r="P894" s="33"/>
      <c r="Q894" s="32"/>
      <c r="R894" s="33"/>
      <c r="S894" s="33"/>
      <c r="T894" s="34"/>
      <c r="U894" s="32"/>
      <c r="V894" s="22"/>
      <c r="W894" s="23"/>
      <c r="X894" s="22"/>
      <c r="Y894" s="22"/>
      <c r="Z894" s="22"/>
      <c r="AA894" s="21"/>
    </row>
    <row r="895" spans="1:33" ht="18" customHeight="1" x14ac:dyDescent="0.2">
      <c r="A895" s="32"/>
      <c r="B895" s="42"/>
      <c r="C895" s="139"/>
      <c r="D895" s="21"/>
      <c r="E895" s="21"/>
      <c r="F895" s="31"/>
      <c r="G895" s="31"/>
      <c r="H895" s="31"/>
      <c r="I895" s="21"/>
      <c r="J895" s="21"/>
      <c r="K895" s="21"/>
      <c r="L895" s="21"/>
      <c r="M895" s="23"/>
      <c r="N895" s="32"/>
      <c r="O895" s="32"/>
      <c r="P895" s="33"/>
      <c r="Q895" s="32"/>
      <c r="R895" s="33"/>
      <c r="S895" s="33"/>
      <c r="T895" s="34"/>
      <c r="U895" s="32"/>
      <c r="V895" s="22"/>
      <c r="W895" s="23"/>
      <c r="X895" s="22"/>
      <c r="Y895" s="22"/>
      <c r="Z895" s="22"/>
      <c r="AA895" s="21"/>
    </row>
    <row r="896" spans="1:33" ht="18" customHeight="1" x14ac:dyDescent="0.2">
      <c r="A896" s="32"/>
      <c r="B896" s="42"/>
      <c r="C896" s="139"/>
      <c r="D896" s="21"/>
      <c r="E896" s="21"/>
      <c r="F896" s="31"/>
      <c r="G896" s="31"/>
      <c r="H896" s="31"/>
      <c r="I896" s="21"/>
      <c r="J896" s="21"/>
      <c r="K896" s="21"/>
      <c r="L896" s="21"/>
      <c r="M896" s="23"/>
      <c r="N896" s="32"/>
      <c r="O896" s="32"/>
      <c r="P896" s="33"/>
      <c r="Q896" s="32"/>
      <c r="R896" s="33"/>
      <c r="S896" s="33"/>
      <c r="T896" s="34"/>
      <c r="U896" s="32"/>
      <c r="V896" s="22"/>
      <c r="W896" s="23"/>
      <c r="X896" s="22"/>
      <c r="Y896" s="22"/>
      <c r="Z896" s="22"/>
      <c r="AA896" s="21"/>
    </row>
    <row r="897" spans="1:27" ht="18" customHeight="1" x14ac:dyDescent="0.2">
      <c r="A897" s="32"/>
      <c r="B897" s="42"/>
      <c r="C897" s="139"/>
      <c r="D897" s="21"/>
      <c r="E897" s="21"/>
      <c r="F897" s="31"/>
      <c r="G897" s="31"/>
      <c r="H897" s="31"/>
      <c r="I897" s="21"/>
      <c r="J897" s="21"/>
      <c r="K897" s="21"/>
      <c r="L897" s="21"/>
      <c r="M897" s="23"/>
      <c r="N897" s="32"/>
      <c r="O897" s="32"/>
      <c r="P897" s="33"/>
      <c r="Q897" s="32"/>
      <c r="R897" s="33"/>
      <c r="S897" s="33"/>
      <c r="T897" s="34"/>
      <c r="U897" s="32"/>
      <c r="V897" s="22"/>
      <c r="W897" s="23"/>
      <c r="X897" s="22"/>
      <c r="Y897" s="22"/>
      <c r="Z897" s="22"/>
      <c r="AA897" s="21"/>
    </row>
    <row r="898" spans="1:27" ht="18" customHeight="1" x14ac:dyDescent="0.2">
      <c r="A898" s="32"/>
      <c r="B898" s="42"/>
      <c r="C898" s="139"/>
      <c r="D898" s="21"/>
      <c r="E898" s="21"/>
      <c r="F898" s="31"/>
      <c r="G898" s="31"/>
      <c r="H898" s="31"/>
      <c r="I898" s="21"/>
      <c r="J898" s="21"/>
      <c r="K898" s="21"/>
      <c r="L898" s="21"/>
      <c r="M898" s="23"/>
      <c r="N898" s="32"/>
      <c r="O898" s="32"/>
      <c r="P898" s="33"/>
      <c r="Q898" s="32"/>
      <c r="R898" s="33"/>
      <c r="S898" s="33"/>
      <c r="T898" s="34"/>
      <c r="U898" s="32"/>
      <c r="V898" s="22"/>
      <c r="W898" s="23"/>
      <c r="X898" s="22"/>
      <c r="Y898" s="22"/>
      <c r="Z898" s="22"/>
      <c r="AA898" s="21"/>
    </row>
    <row r="899" spans="1:27" ht="18" customHeight="1" x14ac:dyDescent="0.2">
      <c r="A899" s="32"/>
      <c r="B899" s="42"/>
      <c r="C899" s="139"/>
      <c r="D899" s="21"/>
      <c r="E899" s="21"/>
      <c r="F899" s="31"/>
      <c r="G899" s="31"/>
      <c r="H899" s="31"/>
      <c r="I899" s="21"/>
      <c r="J899" s="21"/>
      <c r="K899" s="21"/>
      <c r="L899" s="21"/>
      <c r="M899" s="23"/>
      <c r="N899" s="32"/>
      <c r="O899" s="32"/>
      <c r="P899" s="33"/>
      <c r="Q899" s="32"/>
      <c r="R899" s="33"/>
      <c r="S899" s="33"/>
      <c r="T899" s="34"/>
      <c r="U899" s="32"/>
      <c r="V899" s="22"/>
      <c r="W899" s="23"/>
      <c r="X899" s="22"/>
      <c r="Y899" s="22"/>
      <c r="Z899" s="22"/>
      <c r="AA899" s="21"/>
    </row>
    <row r="900" spans="1:27" ht="18" customHeight="1" x14ac:dyDescent="0.2">
      <c r="A900" s="32"/>
      <c r="B900" s="42"/>
      <c r="C900" s="139"/>
      <c r="D900" s="21"/>
      <c r="E900" s="21"/>
      <c r="F900" s="31"/>
      <c r="G900" s="31"/>
      <c r="H900" s="31"/>
      <c r="I900" s="21"/>
      <c r="J900" s="21"/>
      <c r="K900" s="21"/>
      <c r="L900" s="21"/>
      <c r="M900" s="23"/>
      <c r="N900" s="32"/>
      <c r="O900" s="32"/>
      <c r="P900" s="33"/>
      <c r="Q900" s="32"/>
      <c r="R900" s="33"/>
      <c r="S900" s="33"/>
      <c r="T900" s="34"/>
      <c r="U900" s="32"/>
      <c r="V900" s="22"/>
      <c r="W900" s="23"/>
      <c r="X900" s="22"/>
      <c r="Y900" s="22"/>
      <c r="Z900" s="22"/>
      <c r="AA900" s="21"/>
    </row>
    <row r="901" spans="1:27" ht="18" customHeight="1" x14ac:dyDescent="0.2">
      <c r="A901" s="32"/>
      <c r="B901" s="42"/>
      <c r="C901" s="139"/>
      <c r="D901" s="21"/>
      <c r="E901" s="21"/>
      <c r="F901" s="31"/>
      <c r="G901" s="31"/>
      <c r="H901" s="31"/>
      <c r="I901" s="21"/>
      <c r="J901" s="21"/>
      <c r="K901" s="21"/>
      <c r="L901" s="21"/>
      <c r="M901" s="23"/>
      <c r="N901" s="32"/>
      <c r="O901" s="32"/>
      <c r="P901" s="33"/>
      <c r="Q901" s="32"/>
      <c r="R901" s="33"/>
      <c r="S901" s="33"/>
      <c r="T901" s="34"/>
      <c r="U901" s="32"/>
      <c r="V901" s="22"/>
      <c r="W901" s="23"/>
      <c r="X901" s="22"/>
      <c r="Y901" s="22"/>
      <c r="Z901" s="22"/>
      <c r="AA901" s="21"/>
    </row>
    <row r="902" spans="1:27" ht="18" customHeight="1" x14ac:dyDescent="0.2">
      <c r="A902" s="32"/>
      <c r="B902" s="42"/>
      <c r="C902" s="139"/>
      <c r="D902" s="21"/>
      <c r="E902" s="21"/>
      <c r="F902" s="31"/>
      <c r="G902" s="31"/>
      <c r="H902" s="31"/>
      <c r="I902" s="21"/>
      <c r="J902" s="21"/>
      <c r="K902" s="21"/>
      <c r="L902" s="21"/>
      <c r="M902" s="23"/>
      <c r="N902" s="32"/>
      <c r="O902" s="32"/>
      <c r="P902" s="33"/>
      <c r="Q902" s="32"/>
      <c r="R902" s="33"/>
      <c r="S902" s="33"/>
      <c r="T902" s="34"/>
      <c r="U902" s="32"/>
      <c r="V902" s="22"/>
      <c r="W902" s="23"/>
      <c r="X902" s="22"/>
      <c r="Y902" s="22"/>
      <c r="Z902" s="22"/>
      <c r="AA902" s="21"/>
    </row>
    <row r="903" spans="1:27" ht="18" customHeight="1" x14ac:dyDescent="0.2">
      <c r="A903" s="32"/>
      <c r="B903" s="42"/>
      <c r="C903" s="139"/>
      <c r="D903" s="21"/>
      <c r="E903" s="21"/>
      <c r="F903" s="31"/>
      <c r="G903" s="31"/>
      <c r="H903" s="31"/>
      <c r="I903" s="21"/>
      <c r="J903" s="21"/>
      <c r="K903" s="21"/>
      <c r="L903" s="21"/>
      <c r="M903" s="23"/>
      <c r="N903" s="32"/>
      <c r="O903" s="32"/>
      <c r="P903" s="33"/>
      <c r="Q903" s="32"/>
      <c r="R903" s="33"/>
      <c r="S903" s="33"/>
      <c r="T903" s="34"/>
      <c r="U903" s="32"/>
      <c r="V903" s="22"/>
      <c r="W903" s="23"/>
      <c r="X903" s="22"/>
      <c r="Y903" s="22"/>
      <c r="Z903" s="22"/>
      <c r="AA903" s="21"/>
    </row>
    <row r="904" spans="1:27" ht="18" customHeight="1" x14ac:dyDescent="0.2">
      <c r="A904" s="32"/>
      <c r="B904" s="42"/>
      <c r="C904" s="139"/>
      <c r="D904" s="21"/>
      <c r="E904" s="21"/>
      <c r="F904" s="31"/>
      <c r="G904" s="31"/>
      <c r="H904" s="31"/>
      <c r="I904" s="21"/>
      <c r="J904" s="21"/>
      <c r="K904" s="21"/>
      <c r="L904" s="21"/>
      <c r="M904" s="23"/>
      <c r="N904" s="32"/>
      <c r="O904" s="32"/>
      <c r="P904" s="33"/>
      <c r="Q904" s="32"/>
      <c r="R904" s="33"/>
      <c r="S904" s="33"/>
      <c r="T904" s="34"/>
      <c r="U904" s="32"/>
      <c r="V904" s="22"/>
      <c r="W904" s="23"/>
      <c r="X904" s="22"/>
      <c r="Y904" s="22"/>
      <c r="Z904" s="22"/>
      <c r="AA904" s="21"/>
    </row>
    <row r="905" spans="1:27" ht="18" customHeight="1" x14ac:dyDescent="0.2">
      <c r="A905" s="32"/>
      <c r="B905" s="42"/>
      <c r="C905" s="139"/>
      <c r="D905" s="21"/>
      <c r="E905" s="21"/>
      <c r="F905" s="31"/>
      <c r="G905" s="31"/>
      <c r="H905" s="31"/>
      <c r="I905" s="21"/>
      <c r="J905" s="21"/>
      <c r="K905" s="21"/>
      <c r="L905" s="21"/>
      <c r="M905" s="23"/>
      <c r="N905" s="32"/>
      <c r="O905" s="32"/>
      <c r="P905" s="33"/>
      <c r="Q905" s="32"/>
      <c r="R905" s="33"/>
      <c r="S905" s="33"/>
      <c r="T905" s="34"/>
      <c r="U905" s="32"/>
      <c r="V905" s="22"/>
      <c r="W905" s="23"/>
      <c r="X905" s="22"/>
      <c r="Y905" s="22"/>
      <c r="Z905" s="22"/>
      <c r="AA905" s="21"/>
    </row>
    <row r="906" spans="1:27" ht="18" customHeight="1" x14ac:dyDescent="0.2">
      <c r="A906" s="32"/>
      <c r="B906" s="42"/>
      <c r="C906" s="139"/>
      <c r="D906" s="21"/>
      <c r="E906" s="21"/>
      <c r="F906" s="31"/>
      <c r="G906" s="31"/>
      <c r="H906" s="31"/>
      <c r="I906" s="21"/>
      <c r="J906" s="21"/>
      <c r="K906" s="21"/>
      <c r="L906" s="21"/>
      <c r="M906" s="23"/>
      <c r="N906" s="32"/>
      <c r="O906" s="32"/>
      <c r="P906" s="33"/>
      <c r="Q906" s="32"/>
      <c r="R906" s="33"/>
      <c r="S906" s="33"/>
      <c r="T906" s="34"/>
      <c r="U906" s="32"/>
      <c r="V906" s="22"/>
      <c r="W906" s="23"/>
      <c r="X906" s="22"/>
      <c r="Y906" s="22"/>
      <c r="Z906" s="22"/>
      <c r="AA906" s="21"/>
    </row>
    <row r="907" spans="1:27" ht="18" customHeight="1" x14ac:dyDescent="0.2">
      <c r="A907" s="32"/>
      <c r="B907" s="42"/>
      <c r="C907" s="139"/>
      <c r="D907" s="21"/>
      <c r="E907" s="21"/>
      <c r="F907" s="31"/>
      <c r="G907" s="31"/>
      <c r="H907" s="31"/>
      <c r="I907" s="21"/>
      <c r="J907" s="21"/>
      <c r="K907" s="21"/>
      <c r="L907" s="21"/>
      <c r="M907" s="23"/>
      <c r="N907" s="32"/>
      <c r="O907" s="32"/>
      <c r="P907" s="33"/>
      <c r="Q907" s="32"/>
      <c r="R907" s="33"/>
      <c r="S907" s="33"/>
      <c r="T907" s="34"/>
      <c r="U907" s="32"/>
      <c r="V907" s="22"/>
      <c r="W907" s="23"/>
      <c r="X907" s="22"/>
      <c r="Y907" s="22"/>
      <c r="Z907" s="22"/>
      <c r="AA907" s="21"/>
    </row>
    <row r="908" spans="1:27" ht="18" customHeight="1" x14ac:dyDescent="0.2">
      <c r="A908" s="32"/>
      <c r="B908" s="42"/>
      <c r="C908" s="139"/>
      <c r="D908" s="21"/>
      <c r="E908" s="21"/>
      <c r="F908" s="31"/>
      <c r="G908" s="31"/>
      <c r="H908" s="31"/>
      <c r="I908" s="21"/>
      <c r="J908" s="21"/>
      <c r="K908" s="21"/>
      <c r="L908" s="21"/>
      <c r="M908" s="23"/>
      <c r="N908" s="32"/>
      <c r="O908" s="32"/>
      <c r="P908" s="33"/>
      <c r="Q908" s="32"/>
      <c r="R908" s="33"/>
      <c r="S908" s="33"/>
      <c r="T908" s="34"/>
      <c r="U908" s="32"/>
      <c r="V908" s="22"/>
      <c r="W908" s="23"/>
      <c r="X908" s="22"/>
      <c r="Y908" s="22"/>
      <c r="Z908" s="22"/>
      <c r="AA908" s="21"/>
    </row>
    <row r="909" spans="1:27" ht="18" customHeight="1" x14ac:dyDescent="0.2">
      <c r="A909" s="32"/>
      <c r="B909" s="42"/>
      <c r="C909" s="139"/>
      <c r="D909" s="21"/>
      <c r="E909" s="21"/>
      <c r="F909" s="31"/>
      <c r="G909" s="31"/>
      <c r="H909" s="31"/>
      <c r="I909" s="21"/>
      <c r="J909" s="21"/>
      <c r="K909" s="21"/>
      <c r="L909" s="21"/>
      <c r="M909" s="23"/>
      <c r="N909" s="32"/>
      <c r="O909" s="32"/>
      <c r="P909" s="33"/>
      <c r="Q909" s="32"/>
      <c r="R909" s="33"/>
      <c r="S909" s="33"/>
      <c r="T909" s="34"/>
      <c r="U909" s="32"/>
      <c r="V909" s="22"/>
      <c r="W909" s="23"/>
      <c r="X909" s="22"/>
      <c r="Y909" s="22"/>
      <c r="Z909" s="22"/>
      <c r="AA909" s="21"/>
    </row>
    <row r="910" spans="1:27" ht="18" customHeight="1" x14ac:dyDescent="0.2">
      <c r="A910" s="32"/>
      <c r="B910" s="42"/>
      <c r="C910" s="139"/>
      <c r="D910" s="21"/>
      <c r="E910" s="21"/>
      <c r="F910" s="31"/>
      <c r="G910" s="31"/>
      <c r="H910" s="31"/>
      <c r="I910" s="21"/>
      <c r="J910" s="21"/>
      <c r="K910" s="21"/>
      <c r="L910" s="21"/>
      <c r="M910" s="23"/>
      <c r="N910" s="32"/>
      <c r="O910" s="32"/>
      <c r="P910" s="33"/>
      <c r="Q910" s="32"/>
      <c r="R910" s="33"/>
      <c r="S910" s="33"/>
      <c r="T910" s="34"/>
      <c r="U910" s="32"/>
      <c r="V910" s="22"/>
      <c r="W910" s="23"/>
      <c r="X910" s="22"/>
      <c r="Y910" s="22"/>
      <c r="Z910" s="22"/>
      <c r="AA910" s="21"/>
    </row>
    <row r="911" spans="1:27" ht="18" customHeight="1" x14ac:dyDescent="0.2">
      <c r="A911" s="32"/>
      <c r="B911" s="42"/>
      <c r="C911" s="139"/>
      <c r="D911" s="21"/>
      <c r="E911" s="21"/>
      <c r="F911" s="31"/>
      <c r="G911" s="31"/>
      <c r="H911" s="31"/>
      <c r="I911" s="21"/>
      <c r="J911" s="21"/>
      <c r="K911" s="21"/>
      <c r="L911" s="21"/>
      <c r="M911" s="23"/>
      <c r="N911" s="32"/>
      <c r="O911" s="32"/>
      <c r="P911" s="33"/>
      <c r="Q911" s="32"/>
      <c r="R911" s="33"/>
      <c r="S911" s="33"/>
      <c r="T911" s="34"/>
      <c r="U911" s="32"/>
      <c r="V911" s="22"/>
      <c r="W911" s="23"/>
      <c r="X911" s="22"/>
      <c r="Y911" s="22"/>
      <c r="Z911" s="22"/>
      <c r="AA911" s="21"/>
    </row>
    <row r="912" spans="1:27" ht="18" customHeight="1" x14ac:dyDescent="0.2">
      <c r="A912" s="32"/>
      <c r="B912" s="42"/>
      <c r="C912" s="139"/>
      <c r="D912" s="21"/>
      <c r="E912" s="21"/>
      <c r="F912" s="31"/>
      <c r="G912" s="31"/>
      <c r="H912" s="31"/>
      <c r="I912" s="21"/>
      <c r="J912" s="21"/>
      <c r="K912" s="21"/>
      <c r="L912" s="21"/>
      <c r="M912" s="23"/>
      <c r="N912" s="32"/>
      <c r="O912" s="32"/>
      <c r="P912" s="33"/>
      <c r="Q912" s="32"/>
      <c r="R912" s="33"/>
      <c r="S912" s="33"/>
      <c r="T912" s="34"/>
      <c r="U912" s="32"/>
      <c r="V912" s="22"/>
      <c r="W912" s="23"/>
      <c r="X912" s="22"/>
      <c r="Y912" s="22"/>
      <c r="Z912" s="22"/>
      <c r="AA912" s="21"/>
    </row>
    <row r="913" spans="1:27" ht="18" customHeight="1" x14ac:dyDescent="0.2">
      <c r="A913" s="32"/>
      <c r="B913" s="42"/>
      <c r="C913" s="139"/>
      <c r="D913" s="21"/>
      <c r="E913" s="21"/>
      <c r="F913" s="31"/>
      <c r="G913" s="31"/>
      <c r="H913" s="31"/>
      <c r="I913" s="21"/>
      <c r="J913" s="21"/>
      <c r="K913" s="21"/>
      <c r="L913" s="21"/>
      <c r="M913" s="23"/>
      <c r="N913" s="32"/>
      <c r="O913" s="32"/>
      <c r="P913" s="33"/>
      <c r="Q913" s="32"/>
      <c r="R913" s="33"/>
      <c r="S913" s="33"/>
      <c r="T913" s="34"/>
      <c r="U913" s="32"/>
      <c r="V913" s="22"/>
      <c r="W913" s="23"/>
      <c r="X913" s="22"/>
      <c r="Y913" s="22"/>
      <c r="Z913" s="22"/>
      <c r="AA913" s="21"/>
    </row>
    <row r="914" spans="1:27" ht="18" customHeight="1" x14ac:dyDescent="0.2">
      <c r="A914" s="32"/>
      <c r="B914" s="42"/>
      <c r="C914" s="139"/>
      <c r="D914" s="21"/>
      <c r="E914" s="21"/>
      <c r="F914" s="31"/>
      <c r="G914" s="31"/>
      <c r="H914" s="31"/>
      <c r="I914" s="21"/>
      <c r="J914" s="21"/>
      <c r="K914" s="21"/>
      <c r="L914" s="21"/>
      <c r="M914" s="23"/>
      <c r="N914" s="32"/>
      <c r="O914" s="32"/>
      <c r="P914" s="33"/>
      <c r="Q914" s="32"/>
      <c r="R914" s="33"/>
      <c r="S914" s="33"/>
      <c r="T914" s="34"/>
      <c r="U914" s="32"/>
      <c r="V914" s="22"/>
      <c r="W914" s="23"/>
      <c r="X914" s="22"/>
      <c r="Y914" s="22"/>
      <c r="Z914" s="22"/>
      <c r="AA914" s="21"/>
    </row>
    <row r="915" spans="1:27" ht="18" customHeight="1" x14ac:dyDescent="0.2">
      <c r="A915" s="32"/>
      <c r="B915" s="42"/>
      <c r="C915" s="139"/>
      <c r="D915" s="21"/>
      <c r="E915" s="21"/>
      <c r="F915" s="31"/>
      <c r="G915" s="31"/>
      <c r="H915" s="31"/>
      <c r="I915" s="21"/>
      <c r="J915" s="21"/>
      <c r="K915" s="21"/>
      <c r="L915" s="21"/>
      <c r="M915" s="23"/>
      <c r="N915" s="32"/>
      <c r="O915" s="32"/>
      <c r="P915" s="33"/>
      <c r="Q915" s="32"/>
      <c r="R915" s="33"/>
      <c r="S915" s="33"/>
      <c r="T915" s="34"/>
      <c r="U915" s="32"/>
      <c r="V915" s="22"/>
      <c r="W915" s="23"/>
      <c r="X915" s="22"/>
      <c r="Y915" s="22"/>
      <c r="Z915" s="22"/>
      <c r="AA915" s="21"/>
    </row>
    <row r="916" spans="1:27" ht="18" customHeight="1" x14ac:dyDescent="0.2">
      <c r="A916" s="32"/>
      <c r="B916" s="42"/>
      <c r="C916" s="139"/>
      <c r="D916" s="21"/>
      <c r="E916" s="21"/>
      <c r="F916" s="31"/>
      <c r="G916" s="31"/>
      <c r="H916" s="31"/>
      <c r="I916" s="21"/>
      <c r="J916" s="21"/>
      <c r="K916" s="21"/>
      <c r="L916" s="21"/>
      <c r="M916" s="23"/>
      <c r="N916" s="32"/>
      <c r="O916" s="32"/>
      <c r="P916" s="33"/>
      <c r="Q916" s="32"/>
      <c r="R916" s="33"/>
      <c r="S916" s="33"/>
      <c r="T916" s="34"/>
      <c r="U916" s="32"/>
      <c r="V916" s="22"/>
      <c r="W916" s="23"/>
      <c r="X916" s="22"/>
      <c r="Y916" s="22"/>
      <c r="Z916" s="22"/>
      <c r="AA916" s="21"/>
    </row>
    <row r="917" spans="1:27" ht="18" customHeight="1" x14ac:dyDescent="0.2">
      <c r="A917" s="32"/>
      <c r="B917" s="42"/>
      <c r="C917" s="139"/>
      <c r="D917" s="21"/>
      <c r="E917" s="21"/>
      <c r="F917" s="31"/>
      <c r="G917" s="31"/>
      <c r="H917" s="31"/>
      <c r="I917" s="21"/>
      <c r="J917" s="21"/>
      <c r="K917" s="21"/>
      <c r="L917" s="21"/>
      <c r="M917" s="23"/>
      <c r="N917" s="32"/>
      <c r="O917" s="32"/>
      <c r="P917" s="33"/>
      <c r="Q917" s="32"/>
      <c r="R917" s="33"/>
      <c r="S917" s="33"/>
      <c r="T917" s="34"/>
      <c r="U917" s="32"/>
      <c r="V917" s="22"/>
      <c r="W917" s="23"/>
      <c r="X917" s="22"/>
      <c r="Y917" s="22"/>
      <c r="Z917" s="22"/>
      <c r="AA917" s="21"/>
    </row>
    <row r="918" spans="1:27" ht="18" customHeight="1" x14ac:dyDescent="0.2">
      <c r="A918" s="32"/>
      <c r="B918" s="42"/>
      <c r="C918" s="139"/>
      <c r="D918" s="21"/>
      <c r="E918" s="21"/>
      <c r="F918" s="31"/>
      <c r="G918" s="31"/>
      <c r="H918" s="31"/>
      <c r="I918" s="21"/>
      <c r="J918" s="21"/>
      <c r="K918" s="21"/>
      <c r="L918" s="21"/>
      <c r="M918" s="23"/>
      <c r="N918" s="32"/>
      <c r="O918" s="32"/>
      <c r="P918" s="33"/>
      <c r="Q918" s="32"/>
      <c r="R918" s="33"/>
      <c r="S918" s="33"/>
      <c r="T918" s="34"/>
      <c r="U918" s="32"/>
      <c r="V918" s="22"/>
      <c r="W918" s="23"/>
      <c r="X918" s="22"/>
      <c r="Y918" s="22"/>
      <c r="Z918" s="22"/>
      <c r="AA918" s="21"/>
    </row>
    <row r="919" spans="1:27" ht="18" customHeight="1" x14ac:dyDescent="0.2">
      <c r="A919" s="32"/>
      <c r="B919" s="42"/>
      <c r="C919" s="145"/>
      <c r="D919" s="18"/>
      <c r="E919" s="18"/>
      <c r="F919" s="76"/>
      <c r="G919" s="76"/>
      <c r="H919" s="76"/>
      <c r="I919" s="21"/>
      <c r="J919" s="21"/>
      <c r="K919" s="21"/>
      <c r="L919" s="21"/>
      <c r="M919" s="23"/>
      <c r="N919" s="32"/>
      <c r="O919" s="32"/>
      <c r="P919" s="33"/>
      <c r="Q919" s="32"/>
      <c r="R919" s="77"/>
      <c r="S919" s="77"/>
      <c r="T919" s="34"/>
      <c r="U919" s="32"/>
      <c r="V919" s="22"/>
      <c r="W919" s="23"/>
      <c r="X919" s="22"/>
      <c r="Y919" s="22"/>
      <c r="Z919" s="22"/>
      <c r="AA919" s="21"/>
    </row>
    <row r="920" spans="1:27" ht="18" customHeight="1" x14ac:dyDescent="0.2">
      <c r="A920" s="32"/>
      <c r="B920" s="42"/>
      <c r="C920" s="145"/>
      <c r="D920" s="18"/>
      <c r="E920" s="18"/>
      <c r="F920" s="76"/>
      <c r="G920" s="76"/>
      <c r="H920" s="76"/>
      <c r="I920" s="21"/>
      <c r="J920" s="21"/>
      <c r="K920" s="21"/>
      <c r="L920" s="21"/>
      <c r="M920" s="23"/>
      <c r="N920" s="32"/>
      <c r="O920" s="32"/>
      <c r="P920" s="33"/>
      <c r="Q920" s="32"/>
      <c r="R920" s="77"/>
      <c r="S920" s="77"/>
      <c r="T920" s="34"/>
      <c r="U920" s="32"/>
      <c r="V920" s="22"/>
      <c r="W920" s="23"/>
      <c r="X920" s="22"/>
      <c r="Y920" s="22"/>
      <c r="Z920" s="22"/>
      <c r="AA920" s="21"/>
    </row>
    <row r="921" spans="1:27" ht="18" customHeight="1" x14ac:dyDescent="0.2">
      <c r="A921" s="32"/>
      <c r="B921" s="42"/>
      <c r="C921" s="145"/>
      <c r="D921" s="18"/>
      <c r="E921" s="18"/>
      <c r="F921" s="76"/>
      <c r="G921" s="76"/>
      <c r="H921" s="76"/>
      <c r="I921" s="21"/>
      <c r="J921" s="21"/>
      <c r="K921" s="21"/>
      <c r="L921" s="21"/>
      <c r="M921" s="23"/>
      <c r="N921" s="32"/>
      <c r="O921" s="32"/>
      <c r="P921" s="33"/>
      <c r="Q921" s="32"/>
      <c r="R921" s="77"/>
      <c r="S921" s="77"/>
      <c r="T921" s="34"/>
      <c r="U921" s="32"/>
      <c r="V921" s="22"/>
      <c r="W921" s="23"/>
      <c r="X921" s="22"/>
      <c r="Y921" s="22"/>
      <c r="Z921" s="22"/>
      <c r="AA921" s="21"/>
    </row>
    <row r="922" spans="1:27" ht="18" customHeight="1" x14ac:dyDescent="0.2">
      <c r="A922" s="32"/>
      <c r="B922" s="42"/>
      <c r="C922" s="145"/>
      <c r="D922" s="18"/>
      <c r="E922" s="18"/>
      <c r="F922" s="76"/>
      <c r="G922" s="76"/>
      <c r="H922" s="76"/>
      <c r="I922" s="21"/>
      <c r="J922" s="21"/>
      <c r="K922" s="21"/>
      <c r="L922" s="21"/>
      <c r="M922" s="23"/>
      <c r="N922" s="32"/>
      <c r="O922" s="32"/>
      <c r="P922" s="33"/>
      <c r="Q922" s="32"/>
      <c r="R922" s="77"/>
      <c r="S922" s="77"/>
      <c r="T922" s="34"/>
      <c r="U922" s="32"/>
      <c r="V922" s="22"/>
      <c r="W922" s="23"/>
      <c r="X922" s="22"/>
      <c r="Y922" s="22"/>
      <c r="Z922" s="22"/>
      <c r="AA922" s="21"/>
    </row>
    <row r="923" spans="1:27" ht="18" customHeight="1" x14ac:dyDescent="0.2">
      <c r="A923" s="32"/>
      <c r="B923" s="42"/>
      <c r="C923" s="145"/>
      <c r="D923" s="18"/>
      <c r="E923" s="18"/>
      <c r="F923" s="76"/>
      <c r="G923" s="76"/>
      <c r="H923" s="76"/>
      <c r="I923" s="21"/>
      <c r="J923" s="21"/>
      <c r="K923" s="21"/>
      <c r="L923" s="21"/>
      <c r="M923" s="23"/>
      <c r="N923" s="32"/>
      <c r="O923" s="32"/>
      <c r="P923" s="33"/>
      <c r="Q923" s="32"/>
      <c r="R923" s="77"/>
      <c r="S923" s="77"/>
      <c r="T923" s="34"/>
      <c r="U923" s="32"/>
      <c r="V923" s="22"/>
      <c r="W923" s="23"/>
      <c r="X923" s="22"/>
      <c r="Y923" s="22"/>
      <c r="Z923" s="22"/>
      <c r="AA923" s="21"/>
    </row>
    <row r="924" spans="1:27" ht="18" customHeight="1" x14ac:dyDescent="0.2">
      <c r="A924" s="32"/>
      <c r="B924" s="42"/>
      <c r="C924" s="145"/>
      <c r="D924" s="18"/>
      <c r="E924" s="18"/>
      <c r="F924" s="76"/>
      <c r="G924" s="76"/>
      <c r="H924" s="76"/>
      <c r="I924" s="21"/>
      <c r="J924" s="21"/>
      <c r="K924" s="21"/>
      <c r="L924" s="21"/>
      <c r="M924" s="23"/>
      <c r="N924" s="32"/>
      <c r="O924" s="32"/>
      <c r="P924" s="33"/>
      <c r="Q924" s="32"/>
      <c r="R924" s="77"/>
      <c r="S924" s="77"/>
      <c r="T924" s="34"/>
      <c r="U924" s="32"/>
      <c r="V924" s="22"/>
      <c r="W924" s="23"/>
      <c r="X924" s="22"/>
      <c r="Y924" s="22"/>
      <c r="Z924" s="22"/>
      <c r="AA924" s="21"/>
    </row>
    <row r="925" spans="1:27" ht="18" customHeight="1" x14ac:dyDescent="0.2">
      <c r="A925" s="32"/>
      <c r="B925" s="42"/>
      <c r="C925" s="145"/>
      <c r="D925" s="18"/>
      <c r="E925" s="18"/>
      <c r="F925" s="76"/>
      <c r="G925" s="76"/>
      <c r="H925" s="76"/>
      <c r="I925" s="21"/>
      <c r="J925" s="21"/>
      <c r="K925" s="21"/>
      <c r="L925" s="21"/>
      <c r="M925" s="23"/>
      <c r="N925" s="32"/>
      <c r="O925" s="32"/>
      <c r="P925" s="33"/>
      <c r="Q925" s="32"/>
      <c r="R925" s="77"/>
      <c r="S925" s="77"/>
      <c r="T925" s="34"/>
      <c r="U925" s="32"/>
      <c r="V925" s="22"/>
      <c r="W925" s="23"/>
      <c r="X925" s="22"/>
      <c r="Y925" s="22"/>
      <c r="Z925" s="22"/>
      <c r="AA925" s="21"/>
    </row>
    <row r="926" spans="1:27" ht="18" customHeight="1" x14ac:dyDescent="0.2">
      <c r="A926" s="32"/>
      <c r="B926" s="42"/>
      <c r="C926" s="145"/>
      <c r="D926" s="18"/>
      <c r="E926" s="18"/>
      <c r="F926" s="76"/>
      <c r="G926" s="76"/>
      <c r="H926" s="76"/>
      <c r="I926" s="21"/>
      <c r="J926" s="21"/>
      <c r="K926" s="21"/>
      <c r="L926" s="21"/>
      <c r="M926" s="23"/>
      <c r="N926" s="32"/>
      <c r="O926" s="32"/>
      <c r="P926" s="33"/>
      <c r="Q926" s="32"/>
      <c r="R926" s="77"/>
      <c r="S926" s="77"/>
      <c r="T926" s="34"/>
      <c r="U926" s="32"/>
      <c r="V926" s="22"/>
      <c r="W926" s="23"/>
      <c r="X926" s="22"/>
      <c r="Y926" s="22"/>
      <c r="Z926" s="22"/>
      <c r="AA926" s="21"/>
    </row>
    <row r="927" spans="1:27" ht="18" customHeight="1" x14ac:dyDescent="0.2">
      <c r="A927" s="32"/>
      <c r="B927" s="42"/>
      <c r="C927" s="145"/>
      <c r="D927" s="18"/>
      <c r="E927" s="18"/>
      <c r="F927" s="76"/>
      <c r="G927" s="76"/>
      <c r="H927" s="76"/>
      <c r="I927" s="21"/>
      <c r="J927" s="21"/>
      <c r="K927" s="21"/>
      <c r="L927" s="21"/>
      <c r="M927" s="23"/>
      <c r="N927" s="32"/>
      <c r="O927" s="32"/>
      <c r="P927" s="33"/>
      <c r="Q927" s="32"/>
      <c r="R927" s="77"/>
      <c r="S927" s="77"/>
      <c r="T927" s="34"/>
      <c r="U927" s="32"/>
      <c r="V927" s="22"/>
      <c r="W927" s="23"/>
      <c r="X927" s="22"/>
      <c r="Y927" s="22"/>
      <c r="Z927" s="22"/>
      <c r="AA927" s="21"/>
    </row>
    <row r="928" spans="1:27" ht="18" customHeight="1" x14ac:dyDescent="0.2">
      <c r="A928" s="32"/>
      <c r="B928" s="42"/>
      <c r="C928" s="145"/>
      <c r="D928" s="18"/>
      <c r="E928" s="18"/>
      <c r="F928" s="76"/>
      <c r="G928" s="76"/>
      <c r="H928" s="76"/>
      <c r="I928" s="21"/>
      <c r="J928" s="21"/>
      <c r="K928" s="21"/>
      <c r="L928" s="21"/>
      <c r="M928" s="23"/>
      <c r="N928" s="32"/>
      <c r="O928" s="32"/>
      <c r="P928" s="33"/>
      <c r="Q928" s="32"/>
      <c r="R928" s="77"/>
      <c r="S928" s="77"/>
      <c r="T928" s="34"/>
      <c r="U928" s="32"/>
      <c r="V928" s="22"/>
      <c r="W928" s="23"/>
      <c r="X928" s="22"/>
      <c r="Y928" s="22"/>
      <c r="Z928" s="22"/>
      <c r="AA928" s="21"/>
    </row>
    <row r="929" spans="1:27" ht="18" customHeight="1" x14ac:dyDescent="0.2">
      <c r="A929" s="32"/>
      <c r="B929" s="42"/>
      <c r="C929" s="145"/>
      <c r="D929" s="18"/>
      <c r="E929" s="18"/>
      <c r="F929" s="76"/>
      <c r="G929" s="76"/>
      <c r="H929" s="76"/>
      <c r="I929" s="21"/>
      <c r="J929" s="21"/>
      <c r="K929" s="21"/>
      <c r="L929" s="21"/>
      <c r="M929" s="23"/>
      <c r="N929" s="32"/>
      <c r="O929" s="32"/>
      <c r="P929" s="33"/>
      <c r="Q929" s="32"/>
      <c r="R929" s="77"/>
      <c r="S929" s="77"/>
      <c r="T929" s="34"/>
      <c r="U929" s="32"/>
      <c r="V929" s="22"/>
      <c r="W929" s="23"/>
      <c r="X929" s="22"/>
      <c r="Y929" s="22"/>
      <c r="Z929" s="22"/>
      <c r="AA929" s="21"/>
    </row>
    <row r="930" spans="1:27" ht="18" customHeight="1" x14ac:dyDescent="0.2">
      <c r="A930" s="32"/>
      <c r="B930" s="42"/>
      <c r="C930" s="145"/>
      <c r="D930" s="18"/>
      <c r="E930" s="18"/>
      <c r="F930" s="76"/>
      <c r="G930" s="76"/>
      <c r="H930" s="76"/>
      <c r="I930" s="21"/>
      <c r="J930" s="21"/>
      <c r="K930" s="21"/>
      <c r="L930" s="21"/>
      <c r="M930" s="23"/>
      <c r="N930" s="32"/>
      <c r="O930" s="32"/>
      <c r="P930" s="33"/>
      <c r="Q930" s="32"/>
      <c r="R930" s="77"/>
      <c r="S930" s="77"/>
      <c r="T930" s="34"/>
      <c r="U930" s="32"/>
      <c r="V930" s="22"/>
      <c r="W930" s="23"/>
      <c r="X930" s="22"/>
      <c r="Y930" s="22"/>
      <c r="Z930" s="22"/>
      <c r="AA930" s="21"/>
    </row>
    <row r="931" spans="1:27" ht="18" customHeight="1" x14ac:dyDescent="0.2">
      <c r="A931" s="32"/>
      <c r="B931" s="23"/>
      <c r="C931" s="145"/>
      <c r="D931" s="18"/>
      <c r="E931" s="18"/>
      <c r="F931" s="76"/>
      <c r="G931" s="76"/>
      <c r="H931" s="76"/>
      <c r="I931" s="21"/>
      <c r="J931" s="21"/>
      <c r="K931" s="21"/>
      <c r="L931" s="21"/>
      <c r="M931" s="23"/>
      <c r="N931" s="32"/>
      <c r="O931" s="32"/>
      <c r="P931" s="33"/>
      <c r="Q931" s="32"/>
      <c r="R931" s="77"/>
      <c r="S931" s="77"/>
      <c r="T931" s="34"/>
      <c r="U931" s="32"/>
      <c r="V931" s="22"/>
      <c r="W931" s="23"/>
      <c r="X931" s="22"/>
      <c r="Y931" s="22"/>
      <c r="Z931" s="22"/>
      <c r="AA931" s="21"/>
    </row>
    <row r="932" spans="1:27" ht="18" customHeight="1" x14ac:dyDescent="0.2">
      <c r="A932" s="32"/>
      <c r="B932" s="23"/>
      <c r="C932" s="145"/>
      <c r="D932" s="18"/>
      <c r="E932" s="18"/>
      <c r="F932" s="76"/>
      <c r="G932" s="76"/>
      <c r="H932" s="76"/>
      <c r="I932" s="21"/>
      <c r="J932" s="21"/>
      <c r="K932" s="21"/>
      <c r="L932" s="21"/>
      <c r="M932" s="23"/>
      <c r="N932" s="32"/>
      <c r="O932" s="32"/>
      <c r="P932" s="33"/>
      <c r="Q932" s="32"/>
      <c r="R932" s="77"/>
      <c r="S932" s="77"/>
      <c r="T932" s="34"/>
      <c r="U932" s="32"/>
      <c r="V932" s="22"/>
      <c r="W932" s="23"/>
      <c r="X932" s="22"/>
      <c r="Y932" s="22"/>
      <c r="Z932" s="22"/>
      <c r="AA932" s="21"/>
    </row>
    <row r="933" spans="1:27" ht="18" customHeight="1" x14ac:dyDescent="0.2">
      <c r="A933" s="32"/>
      <c r="B933" s="23"/>
      <c r="C933" s="145"/>
      <c r="D933" s="18"/>
      <c r="E933" s="18"/>
      <c r="F933" s="76"/>
      <c r="G933" s="76"/>
      <c r="H933" s="76"/>
      <c r="I933" s="21"/>
      <c r="J933" s="21"/>
      <c r="K933" s="21"/>
      <c r="L933" s="21"/>
      <c r="M933" s="23"/>
      <c r="N933" s="32"/>
      <c r="O933" s="32"/>
      <c r="P933" s="33"/>
      <c r="Q933" s="32"/>
      <c r="R933" s="77"/>
      <c r="S933" s="77"/>
      <c r="T933" s="34"/>
      <c r="U933" s="32"/>
      <c r="V933" s="22"/>
      <c r="W933" s="23"/>
      <c r="X933" s="22"/>
      <c r="Y933" s="22"/>
      <c r="Z933" s="22"/>
      <c r="AA933" s="21"/>
    </row>
    <row r="934" spans="1:27" ht="18" customHeight="1" x14ac:dyDescent="0.2">
      <c r="A934" s="32"/>
      <c r="B934" s="23"/>
      <c r="C934" s="145"/>
      <c r="D934" s="18"/>
      <c r="E934" s="18"/>
      <c r="F934" s="76"/>
      <c r="G934" s="76"/>
      <c r="H934" s="76"/>
      <c r="I934" s="21"/>
      <c r="J934" s="21"/>
      <c r="K934" s="21"/>
      <c r="L934" s="21"/>
      <c r="M934" s="23"/>
      <c r="N934" s="32"/>
      <c r="O934" s="32"/>
      <c r="P934" s="33"/>
      <c r="Q934" s="32"/>
      <c r="R934" s="77"/>
      <c r="S934" s="77"/>
      <c r="T934" s="34"/>
      <c r="U934" s="32"/>
      <c r="V934" s="22"/>
      <c r="W934" s="23"/>
      <c r="X934" s="22"/>
      <c r="Y934" s="22"/>
      <c r="Z934" s="22"/>
      <c r="AA934" s="21"/>
    </row>
    <row r="935" spans="1:27" ht="18" customHeight="1" x14ac:dyDescent="0.2">
      <c r="A935" s="32"/>
      <c r="B935" s="23"/>
      <c r="C935" s="145"/>
      <c r="D935" s="18"/>
      <c r="E935" s="18"/>
      <c r="F935" s="76"/>
      <c r="G935" s="76"/>
      <c r="H935" s="76"/>
      <c r="I935" s="21"/>
      <c r="J935" s="21"/>
      <c r="K935" s="21"/>
      <c r="L935" s="21"/>
      <c r="M935" s="23"/>
      <c r="N935" s="32"/>
      <c r="O935" s="32"/>
      <c r="P935" s="33"/>
      <c r="Q935" s="32"/>
      <c r="R935" s="77"/>
      <c r="S935" s="77"/>
      <c r="T935" s="34"/>
      <c r="U935" s="32"/>
      <c r="V935" s="22"/>
      <c r="W935" s="23"/>
      <c r="X935" s="22"/>
      <c r="Y935" s="22"/>
      <c r="Z935" s="22"/>
      <c r="AA935" s="21"/>
    </row>
    <row r="936" spans="1:27" ht="18" customHeight="1" x14ac:dyDescent="0.2">
      <c r="A936" s="32"/>
      <c r="B936" s="23"/>
      <c r="C936" s="145"/>
      <c r="D936" s="18"/>
      <c r="E936" s="18"/>
      <c r="F936" s="76"/>
      <c r="G936" s="76"/>
      <c r="H936" s="76"/>
      <c r="I936" s="21"/>
      <c r="J936" s="21"/>
      <c r="K936" s="21"/>
      <c r="L936" s="21"/>
      <c r="M936" s="23"/>
      <c r="N936" s="32"/>
      <c r="O936" s="32"/>
      <c r="P936" s="33"/>
      <c r="Q936" s="32"/>
      <c r="R936" s="77"/>
      <c r="S936" s="77"/>
      <c r="T936" s="34"/>
      <c r="U936" s="32"/>
      <c r="V936" s="22"/>
      <c r="W936" s="23"/>
      <c r="X936" s="22"/>
      <c r="Y936" s="22"/>
      <c r="Z936" s="22"/>
      <c r="AA936" s="21"/>
    </row>
    <row r="937" spans="1:27" ht="18" customHeight="1" x14ac:dyDescent="0.2">
      <c r="A937" s="32"/>
      <c r="B937" s="23"/>
      <c r="C937" s="145"/>
      <c r="D937" s="18"/>
      <c r="E937" s="18"/>
      <c r="F937" s="76"/>
      <c r="G937" s="76"/>
      <c r="H937" s="76"/>
      <c r="I937" s="21"/>
      <c r="J937" s="21"/>
      <c r="K937" s="21"/>
      <c r="L937" s="21"/>
      <c r="M937" s="23"/>
      <c r="N937" s="32"/>
      <c r="O937" s="32"/>
      <c r="P937" s="33"/>
      <c r="Q937" s="32"/>
      <c r="R937" s="77"/>
      <c r="S937" s="77"/>
      <c r="T937" s="34"/>
      <c r="U937" s="32"/>
      <c r="V937" s="22"/>
      <c r="W937" s="23"/>
      <c r="X937" s="22"/>
      <c r="Y937" s="22"/>
      <c r="Z937" s="22"/>
      <c r="AA937" s="21"/>
    </row>
    <row r="938" spans="1:27" ht="18" customHeight="1" x14ac:dyDescent="0.2">
      <c r="A938" s="32"/>
      <c r="B938" s="23"/>
      <c r="C938" s="145"/>
      <c r="D938" s="18"/>
      <c r="E938" s="18"/>
      <c r="F938" s="76"/>
      <c r="G938" s="76"/>
      <c r="H938" s="76"/>
      <c r="I938" s="21"/>
      <c r="J938" s="21"/>
      <c r="K938" s="21"/>
      <c r="L938" s="21"/>
      <c r="M938" s="23"/>
      <c r="N938" s="32"/>
      <c r="O938" s="32"/>
      <c r="P938" s="33"/>
      <c r="Q938" s="32"/>
      <c r="R938" s="77"/>
      <c r="S938" s="77"/>
      <c r="T938" s="34"/>
      <c r="U938" s="32"/>
      <c r="V938" s="22"/>
      <c r="W938" s="23"/>
      <c r="X938" s="22"/>
      <c r="Y938" s="22"/>
      <c r="Z938" s="22"/>
      <c r="AA938" s="21"/>
    </row>
    <row r="939" spans="1:27" ht="18" customHeight="1" x14ac:dyDescent="0.2">
      <c r="A939" s="32"/>
      <c r="B939" s="23"/>
      <c r="C939" s="145"/>
      <c r="D939" s="18"/>
      <c r="E939" s="18"/>
      <c r="F939" s="76"/>
      <c r="G939" s="76"/>
      <c r="H939" s="76"/>
      <c r="I939" s="21"/>
      <c r="J939" s="21"/>
      <c r="K939" s="21"/>
      <c r="L939" s="21"/>
      <c r="M939" s="23"/>
      <c r="N939" s="32"/>
      <c r="O939" s="32"/>
      <c r="P939" s="33"/>
      <c r="Q939" s="32"/>
      <c r="R939" s="77"/>
      <c r="S939" s="77"/>
      <c r="T939" s="34"/>
      <c r="U939" s="32"/>
      <c r="V939" s="22"/>
      <c r="W939" s="23"/>
      <c r="X939" s="22"/>
      <c r="Y939" s="22"/>
      <c r="Z939" s="22"/>
      <c r="AA939" s="21"/>
    </row>
    <row r="940" spans="1:27" ht="18" customHeight="1" x14ac:dyDescent="0.2">
      <c r="A940" s="32"/>
      <c r="B940" s="23"/>
      <c r="C940" s="145"/>
      <c r="D940" s="18"/>
      <c r="E940" s="18"/>
      <c r="F940" s="76"/>
      <c r="G940" s="76"/>
      <c r="H940" s="76"/>
      <c r="I940" s="21"/>
      <c r="J940" s="21"/>
      <c r="K940" s="21"/>
      <c r="L940" s="21"/>
      <c r="M940" s="23"/>
      <c r="N940" s="32"/>
      <c r="O940" s="32"/>
      <c r="P940" s="33"/>
      <c r="Q940" s="32"/>
      <c r="R940" s="77"/>
      <c r="S940" s="77"/>
      <c r="T940" s="34"/>
      <c r="U940" s="32"/>
      <c r="V940" s="22"/>
      <c r="W940" s="23"/>
      <c r="X940" s="22"/>
      <c r="Y940" s="22"/>
      <c r="Z940" s="22"/>
      <c r="AA940" s="21"/>
    </row>
    <row r="941" spans="1:27" ht="18" customHeight="1" x14ac:dyDescent="0.2">
      <c r="A941" s="32"/>
      <c r="B941" s="23"/>
      <c r="C941" s="145"/>
      <c r="D941" s="18"/>
      <c r="E941" s="18"/>
      <c r="F941" s="76"/>
      <c r="G941" s="76"/>
      <c r="H941" s="76"/>
      <c r="I941" s="21"/>
      <c r="J941" s="21"/>
      <c r="K941" s="21"/>
      <c r="L941" s="21"/>
      <c r="M941" s="23"/>
      <c r="N941" s="32"/>
      <c r="O941" s="32"/>
      <c r="P941" s="33"/>
      <c r="Q941" s="32"/>
      <c r="R941" s="77"/>
      <c r="S941" s="77"/>
      <c r="T941" s="34"/>
      <c r="U941" s="32"/>
      <c r="V941" s="22"/>
      <c r="W941" s="23"/>
      <c r="X941" s="22"/>
      <c r="Y941" s="22"/>
      <c r="Z941" s="22"/>
      <c r="AA941" s="21"/>
    </row>
    <row r="942" spans="1:27" ht="18" customHeight="1" x14ac:dyDescent="0.2">
      <c r="A942" s="32"/>
      <c r="B942" s="23"/>
      <c r="C942" s="145"/>
      <c r="D942" s="18"/>
      <c r="E942" s="18"/>
      <c r="F942" s="76"/>
      <c r="G942" s="76"/>
      <c r="H942" s="76"/>
      <c r="I942" s="21"/>
      <c r="J942" s="21"/>
      <c r="K942" s="21"/>
      <c r="L942" s="21"/>
      <c r="M942" s="23"/>
      <c r="N942" s="32"/>
      <c r="O942" s="32"/>
      <c r="P942" s="33"/>
      <c r="Q942" s="32"/>
      <c r="R942" s="77"/>
      <c r="S942" s="77"/>
      <c r="T942" s="34"/>
      <c r="U942" s="32"/>
      <c r="V942" s="22"/>
      <c r="W942" s="23"/>
      <c r="X942" s="22"/>
      <c r="Y942" s="22"/>
      <c r="Z942" s="22"/>
      <c r="AA942" s="21"/>
    </row>
    <row r="943" spans="1:27" ht="18" customHeight="1" x14ac:dyDescent="0.2">
      <c r="A943" s="32"/>
      <c r="B943" s="23"/>
      <c r="C943" s="145"/>
      <c r="D943" s="18"/>
      <c r="E943" s="18"/>
      <c r="F943" s="76"/>
      <c r="G943" s="76"/>
      <c r="H943" s="76"/>
      <c r="I943" s="21"/>
      <c r="J943" s="21"/>
      <c r="K943" s="21"/>
      <c r="L943" s="21"/>
      <c r="M943" s="23"/>
      <c r="N943" s="32"/>
      <c r="O943" s="32"/>
      <c r="P943" s="33"/>
      <c r="Q943" s="32"/>
      <c r="R943" s="77"/>
      <c r="S943" s="77"/>
      <c r="T943" s="34"/>
      <c r="U943" s="32"/>
      <c r="V943" s="22"/>
      <c r="W943" s="23"/>
      <c r="X943" s="22"/>
      <c r="Y943" s="22"/>
      <c r="Z943" s="22"/>
      <c r="AA943" s="21"/>
    </row>
    <row r="944" spans="1:27" ht="18" customHeight="1" x14ac:dyDescent="0.2">
      <c r="A944" s="32"/>
      <c r="B944" s="23"/>
      <c r="C944" s="145"/>
      <c r="D944" s="18"/>
      <c r="E944" s="18"/>
      <c r="F944" s="76"/>
      <c r="G944" s="76"/>
      <c r="H944" s="76"/>
      <c r="I944" s="21"/>
      <c r="J944" s="21"/>
      <c r="K944" s="21"/>
      <c r="L944" s="21"/>
      <c r="M944" s="23"/>
      <c r="N944" s="32"/>
      <c r="O944" s="32"/>
      <c r="P944" s="33"/>
      <c r="Q944" s="32"/>
      <c r="R944" s="77"/>
      <c r="S944" s="77"/>
      <c r="T944" s="34"/>
      <c r="U944" s="32"/>
      <c r="V944" s="22"/>
      <c r="W944" s="23"/>
      <c r="X944" s="22"/>
      <c r="Y944" s="22"/>
      <c r="Z944" s="22"/>
      <c r="AA944" s="21"/>
    </row>
    <row r="945" spans="1:27" ht="18" customHeight="1" x14ac:dyDescent="0.2">
      <c r="A945" s="32"/>
      <c r="B945" s="23"/>
      <c r="C945" s="145"/>
      <c r="D945" s="18"/>
      <c r="E945" s="18"/>
      <c r="F945" s="76"/>
      <c r="G945" s="76"/>
      <c r="H945" s="76"/>
      <c r="I945" s="21"/>
      <c r="J945" s="21"/>
      <c r="K945" s="21"/>
      <c r="L945" s="21"/>
      <c r="M945" s="23"/>
      <c r="N945" s="32"/>
      <c r="O945" s="32"/>
      <c r="P945" s="33"/>
      <c r="Q945" s="32"/>
      <c r="R945" s="77"/>
      <c r="S945" s="77"/>
      <c r="T945" s="34"/>
      <c r="U945" s="32"/>
      <c r="V945" s="22"/>
      <c r="W945" s="23"/>
      <c r="X945" s="22"/>
      <c r="Y945" s="22"/>
      <c r="Z945" s="22"/>
      <c r="AA945" s="21"/>
    </row>
    <row r="946" spans="1:27" ht="18" customHeight="1" x14ac:dyDescent="0.2">
      <c r="A946" s="32"/>
      <c r="B946" s="23"/>
      <c r="C946" s="145"/>
      <c r="D946" s="18"/>
      <c r="E946" s="18"/>
      <c r="F946" s="76"/>
      <c r="G946" s="76"/>
      <c r="H946" s="76"/>
      <c r="I946" s="21"/>
      <c r="J946" s="21"/>
      <c r="K946" s="21"/>
      <c r="L946" s="21"/>
      <c r="M946" s="23"/>
      <c r="N946" s="32"/>
      <c r="O946" s="32"/>
      <c r="P946" s="33"/>
      <c r="Q946" s="32"/>
      <c r="R946" s="77"/>
      <c r="S946" s="77"/>
      <c r="T946" s="34"/>
      <c r="U946" s="32"/>
      <c r="V946" s="22"/>
      <c r="W946" s="23"/>
      <c r="X946" s="22"/>
      <c r="Y946" s="22"/>
      <c r="Z946" s="22"/>
      <c r="AA946" s="21"/>
    </row>
    <row r="947" spans="1:27" ht="18" customHeight="1" x14ac:dyDescent="0.2">
      <c r="A947" s="32"/>
      <c r="B947" s="23"/>
      <c r="C947" s="145"/>
      <c r="D947" s="18"/>
      <c r="E947" s="18"/>
      <c r="F947" s="76"/>
      <c r="G947" s="76"/>
      <c r="H947" s="76"/>
      <c r="I947" s="21"/>
      <c r="J947" s="21"/>
      <c r="K947" s="21"/>
      <c r="L947" s="21"/>
      <c r="M947" s="23"/>
      <c r="N947" s="32"/>
      <c r="O947" s="32"/>
      <c r="P947" s="33"/>
      <c r="Q947" s="32"/>
      <c r="R947" s="77"/>
      <c r="S947" s="77"/>
      <c r="T947" s="34"/>
      <c r="U947" s="32"/>
      <c r="V947" s="22"/>
      <c r="W947" s="23"/>
      <c r="X947" s="22"/>
      <c r="Y947" s="22"/>
      <c r="Z947" s="22"/>
      <c r="AA947" s="21"/>
    </row>
    <row r="948" spans="1:27" ht="18" customHeight="1" x14ac:dyDescent="0.2">
      <c r="A948" s="32"/>
      <c r="B948" s="23"/>
      <c r="C948" s="145"/>
      <c r="D948" s="18"/>
      <c r="E948" s="18"/>
      <c r="F948" s="76"/>
      <c r="G948" s="76"/>
      <c r="H948" s="76"/>
      <c r="I948" s="21"/>
      <c r="J948" s="21"/>
      <c r="K948" s="21"/>
      <c r="L948" s="21"/>
      <c r="M948" s="23"/>
      <c r="N948" s="32"/>
      <c r="O948" s="32"/>
      <c r="P948" s="33"/>
      <c r="Q948" s="32"/>
      <c r="R948" s="77"/>
      <c r="S948" s="77"/>
      <c r="T948" s="34"/>
      <c r="U948" s="32"/>
      <c r="V948" s="22"/>
      <c r="W948" s="23"/>
      <c r="X948" s="22"/>
      <c r="Y948" s="22"/>
      <c r="Z948" s="22"/>
      <c r="AA948" s="21"/>
    </row>
    <row r="949" spans="1:27" ht="18" customHeight="1" x14ac:dyDescent="0.2">
      <c r="A949" s="32"/>
      <c r="B949" s="23"/>
      <c r="C949" s="145"/>
      <c r="D949" s="18"/>
      <c r="E949" s="18"/>
      <c r="F949" s="76"/>
      <c r="G949" s="76"/>
      <c r="H949" s="76"/>
      <c r="I949" s="21"/>
      <c r="J949" s="21"/>
      <c r="K949" s="21"/>
      <c r="L949" s="21"/>
      <c r="M949" s="23"/>
      <c r="N949" s="32"/>
      <c r="O949" s="32"/>
      <c r="P949" s="33"/>
      <c r="Q949" s="32"/>
      <c r="R949" s="77"/>
      <c r="S949" s="77"/>
      <c r="T949" s="34"/>
      <c r="U949" s="32"/>
      <c r="V949" s="22"/>
      <c r="W949" s="23"/>
      <c r="X949" s="22"/>
      <c r="Y949" s="22"/>
      <c r="Z949" s="22"/>
      <c r="AA949" s="21"/>
    </row>
    <row r="950" spans="1:27" ht="18" customHeight="1" x14ac:dyDescent="0.2">
      <c r="A950" s="32"/>
      <c r="B950" s="23"/>
      <c r="C950" s="145"/>
      <c r="D950" s="18"/>
      <c r="E950" s="18"/>
      <c r="F950" s="76"/>
      <c r="G950" s="76"/>
      <c r="H950" s="76"/>
      <c r="I950" s="21"/>
      <c r="J950" s="21"/>
      <c r="K950" s="21"/>
      <c r="L950" s="21"/>
      <c r="M950" s="23"/>
      <c r="N950" s="32"/>
      <c r="O950" s="32"/>
      <c r="P950" s="33"/>
      <c r="Q950" s="32"/>
      <c r="R950" s="77"/>
      <c r="S950" s="77"/>
      <c r="T950" s="34"/>
      <c r="U950" s="32"/>
      <c r="V950" s="22"/>
      <c r="W950" s="23"/>
      <c r="X950" s="22"/>
      <c r="Y950" s="22"/>
      <c r="Z950" s="22"/>
      <c r="AA950" s="21"/>
    </row>
    <row r="951" spans="1:27" ht="18" customHeight="1" x14ac:dyDescent="0.2">
      <c r="A951" s="32"/>
      <c r="B951" s="23"/>
      <c r="C951" s="145"/>
      <c r="D951" s="18"/>
      <c r="E951" s="18"/>
      <c r="F951" s="76"/>
      <c r="G951" s="76"/>
      <c r="H951" s="76"/>
      <c r="I951" s="21"/>
      <c r="J951" s="21"/>
      <c r="K951" s="21"/>
      <c r="L951" s="21"/>
      <c r="M951" s="23"/>
      <c r="N951" s="32"/>
      <c r="O951" s="32"/>
      <c r="P951" s="33"/>
      <c r="Q951" s="32"/>
      <c r="R951" s="77"/>
      <c r="S951" s="77"/>
      <c r="T951" s="34"/>
      <c r="U951" s="32"/>
      <c r="V951" s="22"/>
      <c r="W951" s="23"/>
      <c r="X951" s="22"/>
      <c r="Y951" s="22"/>
      <c r="Z951" s="22"/>
      <c r="AA951" s="21"/>
    </row>
    <row r="952" spans="1:27" ht="18" customHeight="1" x14ac:dyDescent="0.2">
      <c r="A952" s="32"/>
      <c r="B952" s="23"/>
      <c r="C952" s="145"/>
      <c r="D952" s="18"/>
      <c r="E952" s="18"/>
      <c r="F952" s="76"/>
      <c r="G952" s="76"/>
      <c r="H952" s="76"/>
      <c r="I952" s="21"/>
      <c r="J952" s="21"/>
      <c r="K952" s="21"/>
      <c r="L952" s="21"/>
      <c r="M952" s="23"/>
      <c r="N952" s="32"/>
      <c r="O952" s="32"/>
      <c r="P952" s="33"/>
      <c r="Q952" s="32"/>
      <c r="R952" s="77"/>
      <c r="S952" s="77"/>
      <c r="T952" s="34"/>
      <c r="U952" s="32"/>
      <c r="V952" s="22"/>
      <c r="W952" s="23"/>
      <c r="X952" s="22"/>
      <c r="Y952" s="22"/>
      <c r="Z952" s="22"/>
      <c r="AA952" s="21"/>
    </row>
    <row r="953" spans="1:27" ht="18" customHeight="1" x14ac:dyDescent="0.2">
      <c r="A953" s="32"/>
      <c r="B953" s="23"/>
      <c r="C953" s="145"/>
      <c r="D953" s="18"/>
      <c r="E953" s="18"/>
      <c r="F953" s="76"/>
      <c r="G953" s="76"/>
      <c r="H953" s="76"/>
      <c r="I953" s="21"/>
      <c r="J953" s="21"/>
      <c r="K953" s="21"/>
      <c r="L953" s="21"/>
      <c r="M953" s="23"/>
      <c r="N953" s="32"/>
      <c r="O953" s="32"/>
      <c r="P953" s="33"/>
      <c r="Q953" s="32"/>
      <c r="R953" s="77"/>
      <c r="S953" s="77"/>
      <c r="T953" s="34"/>
      <c r="U953" s="32"/>
      <c r="V953" s="22"/>
      <c r="W953" s="23"/>
      <c r="X953" s="22"/>
      <c r="Y953" s="22"/>
      <c r="Z953" s="22"/>
      <c r="AA953" s="21"/>
    </row>
    <row r="954" spans="1:27" ht="18" customHeight="1" x14ac:dyDescent="0.2">
      <c r="A954" s="32"/>
      <c r="B954" s="23"/>
      <c r="C954" s="145"/>
      <c r="D954" s="18"/>
      <c r="E954" s="18"/>
      <c r="F954" s="76"/>
      <c r="G954" s="76"/>
      <c r="H954" s="76"/>
      <c r="I954" s="21"/>
      <c r="J954" s="21"/>
      <c r="K954" s="21"/>
      <c r="L954" s="21"/>
      <c r="M954" s="23"/>
      <c r="N954" s="32"/>
      <c r="O954" s="32"/>
      <c r="P954" s="33"/>
      <c r="Q954" s="32"/>
      <c r="R954" s="77"/>
      <c r="S954" s="77"/>
      <c r="T954" s="34"/>
      <c r="U954" s="32"/>
      <c r="V954" s="22"/>
      <c r="W954" s="23"/>
      <c r="X954" s="22"/>
      <c r="Y954" s="22"/>
      <c r="Z954" s="22"/>
      <c r="AA954" s="21"/>
    </row>
    <row r="955" spans="1:27" ht="18" customHeight="1" x14ac:dyDescent="0.2">
      <c r="A955" s="32"/>
      <c r="B955" s="23"/>
      <c r="C955" s="145"/>
      <c r="D955" s="18"/>
      <c r="E955" s="18"/>
      <c r="F955" s="76"/>
      <c r="G955" s="76"/>
      <c r="H955" s="76"/>
      <c r="I955" s="21"/>
      <c r="J955" s="21"/>
      <c r="K955" s="21"/>
      <c r="L955" s="21"/>
      <c r="M955" s="23"/>
      <c r="N955" s="32"/>
      <c r="O955" s="32"/>
      <c r="P955" s="33"/>
      <c r="Q955" s="32"/>
      <c r="R955" s="77"/>
      <c r="S955" s="77"/>
      <c r="T955" s="34"/>
      <c r="U955" s="32"/>
      <c r="V955" s="22"/>
      <c r="W955" s="23"/>
      <c r="X955" s="22"/>
      <c r="Y955" s="22"/>
      <c r="Z955" s="22"/>
      <c r="AA955" s="21"/>
    </row>
    <row r="956" spans="1:27" ht="18" customHeight="1" x14ac:dyDescent="0.2">
      <c r="A956" s="32"/>
      <c r="B956" s="23"/>
      <c r="C956" s="145"/>
      <c r="D956" s="18"/>
      <c r="E956" s="18"/>
      <c r="F956" s="76"/>
      <c r="G956" s="76"/>
      <c r="H956" s="76"/>
      <c r="I956" s="21"/>
      <c r="J956" s="21"/>
      <c r="K956" s="21"/>
      <c r="L956" s="21"/>
      <c r="M956" s="23"/>
      <c r="N956" s="32"/>
      <c r="O956" s="32"/>
      <c r="P956" s="33"/>
      <c r="Q956" s="32"/>
      <c r="R956" s="77"/>
      <c r="S956" s="77"/>
      <c r="T956" s="34"/>
      <c r="U956" s="32"/>
      <c r="V956" s="22"/>
      <c r="W956" s="23"/>
      <c r="X956" s="22"/>
      <c r="Y956" s="22"/>
      <c r="Z956" s="22"/>
      <c r="AA956" s="21"/>
    </row>
    <row r="957" spans="1:27" ht="18" customHeight="1" x14ac:dyDescent="0.2">
      <c r="A957" s="32"/>
      <c r="B957" s="23"/>
      <c r="C957" s="145"/>
      <c r="D957" s="18"/>
      <c r="E957" s="18"/>
      <c r="F957" s="76"/>
      <c r="G957" s="76"/>
      <c r="H957" s="76"/>
      <c r="I957" s="21"/>
      <c r="J957" s="21"/>
      <c r="K957" s="21"/>
      <c r="L957" s="21"/>
      <c r="M957" s="23"/>
      <c r="N957" s="32"/>
      <c r="O957" s="32"/>
      <c r="P957" s="33"/>
      <c r="Q957" s="32"/>
      <c r="R957" s="77"/>
      <c r="S957" s="77"/>
      <c r="T957" s="34"/>
      <c r="U957" s="32"/>
      <c r="V957" s="22"/>
      <c r="W957" s="23"/>
      <c r="X957" s="22"/>
      <c r="Y957" s="22"/>
      <c r="Z957" s="22"/>
      <c r="AA957" s="21"/>
    </row>
    <row r="958" spans="1:27" ht="18" customHeight="1" x14ac:dyDescent="0.2">
      <c r="A958" s="32"/>
      <c r="B958" s="23"/>
      <c r="C958" s="145"/>
      <c r="D958" s="18"/>
      <c r="E958" s="18"/>
      <c r="F958" s="76"/>
      <c r="G958" s="76"/>
      <c r="H958" s="76"/>
      <c r="I958" s="21"/>
      <c r="J958" s="21"/>
      <c r="K958" s="21"/>
      <c r="L958" s="21"/>
      <c r="M958" s="23"/>
      <c r="N958" s="32"/>
      <c r="O958" s="32"/>
      <c r="P958" s="33"/>
      <c r="Q958" s="32"/>
      <c r="R958" s="77"/>
      <c r="S958" s="77"/>
      <c r="T958" s="34"/>
      <c r="U958" s="32"/>
      <c r="V958" s="22"/>
      <c r="W958" s="23"/>
      <c r="X958" s="22"/>
      <c r="Y958" s="22"/>
      <c r="Z958" s="22"/>
      <c r="AA958" s="21"/>
    </row>
    <row r="959" spans="1:27" ht="18" customHeight="1" x14ac:dyDescent="0.2">
      <c r="A959" s="32"/>
      <c r="B959" s="23"/>
      <c r="C959" s="145"/>
      <c r="D959" s="18"/>
      <c r="E959" s="18"/>
      <c r="F959" s="76"/>
      <c r="G959" s="76"/>
      <c r="H959" s="76"/>
      <c r="I959" s="21"/>
      <c r="J959" s="21"/>
      <c r="K959" s="21"/>
      <c r="L959" s="21"/>
      <c r="M959" s="23"/>
      <c r="N959" s="32"/>
      <c r="O959" s="32"/>
      <c r="P959" s="33"/>
      <c r="Q959" s="32"/>
      <c r="R959" s="77"/>
      <c r="S959" s="77"/>
      <c r="T959" s="34"/>
      <c r="U959" s="32"/>
      <c r="V959" s="22"/>
      <c r="W959" s="23"/>
      <c r="X959" s="22"/>
      <c r="Y959" s="22"/>
      <c r="Z959" s="22"/>
      <c r="AA959" s="21"/>
    </row>
    <row r="960" spans="1:27" ht="18" customHeight="1" x14ac:dyDescent="0.2">
      <c r="A960" s="32"/>
      <c r="B960" s="23"/>
      <c r="C960" s="145"/>
      <c r="D960" s="18"/>
      <c r="E960" s="18"/>
      <c r="F960" s="76"/>
      <c r="G960" s="76"/>
      <c r="H960" s="76"/>
      <c r="I960" s="21"/>
      <c r="J960" s="21"/>
      <c r="K960" s="21"/>
      <c r="L960" s="21"/>
      <c r="M960" s="23"/>
      <c r="N960" s="32"/>
      <c r="O960" s="32"/>
      <c r="P960" s="33"/>
      <c r="Q960" s="32"/>
      <c r="R960" s="77"/>
      <c r="S960" s="77"/>
      <c r="T960" s="34"/>
      <c r="U960" s="32"/>
      <c r="V960" s="22"/>
      <c r="W960" s="23"/>
      <c r="X960" s="22"/>
      <c r="Y960" s="22"/>
      <c r="Z960" s="22"/>
      <c r="AA960" s="21"/>
    </row>
    <row r="961" spans="1:27" ht="18" customHeight="1" x14ac:dyDescent="0.2">
      <c r="A961" s="32"/>
      <c r="B961" s="23"/>
      <c r="C961" s="145"/>
      <c r="D961" s="18"/>
      <c r="E961" s="18"/>
      <c r="F961" s="76"/>
      <c r="G961" s="76"/>
      <c r="H961" s="76"/>
      <c r="I961" s="21"/>
      <c r="J961" s="21"/>
      <c r="K961" s="21"/>
      <c r="L961" s="21"/>
      <c r="M961" s="23"/>
      <c r="N961" s="32"/>
      <c r="O961" s="32"/>
      <c r="P961" s="33"/>
      <c r="Q961" s="32"/>
      <c r="R961" s="77"/>
      <c r="S961" s="77"/>
      <c r="T961" s="34"/>
      <c r="U961" s="32"/>
      <c r="V961" s="22"/>
      <c r="W961" s="23"/>
      <c r="X961" s="22"/>
      <c r="Y961" s="22"/>
      <c r="Z961" s="22"/>
      <c r="AA961" s="21"/>
    </row>
    <row r="962" spans="1:27" ht="18" customHeight="1" x14ac:dyDescent="0.2">
      <c r="A962" s="32"/>
      <c r="B962" s="23"/>
      <c r="C962" s="145"/>
      <c r="D962" s="18"/>
      <c r="E962" s="18"/>
      <c r="F962" s="76"/>
      <c r="G962" s="76"/>
      <c r="H962" s="76"/>
      <c r="I962" s="21"/>
      <c r="J962" s="21"/>
      <c r="K962" s="21"/>
      <c r="L962" s="21"/>
      <c r="M962" s="23"/>
      <c r="N962" s="32"/>
      <c r="O962" s="32"/>
      <c r="P962" s="33"/>
      <c r="Q962" s="32"/>
      <c r="R962" s="77"/>
      <c r="S962" s="77"/>
      <c r="T962" s="34"/>
      <c r="U962" s="32"/>
      <c r="V962" s="22"/>
      <c r="W962" s="23"/>
      <c r="X962" s="22"/>
      <c r="Y962" s="22"/>
      <c r="Z962" s="22"/>
      <c r="AA962" s="21"/>
    </row>
    <row r="963" spans="1:27" ht="18" customHeight="1" x14ac:dyDescent="0.2">
      <c r="A963" s="32"/>
      <c r="B963" s="23"/>
      <c r="C963" s="145"/>
      <c r="D963" s="18"/>
      <c r="E963" s="18"/>
      <c r="F963" s="76"/>
      <c r="G963" s="76"/>
      <c r="H963" s="76"/>
      <c r="I963" s="21"/>
      <c r="J963" s="21"/>
      <c r="K963" s="21"/>
      <c r="L963" s="21"/>
      <c r="M963" s="23"/>
      <c r="N963" s="32"/>
      <c r="O963" s="32"/>
      <c r="P963" s="33"/>
      <c r="Q963" s="32"/>
      <c r="R963" s="77"/>
      <c r="S963" s="77"/>
      <c r="T963" s="34"/>
      <c r="U963" s="32"/>
      <c r="V963" s="22"/>
      <c r="W963" s="23"/>
      <c r="X963" s="22"/>
      <c r="Y963" s="22"/>
      <c r="Z963" s="22"/>
      <c r="AA963" s="21"/>
    </row>
    <row r="964" spans="1:27" ht="18" customHeight="1" x14ac:dyDescent="0.2">
      <c r="A964" s="32"/>
      <c r="B964" s="23"/>
      <c r="C964" s="145"/>
      <c r="D964" s="18"/>
      <c r="E964" s="18"/>
      <c r="F964" s="76"/>
      <c r="G964" s="76"/>
      <c r="H964" s="76"/>
      <c r="I964" s="21"/>
      <c r="J964" s="21"/>
      <c r="K964" s="21"/>
      <c r="L964" s="21"/>
      <c r="M964" s="23"/>
      <c r="N964" s="32"/>
      <c r="O964" s="32"/>
      <c r="P964" s="33"/>
      <c r="Q964" s="32"/>
      <c r="R964" s="77"/>
      <c r="S964" s="77"/>
      <c r="T964" s="34"/>
      <c r="U964" s="32"/>
      <c r="V964" s="22"/>
      <c r="W964" s="23"/>
      <c r="X964" s="22"/>
      <c r="Y964" s="22"/>
      <c r="Z964" s="22"/>
      <c r="AA964" s="21"/>
    </row>
    <row r="965" spans="1:27" ht="18" customHeight="1" x14ac:dyDescent="0.2">
      <c r="A965" s="32"/>
      <c r="B965" s="23"/>
      <c r="C965" s="145"/>
      <c r="D965" s="18"/>
      <c r="E965" s="18"/>
      <c r="F965" s="76"/>
      <c r="G965" s="76"/>
      <c r="H965" s="76"/>
      <c r="I965" s="21"/>
      <c r="J965" s="21"/>
      <c r="K965" s="21"/>
      <c r="L965" s="21"/>
      <c r="M965" s="23"/>
      <c r="N965" s="32"/>
      <c r="O965" s="32"/>
      <c r="P965" s="33"/>
      <c r="Q965" s="32"/>
      <c r="R965" s="77"/>
      <c r="S965" s="77"/>
      <c r="T965" s="34"/>
      <c r="U965" s="32"/>
      <c r="V965" s="22"/>
      <c r="W965" s="23"/>
      <c r="X965" s="22"/>
      <c r="Y965" s="22"/>
      <c r="Z965" s="22"/>
      <c r="AA965" s="21"/>
    </row>
    <row r="966" spans="1:27" ht="18" customHeight="1" x14ac:dyDescent="0.2">
      <c r="A966" s="32"/>
      <c r="B966" s="23"/>
      <c r="C966" s="145"/>
      <c r="D966" s="18"/>
      <c r="E966" s="18"/>
      <c r="F966" s="76"/>
      <c r="G966" s="76"/>
      <c r="H966" s="76"/>
      <c r="I966" s="21"/>
      <c r="J966" s="21"/>
      <c r="K966" s="21"/>
      <c r="L966" s="21"/>
      <c r="M966" s="23"/>
      <c r="N966" s="32"/>
      <c r="O966" s="32"/>
      <c r="P966" s="33"/>
      <c r="Q966" s="32"/>
      <c r="R966" s="77"/>
      <c r="S966" s="77"/>
      <c r="T966" s="34"/>
      <c r="U966" s="32"/>
      <c r="V966" s="22"/>
      <c r="W966" s="23"/>
      <c r="X966" s="22"/>
      <c r="Y966" s="22"/>
      <c r="Z966" s="22"/>
      <c r="AA966" s="21"/>
    </row>
    <row r="967" spans="1:27" ht="18" customHeight="1" x14ac:dyDescent="0.2">
      <c r="A967" s="32"/>
      <c r="B967" s="23"/>
      <c r="C967" s="145"/>
      <c r="D967" s="18"/>
      <c r="E967" s="18"/>
      <c r="F967" s="76"/>
      <c r="G967" s="76"/>
      <c r="H967" s="76"/>
      <c r="I967" s="21"/>
      <c r="J967" s="21"/>
      <c r="K967" s="21"/>
      <c r="L967" s="21"/>
      <c r="M967" s="23"/>
      <c r="N967" s="32"/>
      <c r="O967" s="32"/>
      <c r="P967" s="33"/>
      <c r="Q967" s="32"/>
      <c r="R967" s="77"/>
      <c r="S967" s="77"/>
      <c r="T967" s="34"/>
      <c r="U967" s="32"/>
      <c r="V967" s="22"/>
      <c r="W967" s="23"/>
      <c r="X967" s="22"/>
      <c r="Y967" s="22"/>
      <c r="Z967" s="22"/>
      <c r="AA967" s="21"/>
    </row>
    <row r="968" spans="1:27" ht="18" customHeight="1" x14ac:dyDescent="0.2">
      <c r="A968" s="32"/>
      <c r="B968" s="23"/>
      <c r="C968" s="145"/>
      <c r="D968" s="18"/>
      <c r="E968" s="18"/>
      <c r="F968" s="76"/>
      <c r="G968" s="76"/>
      <c r="H968" s="76"/>
      <c r="I968" s="21"/>
      <c r="J968" s="21"/>
      <c r="K968" s="21"/>
      <c r="L968" s="21"/>
      <c r="M968" s="23"/>
      <c r="N968" s="32"/>
      <c r="O968" s="32"/>
      <c r="P968" s="33"/>
      <c r="Q968" s="32"/>
      <c r="R968" s="77"/>
      <c r="S968" s="77"/>
      <c r="T968" s="34"/>
      <c r="U968" s="32"/>
      <c r="V968" s="22"/>
      <c r="W968" s="23"/>
      <c r="X968" s="22"/>
      <c r="Y968" s="22"/>
      <c r="Z968" s="22"/>
      <c r="AA968" s="21"/>
    </row>
    <row r="969" spans="1:27" ht="18" customHeight="1" x14ac:dyDescent="0.2">
      <c r="A969" s="32"/>
      <c r="B969" s="23"/>
      <c r="C969" s="145"/>
      <c r="D969" s="18"/>
      <c r="E969" s="18"/>
      <c r="F969" s="76"/>
      <c r="G969" s="76"/>
      <c r="H969" s="76"/>
      <c r="I969" s="21"/>
      <c r="J969" s="21"/>
      <c r="K969" s="21"/>
      <c r="L969" s="21"/>
      <c r="M969" s="23"/>
      <c r="N969" s="32"/>
      <c r="O969" s="32"/>
      <c r="P969" s="33"/>
      <c r="Q969" s="32"/>
      <c r="R969" s="77"/>
      <c r="S969" s="77"/>
      <c r="T969" s="34"/>
      <c r="U969" s="32"/>
      <c r="V969" s="22"/>
      <c r="W969" s="23"/>
      <c r="X969" s="22"/>
      <c r="Y969" s="22"/>
      <c r="Z969" s="22"/>
      <c r="AA969" s="21"/>
    </row>
    <row r="970" spans="1:27" ht="18" customHeight="1" x14ac:dyDescent="0.2">
      <c r="A970" s="32"/>
      <c r="B970" s="23"/>
      <c r="C970" s="145"/>
      <c r="D970" s="18"/>
      <c r="E970" s="18"/>
      <c r="F970" s="76"/>
      <c r="G970" s="76"/>
      <c r="H970" s="76"/>
      <c r="I970" s="21"/>
      <c r="J970" s="21"/>
      <c r="K970" s="21"/>
      <c r="L970" s="21"/>
      <c r="M970" s="23"/>
      <c r="N970" s="32"/>
      <c r="O970" s="32"/>
      <c r="P970" s="33"/>
      <c r="Q970" s="32"/>
      <c r="R970" s="77"/>
      <c r="S970" s="77"/>
      <c r="T970" s="34"/>
      <c r="U970" s="32"/>
      <c r="V970" s="22"/>
      <c r="W970" s="23"/>
      <c r="X970" s="22"/>
      <c r="Y970" s="22"/>
      <c r="Z970" s="22"/>
      <c r="AA970" s="21"/>
    </row>
    <row r="971" spans="1:27" ht="18" customHeight="1" x14ac:dyDescent="0.2">
      <c r="A971" s="32"/>
      <c r="B971" s="23"/>
      <c r="C971" s="145"/>
      <c r="D971" s="18"/>
      <c r="E971" s="18"/>
      <c r="F971" s="76"/>
      <c r="G971" s="76"/>
      <c r="H971" s="76"/>
      <c r="I971" s="21"/>
      <c r="J971" s="21"/>
      <c r="K971" s="21"/>
      <c r="L971" s="21"/>
      <c r="M971" s="23"/>
      <c r="N971" s="32"/>
      <c r="O971" s="32"/>
      <c r="P971" s="33"/>
      <c r="Q971" s="32"/>
      <c r="R971" s="77"/>
      <c r="S971" s="77"/>
      <c r="T971" s="34"/>
      <c r="U971" s="32"/>
      <c r="V971" s="22"/>
      <c r="W971" s="23"/>
      <c r="X971" s="22"/>
      <c r="Y971" s="22"/>
      <c r="Z971" s="22"/>
      <c r="AA971" s="21"/>
    </row>
    <row r="972" spans="1:27" ht="18" customHeight="1" x14ac:dyDescent="0.2">
      <c r="A972" s="32"/>
      <c r="B972" s="23"/>
      <c r="C972" s="145"/>
      <c r="D972" s="18"/>
      <c r="E972" s="18"/>
      <c r="F972" s="76"/>
      <c r="G972" s="76"/>
      <c r="H972" s="76"/>
      <c r="I972" s="21"/>
      <c r="J972" s="21"/>
      <c r="K972" s="21"/>
      <c r="L972" s="21"/>
      <c r="M972" s="23"/>
      <c r="N972" s="32"/>
      <c r="O972" s="32"/>
      <c r="P972" s="33"/>
      <c r="Q972" s="32"/>
      <c r="R972" s="77"/>
      <c r="S972" s="77"/>
      <c r="T972" s="34"/>
      <c r="U972" s="32"/>
      <c r="V972" s="22"/>
      <c r="W972" s="23"/>
      <c r="X972" s="22"/>
      <c r="Y972" s="22"/>
      <c r="Z972" s="22"/>
      <c r="AA972" s="21"/>
    </row>
    <row r="973" spans="1:27" ht="18" customHeight="1" x14ac:dyDescent="0.2">
      <c r="A973" s="32"/>
      <c r="B973" s="23"/>
      <c r="C973" s="145"/>
      <c r="D973" s="18"/>
      <c r="E973" s="18"/>
      <c r="F973" s="76"/>
      <c r="G973" s="76"/>
      <c r="H973" s="76"/>
      <c r="I973" s="21"/>
      <c r="J973" s="21"/>
      <c r="K973" s="21"/>
      <c r="L973" s="21"/>
      <c r="M973" s="23"/>
      <c r="N973" s="32"/>
      <c r="O973" s="32"/>
      <c r="P973" s="33"/>
      <c r="Q973" s="32"/>
      <c r="R973" s="77"/>
      <c r="S973" s="77"/>
      <c r="T973" s="34"/>
      <c r="U973" s="32"/>
      <c r="V973" s="22"/>
      <c r="W973" s="23"/>
      <c r="X973" s="22"/>
      <c r="Y973" s="22"/>
      <c r="Z973" s="22"/>
      <c r="AA973" s="21"/>
    </row>
    <row r="974" spans="1:27" ht="18" customHeight="1" x14ac:dyDescent="0.2">
      <c r="A974" s="32"/>
      <c r="B974" s="23"/>
      <c r="C974" s="145"/>
      <c r="D974" s="18"/>
      <c r="E974" s="18"/>
      <c r="F974" s="76"/>
      <c r="G974" s="76"/>
      <c r="H974" s="76"/>
      <c r="I974" s="21"/>
      <c r="J974" s="21"/>
      <c r="K974" s="21"/>
      <c r="L974" s="21"/>
      <c r="M974" s="23"/>
      <c r="N974" s="32"/>
      <c r="O974" s="32"/>
      <c r="P974" s="33"/>
      <c r="Q974" s="32"/>
      <c r="R974" s="77"/>
      <c r="S974" s="77"/>
      <c r="T974" s="34"/>
      <c r="U974" s="32"/>
      <c r="V974" s="22"/>
      <c r="W974" s="23"/>
      <c r="X974" s="22"/>
      <c r="Y974" s="22"/>
      <c r="Z974" s="22"/>
      <c r="AA974" s="21"/>
    </row>
    <row r="975" spans="1:27" ht="18" customHeight="1" x14ac:dyDescent="0.2">
      <c r="A975" s="32"/>
      <c r="B975" s="23"/>
      <c r="C975" s="145"/>
      <c r="D975" s="18"/>
      <c r="E975" s="18"/>
      <c r="F975" s="76"/>
      <c r="G975" s="76"/>
      <c r="H975" s="76"/>
      <c r="I975" s="21"/>
      <c r="J975" s="21"/>
      <c r="K975" s="21"/>
      <c r="L975" s="21"/>
      <c r="M975" s="23"/>
      <c r="N975" s="32"/>
      <c r="O975" s="32"/>
      <c r="P975" s="33"/>
      <c r="Q975" s="32"/>
      <c r="R975" s="77"/>
      <c r="S975" s="77"/>
      <c r="T975" s="34"/>
      <c r="U975" s="32"/>
      <c r="V975" s="22"/>
      <c r="W975" s="23"/>
      <c r="X975" s="22"/>
      <c r="Y975" s="22"/>
      <c r="Z975" s="22"/>
      <c r="AA975" s="21"/>
    </row>
    <row r="976" spans="1:27" ht="18" customHeight="1" x14ac:dyDescent="0.2">
      <c r="A976" s="32"/>
      <c r="B976" s="23"/>
      <c r="C976" s="145"/>
      <c r="D976" s="18"/>
      <c r="E976" s="18"/>
      <c r="F976" s="76"/>
      <c r="G976" s="76"/>
      <c r="H976" s="76"/>
      <c r="I976" s="21"/>
      <c r="J976" s="21"/>
      <c r="K976" s="21"/>
      <c r="L976" s="21"/>
      <c r="M976" s="23"/>
      <c r="N976" s="32"/>
      <c r="O976" s="32"/>
      <c r="P976" s="33"/>
      <c r="Q976" s="32"/>
      <c r="R976" s="77"/>
      <c r="S976" s="77"/>
      <c r="T976" s="34"/>
      <c r="U976" s="32"/>
      <c r="V976" s="22"/>
      <c r="W976" s="23"/>
      <c r="X976" s="22"/>
      <c r="Y976" s="22"/>
      <c r="Z976" s="22"/>
      <c r="AA976" s="21"/>
    </row>
    <row r="977" spans="1:27" ht="18" customHeight="1" x14ac:dyDescent="0.2">
      <c r="A977" s="32"/>
      <c r="B977" s="23"/>
      <c r="C977" s="145"/>
      <c r="D977" s="18"/>
      <c r="E977" s="18"/>
      <c r="F977" s="76"/>
      <c r="G977" s="76"/>
      <c r="H977" s="76"/>
      <c r="I977" s="21"/>
      <c r="J977" s="21"/>
      <c r="K977" s="21"/>
      <c r="L977" s="21"/>
      <c r="M977" s="23"/>
      <c r="N977" s="32"/>
      <c r="O977" s="32"/>
      <c r="P977" s="33"/>
      <c r="Q977" s="32"/>
      <c r="R977" s="77"/>
      <c r="S977" s="77"/>
      <c r="T977" s="34"/>
      <c r="U977" s="32"/>
      <c r="V977" s="22"/>
      <c r="W977" s="23"/>
      <c r="X977" s="22"/>
      <c r="Y977" s="22"/>
      <c r="Z977" s="22"/>
      <c r="AA977" s="21"/>
    </row>
    <row r="978" spans="1:27" ht="18" customHeight="1" x14ac:dyDescent="0.2">
      <c r="A978" s="32"/>
      <c r="B978" s="23"/>
      <c r="C978" s="145"/>
      <c r="D978" s="18"/>
      <c r="E978" s="18"/>
      <c r="F978" s="76"/>
      <c r="G978" s="76"/>
      <c r="H978" s="76"/>
      <c r="I978" s="21"/>
      <c r="J978" s="21"/>
      <c r="K978" s="21"/>
      <c r="L978" s="21"/>
      <c r="M978" s="23"/>
      <c r="N978" s="32"/>
      <c r="O978" s="32"/>
      <c r="P978" s="33"/>
      <c r="Q978" s="32"/>
      <c r="R978" s="77"/>
      <c r="S978" s="77"/>
      <c r="T978" s="34"/>
      <c r="U978" s="32"/>
      <c r="V978" s="22"/>
      <c r="W978" s="23"/>
      <c r="X978" s="22"/>
      <c r="Y978" s="22"/>
      <c r="Z978" s="22"/>
      <c r="AA978" s="21"/>
    </row>
    <row r="979" spans="1:27" ht="18" customHeight="1" x14ac:dyDescent="0.2">
      <c r="A979" s="32"/>
      <c r="B979" s="23"/>
      <c r="C979" s="145"/>
      <c r="D979" s="18"/>
      <c r="E979" s="18"/>
      <c r="F979" s="76"/>
      <c r="G979" s="76"/>
      <c r="H979" s="76"/>
      <c r="I979" s="21"/>
      <c r="J979" s="21"/>
      <c r="K979" s="21"/>
      <c r="L979" s="21"/>
      <c r="M979" s="23"/>
      <c r="N979" s="32"/>
      <c r="O979" s="32"/>
      <c r="P979" s="33"/>
      <c r="Q979" s="32"/>
      <c r="R979" s="77"/>
      <c r="S979" s="77"/>
      <c r="T979" s="34"/>
      <c r="U979" s="32"/>
      <c r="V979" s="22"/>
      <c r="W979" s="23"/>
      <c r="X979" s="22"/>
      <c r="Y979" s="22"/>
      <c r="Z979" s="22"/>
      <c r="AA979" s="21"/>
    </row>
    <row r="980" spans="1:27" ht="18" customHeight="1" x14ac:dyDescent="0.2">
      <c r="A980" s="32"/>
      <c r="B980" s="23"/>
      <c r="C980" s="145"/>
      <c r="D980" s="18"/>
      <c r="E980" s="18"/>
      <c r="F980" s="76"/>
      <c r="G980" s="76"/>
      <c r="H980" s="76"/>
      <c r="I980" s="21"/>
      <c r="J980" s="21"/>
      <c r="K980" s="21"/>
      <c r="L980" s="21"/>
      <c r="M980" s="23"/>
      <c r="N980" s="32"/>
      <c r="O980" s="32"/>
      <c r="P980" s="33"/>
      <c r="Q980" s="32"/>
      <c r="R980" s="77"/>
      <c r="S980" s="77"/>
      <c r="T980" s="34"/>
      <c r="U980" s="32"/>
      <c r="V980" s="22"/>
      <c r="W980" s="23"/>
      <c r="X980" s="22"/>
      <c r="Y980" s="22"/>
      <c r="Z980" s="22"/>
      <c r="AA980" s="21"/>
    </row>
    <row r="981" spans="1:27" ht="18" customHeight="1" x14ac:dyDescent="0.2">
      <c r="A981" s="32"/>
      <c r="B981" s="23"/>
      <c r="C981" s="145"/>
      <c r="D981" s="18"/>
      <c r="E981" s="18"/>
      <c r="F981" s="76"/>
      <c r="G981" s="76"/>
      <c r="H981" s="76"/>
      <c r="I981" s="21"/>
      <c r="J981" s="21"/>
      <c r="K981" s="21"/>
      <c r="L981" s="21"/>
      <c r="M981" s="23"/>
      <c r="N981" s="32"/>
      <c r="O981" s="32"/>
      <c r="P981" s="33"/>
      <c r="Q981" s="32"/>
      <c r="R981" s="77"/>
      <c r="S981" s="77"/>
      <c r="T981" s="34"/>
      <c r="U981" s="32"/>
      <c r="V981" s="22"/>
      <c r="W981" s="23"/>
      <c r="X981" s="22"/>
      <c r="Y981" s="22"/>
      <c r="Z981" s="22"/>
      <c r="AA981" s="21"/>
    </row>
    <row r="982" spans="1:27" ht="18" customHeight="1" x14ac:dyDescent="0.2">
      <c r="A982" s="32"/>
      <c r="B982" s="23"/>
      <c r="C982" s="145"/>
      <c r="D982" s="18"/>
      <c r="E982" s="18"/>
      <c r="F982" s="76"/>
      <c r="G982" s="76"/>
      <c r="H982" s="76"/>
      <c r="I982" s="21"/>
      <c r="J982" s="21"/>
      <c r="K982" s="21"/>
      <c r="L982" s="21"/>
      <c r="M982" s="23"/>
      <c r="N982" s="32"/>
      <c r="O982" s="32"/>
      <c r="P982" s="33"/>
      <c r="Q982" s="32"/>
      <c r="R982" s="77"/>
      <c r="S982" s="77"/>
      <c r="T982" s="34"/>
      <c r="U982" s="32"/>
      <c r="V982" s="22"/>
      <c r="W982" s="23"/>
      <c r="X982" s="22"/>
      <c r="Y982" s="22"/>
      <c r="Z982" s="22"/>
      <c r="AA982" s="21"/>
    </row>
    <row r="983" spans="1:27" ht="18" customHeight="1" x14ac:dyDescent="0.2">
      <c r="A983" s="32"/>
      <c r="B983" s="23"/>
      <c r="C983" s="145"/>
      <c r="D983" s="18"/>
      <c r="E983" s="18"/>
      <c r="F983" s="76"/>
      <c r="G983" s="76"/>
      <c r="H983" s="76"/>
      <c r="I983" s="21"/>
      <c r="J983" s="21"/>
      <c r="K983" s="21"/>
      <c r="L983" s="21"/>
      <c r="M983" s="23"/>
      <c r="N983" s="32"/>
      <c r="O983" s="32"/>
      <c r="P983" s="33"/>
      <c r="Q983" s="32"/>
      <c r="R983" s="77"/>
      <c r="S983" s="77"/>
      <c r="T983" s="34"/>
      <c r="U983" s="32"/>
      <c r="V983" s="22"/>
      <c r="W983" s="23"/>
      <c r="X983" s="22"/>
      <c r="Y983" s="22"/>
      <c r="Z983" s="22"/>
      <c r="AA983" s="21"/>
    </row>
    <row r="984" spans="1:27" ht="18" customHeight="1" x14ac:dyDescent="0.2">
      <c r="A984" s="32"/>
      <c r="B984" s="23"/>
      <c r="C984" s="145"/>
      <c r="D984" s="18"/>
      <c r="E984" s="18"/>
      <c r="F984" s="76"/>
      <c r="G984" s="76"/>
      <c r="H984" s="76"/>
      <c r="I984" s="21"/>
      <c r="J984" s="21"/>
      <c r="K984" s="21"/>
      <c r="L984" s="21"/>
      <c r="M984" s="23"/>
      <c r="N984" s="32"/>
      <c r="O984" s="32"/>
      <c r="P984" s="33"/>
      <c r="Q984" s="32"/>
      <c r="R984" s="77"/>
      <c r="S984" s="77"/>
      <c r="T984" s="34"/>
      <c r="U984" s="32"/>
      <c r="V984" s="22"/>
      <c r="W984" s="23"/>
      <c r="X984" s="22"/>
      <c r="Y984" s="22"/>
      <c r="Z984" s="22"/>
      <c r="AA984" s="21"/>
    </row>
    <row r="985" spans="1:27" ht="18" customHeight="1" x14ac:dyDescent="0.2">
      <c r="A985" s="32"/>
      <c r="B985" s="23"/>
      <c r="C985" s="145"/>
      <c r="D985" s="18"/>
      <c r="E985" s="18"/>
      <c r="F985" s="76"/>
      <c r="G985" s="76"/>
      <c r="H985" s="76"/>
      <c r="I985" s="21"/>
      <c r="J985" s="21"/>
      <c r="K985" s="21"/>
      <c r="L985" s="21"/>
      <c r="M985" s="23"/>
      <c r="N985" s="32"/>
      <c r="O985" s="32"/>
      <c r="P985" s="33"/>
      <c r="Q985" s="32"/>
      <c r="R985" s="77"/>
      <c r="S985" s="77"/>
      <c r="T985" s="34"/>
      <c r="U985" s="32"/>
      <c r="V985" s="22"/>
      <c r="W985" s="23"/>
      <c r="X985" s="22"/>
      <c r="Y985" s="22"/>
      <c r="Z985" s="22"/>
      <c r="AA985" s="21"/>
    </row>
    <row r="986" spans="1:27" ht="18" customHeight="1" x14ac:dyDescent="0.2">
      <c r="A986" s="32"/>
      <c r="B986" s="23"/>
      <c r="C986" s="145"/>
      <c r="D986" s="18"/>
      <c r="E986" s="18"/>
      <c r="F986" s="76"/>
      <c r="G986" s="76"/>
      <c r="H986" s="76"/>
      <c r="I986" s="21"/>
      <c r="J986" s="21"/>
      <c r="K986" s="21"/>
      <c r="L986" s="21"/>
      <c r="M986" s="23"/>
      <c r="N986" s="32"/>
      <c r="O986" s="32"/>
      <c r="P986" s="33"/>
      <c r="Q986" s="32"/>
      <c r="R986" s="77"/>
      <c r="S986" s="77"/>
      <c r="T986" s="34"/>
      <c r="U986" s="32"/>
      <c r="V986" s="22"/>
      <c r="W986" s="23"/>
      <c r="X986" s="22"/>
      <c r="Y986" s="22"/>
      <c r="Z986" s="22"/>
      <c r="AA986" s="21"/>
    </row>
    <row r="987" spans="1:27" ht="18" customHeight="1" x14ac:dyDescent="0.2">
      <c r="A987" s="32"/>
      <c r="B987" s="23"/>
      <c r="C987" s="145"/>
      <c r="D987" s="18"/>
      <c r="E987" s="18"/>
      <c r="F987" s="76"/>
      <c r="G987" s="76"/>
      <c r="H987" s="76"/>
      <c r="I987" s="21"/>
      <c r="J987" s="21"/>
      <c r="K987" s="21"/>
      <c r="L987" s="21"/>
      <c r="M987" s="23"/>
      <c r="N987" s="32"/>
      <c r="O987" s="32"/>
      <c r="P987" s="33"/>
      <c r="Q987" s="32"/>
      <c r="R987" s="77"/>
      <c r="S987" s="77"/>
      <c r="T987" s="34"/>
      <c r="U987" s="32"/>
      <c r="V987" s="22"/>
      <c r="W987" s="23"/>
      <c r="X987" s="22"/>
      <c r="Y987" s="22"/>
      <c r="Z987" s="22"/>
      <c r="AA987" s="21"/>
    </row>
    <row r="988" spans="1:27" ht="18" customHeight="1" x14ac:dyDescent="0.2">
      <c r="A988" s="32"/>
      <c r="B988" s="23"/>
      <c r="C988" s="145"/>
      <c r="D988" s="18"/>
      <c r="E988" s="18"/>
      <c r="F988" s="76"/>
      <c r="G988" s="76"/>
      <c r="H988" s="76"/>
      <c r="I988" s="21"/>
      <c r="J988" s="21"/>
      <c r="K988" s="21"/>
      <c r="L988" s="21"/>
      <c r="M988" s="23"/>
      <c r="N988" s="32"/>
      <c r="O988" s="32"/>
      <c r="P988" s="33"/>
      <c r="Q988" s="32"/>
      <c r="R988" s="77"/>
      <c r="S988" s="77"/>
      <c r="T988" s="34"/>
      <c r="U988" s="32"/>
      <c r="V988" s="22"/>
      <c r="W988" s="23"/>
      <c r="X988" s="22"/>
      <c r="Y988" s="22"/>
      <c r="Z988" s="22"/>
      <c r="AA988" s="21"/>
    </row>
    <row r="989" spans="1:27" ht="18" customHeight="1" x14ac:dyDescent="0.2">
      <c r="A989" s="32"/>
      <c r="B989" s="23"/>
      <c r="C989" s="145"/>
      <c r="D989" s="18"/>
      <c r="E989" s="18"/>
      <c r="F989" s="76"/>
      <c r="G989" s="76"/>
      <c r="H989" s="76"/>
      <c r="I989" s="21"/>
      <c r="J989" s="21"/>
      <c r="K989" s="21"/>
      <c r="L989" s="21"/>
      <c r="M989" s="23"/>
      <c r="N989" s="32"/>
      <c r="O989" s="32"/>
      <c r="P989" s="33"/>
      <c r="Q989" s="32"/>
      <c r="R989" s="77"/>
      <c r="S989" s="77"/>
      <c r="T989" s="34"/>
      <c r="U989" s="32"/>
      <c r="V989" s="22"/>
      <c r="W989" s="23"/>
      <c r="X989" s="22"/>
      <c r="Y989" s="22"/>
      <c r="Z989" s="22"/>
      <c r="AA989" s="21"/>
    </row>
    <row r="990" spans="1:27" ht="18" customHeight="1" x14ac:dyDescent="0.2">
      <c r="A990" s="32"/>
      <c r="B990" s="23"/>
      <c r="C990" s="145"/>
      <c r="D990" s="18"/>
      <c r="E990" s="18"/>
      <c r="F990" s="76"/>
      <c r="G990" s="76"/>
      <c r="H990" s="76"/>
      <c r="I990" s="21"/>
      <c r="J990" s="21"/>
      <c r="K990" s="21"/>
      <c r="L990" s="21"/>
      <c r="M990" s="23"/>
      <c r="N990" s="32"/>
      <c r="O990" s="32"/>
      <c r="P990" s="33"/>
      <c r="Q990" s="32"/>
      <c r="R990" s="77"/>
      <c r="S990" s="77"/>
      <c r="T990" s="34"/>
      <c r="U990" s="32"/>
      <c r="V990" s="22"/>
      <c r="W990" s="23"/>
      <c r="X990" s="22"/>
      <c r="Y990" s="22"/>
      <c r="Z990" s="22"/>
      <c r="AA990" s="21"/>
    </row>
    <row r="991" spans="1:27" ht="18" customHeight="1" x14ac:dyDescent="0.2">
      <c r="A991" s="32"/>
      <c r="B991" s="23"/>
      <c r="C991" s="145"/>
      <c r="D991" s="18"/>
      <c r="E991" s="18"/>
      <c r="F991" s="76"/>
      <c r="G991" s="76"/>
      <c r="H991" s="76"/>
      <c r="I991" s="21"/>
      <c r="J991" s="21"/>
      <c r="K991" s="21"/>
      <c r="L991" s="21"/>
      <c r="M991" s="23"/>
      <c r="N991" s="32"/>
      <c r="O991" s="32"/>
      <c r="P991" s="33"/>
      <c r="Q991" s="32"/>
      <c r="R991" s="77"/>
      <c r="S991" s="77"/>
      <c r="T991" s="34"/>
      <c r="U991" s="32"/>
      <c r="V991" s="22"/>
      <c r="W991" s="23"/>
      <c r="X991" s="22"/>
      <c r="Y991" s="22"/>
      <c r="Z991" s="22"/>
      <c r="AA991" s="21"/>
    </row>
    <row r="992" spans="1:27" ht="18" customHeight="1" x14ac:dyDescent="0.2">
      <c r="A992" s="32"/>
      <c r="B992" s="23"/>
      <c r="C992" s="145"/>
      <c r="D992" s="18"/>
      <c r="E992" s="18"/>
      <c r="F992" s="76"/>
      <c r="G992" s="76"/>
      <c r="H992" s="76"/>
      <c r="I992" s="21"/>
      <c r="J992" s="21"/>
      <c r="K992" s="21"/>
      <c r="L992" s="21"/>
      <c r="M992" s="23"/>
      <c r="N992" s="32"/>
      <c r="O992" s="32"/>
      <c r="P992" s="33"/>
      <c r="Q992" s="32"/>
      <c r="R992" s="77"/>
      <c r="S992" s="77"/>
      <c r="T992" s="34"/>
      <c r="U992" s="32"/>
      <c r="V992" s="22"/>
      <c r="W992" s="23"/>
      <c r="X992" s="22"/>
      <c r="Y992" s="22"/>
      <c r="Z992" s="22"/>
      <c r="AA992" s="21"/>
    </row>
    <row r="993" spans="1:27" ht="18" customHeight="1" x14ac:dyDescent="0.2">
      <c r="A993" s="32"/>
      <c r="B993" s="23"/>
      <c r="C993" s="145"/>
      <c r="D993" s="18"/>
      <c r="E993" s="18"/>
      <c r="F993" s="76"/>
      <c r="G993" s="76"/>
      <c r="H993" s="76"/>
      <c r="I993" s="21"/>
      <c r="J993" s="21"/>
      <c r="K993" s="21"/>
      <c r="L993" s="21"/>
      <c r="M993" s="23"/>
      <c r="N993" s="32"/>
      <c r="O993" s="32"/>
      <c r="P993" s="33"/>
      <c r="Q993" s="32"/>
      <c r="R993" s="77"/>
      <c r="S993" s="77"/>
      <c r="T993" s="34"/>
      <c r="U993" s="32"/>
      <c r="V993" s="22"/>
      <c r="W993" s="23"/>
      <c r="X993" s="22"/>
      <c r="Y993" s="22"/>
      <c r="Z993" s="22"/>
      <c r="AA993" s="21"/>
    </row>
    <row r="994" spans="1:27" ht="18" customHeight="1" x14ac:dyDescent="0.2">
      <c r="A994" s="32"/>
      <c r="B994" s="23"/>
      <c r="C994" s="145"/>
      <c r="D994" s="18"/>
      <c r="E994" s="18"/>
      <c r="F994" s="76"/>
      <c r="G994" s="76"/>
      <c r="H994" s="76"/>
      <c r="I994" s="21"/>
      <c r="J994" s="21"/>
      <c r="K994" s="21"/>
      <c r="L994" s="21"/>
      <c r="M994" s="23"/>
      <c r="N994" s="32"/>
      <c r="O994" s="32"/>
      <c r="P994" s="33"/>
      <c r="Q994" s="32"/>
      <c r="R994" s="77"/>
      <c r="S994" s="77"/>
      <c r="T994" s="34"/>
      <c r="U994" s="32"/>
      <c r="V994" s="22"/>
      <c r="W994" s="23"/>
      <c r="X994" s="22"/>
      <c r="Y994" s="22"/>
      <c r="Z994" s="22"/>
      <c r="AA994" s="21"/>
    </row>
    <row r="995" spans="1:27" ht="18" customHeight="1" x14ac:dyDescent="0.2">
      <c r="A995" s="32"/>
      <c r="B995" s="23"/>
      <c r="C995" s="145"/>
      <c r="D995" s="18"/>
      <c r="E995" s="18"/>
      <c r="F995" s="76"/>
      <c r="G995" s="76"/>
      <c r="H995" s="76"/>
      <c r="I995" s="21"/>
      <c r="J995" s="21"/>
      <c r="K995" s="21"/>
      <c r="L995" s="21"/>
      <c r="M995" s="23"/>
      <c r="N995" s="32"/>
      <c r="O995" s="32"/>
      <c r="P995" s="33"/>
      <c r="Q995" s="32"/>
      <c r="R995" s="77"/>
      <c r="S995" s="77"/>
      <c r="T995" s="34"/>
      <c r="U995" s="32"/>
      <c r="V995" s="22"/>
      <c r="W995" s="23"/>
      <c r="X995" s="22"/>
      <c r="Y995" s="22"/>
      <c r="Z995" s="22"/>
      <c r="AA995" s="21"/>
    </row>
    <row r="996" spans="1:27" ht="18" customHeight="1" x14ac:dyDescent="0.2">
      <c r="A996" s="32"/>
      <c r="B996" s="23"/>
      <c r="C996" s="145"/>
      <c r="D996" s="18"/>
      <c r="E996" s="18"/>
      <c r="F996" s="76"/>
      <c r="G996" s="76"/>
      <c r="H996" s="76"/>
      <c r="I996" s="21"/>
      <c r="J996" s="21"/>
      <c r="K996" s="21"/>
      <c r="L996" s="21"/>
      <c r="M996" s="23"/>
      <c r="N996" s="32"/>
      <c r="O996" s="32"/>
      <c r="P996" s="33"/>
      <c r="Q996" s="32"/>
      <c r="R996" s="77"/>
      <c r="S996" s="77"/>
      <c r="T996" s="34"/>
      <c r="U996" s="32"/>
      <c r="V996" s="22"/>
      <c r="W996" s="23"/>
      <c r="X996" s="22"/>
      <c r="Y996" s="22"/>
      <c r="Z996" s="22"/>
      <c r="AA996" s="21"/>
    </row>
    <row r="997" spans="1:27" ht="18" customHeight="1" x14ac:dyDescent="0.2">
      <c r="A997" s="32"/>
      <c r="B997" s="23"/>
      <c r="C997" s="145"/>
      <c r="D997" s="18"/>
      <c r="E997" s="18"/>
      <c r="F997" s="76"/>
      <c r="G997" s="76"/>
      <c r="H997" s="76"/>
      <c r="I997" s="21"/>
      <c r="J997" s="21"/>
      <c r="K997" s="21"/>
      <c r="L997" s="21"/>
      <c r="M997" s="23"/>
      <c r="N997" s="32"/>
      <c r="O997" s="32"/>
      <c r="P997" s="33"/>
      <c r="Q997" s="32"/>
      <c r="R997" s="77"/>
      <c r="S997" s="77"/>
      <c r="T997" s="34"/>
      <c r="U997" s="32"/>
      <c r="V997" s="22"/>
      <c r="W997" s="23"/>
      <c r="X997" s="22"/>
      <c r="Y997" s="22"/>
      <c r="Z997" s="22"/>
      <c r="AA997" s="21"/>
    </row>
    <row r="998" spans="1:27" ht="18" customHeight="1" x14ac:dyDescent="0.2">
      <c r="A998" s="32"/>
      <c r="B998" s="23"/>
      <c r="C998" s="145"/>
      <c r="D998" s="18"/>
      <c r="E998" s="18"/>
      <c r="F998" s="76"/>
      <c r="G998" s="76"/>
      <c r="H998" s="76"/>
      <c r="I998" s="21"/>
      <c r="J998" s="21"/>
      <c r="K998" s="21"/>
      <c r="L998" s="21"/>
      <c r="M998" s="23"/>
      <c r="N998" s="32"/>
      <c r="O998" s="32"/>
      <c r="P998" s="33"/>
      <c r="Q998" s="32"/>
      <c r="R998" s="77"/>
      <c r="S998" s="77"/>
      <c r="T998" s="34"/>
      <c r="U998" s="32"/>
      <c r="V998" s="22"/>
      <c r="W998" s="23"/>
      <c r="X998" s="22"/>
      <c r="Y998" s="22"/>
      <c r="Z998" s="22"/>
      <c r="AA998" s="21"/>
    </row>
    <row r="999" spans="1:27" ht="18" customHeight="1" x14ac:dyDescent="0.2">
      <c r="A999" s="32"/>
      <c r="B999" s="23"/>
      <c r="C999" s="145"/>
      <c r="D999" s="18"/>
      <c r="E999" s="18"/>
      <c r="F999" s="76"/>
      <c r="G999" s="76"/>
      <c r="H999" s="76"/>
      <c r="I999" s="21"/>
      <c r="J999" s="21"/>
      <c r="K999" s="21"/>
      <c r="L999" s="21"/>
      <c r="M999" s="23"/>
      <c r="N999" s="32"/>
      <c r="O999" s="32"/>
      <c r="P999" s="33"/>
      <c r="Q999" s="32"/>
      <c r="R999" s="77"/>
      <c r="S999" s="77"/>
      <c r="T999" s="34"/>
      <c r="U999" s="32"/>
      <c r="V999" s="22"/>
      <c r="W999" s="23"/>
      <c r="X999" s="22"/>
      <c r="Y999" s="22"/>
      <c r="Z999" s="22"/>
      <c r="AA999" s="21"/>
    </row>
    <row r="1000" spans="1:27" ht="18" customHeight="1" x14ac:dyDescent="0.2">
      <c r="A1000" s="32"/>
      <c r="B1000" s="23"/>
      <c r="C1000" s="145"/>
      <c r="D1000" s="18"/>
      <c r="E1000" s="18"/>
      <c r="F1000" s="76"/>
      <c r="G1000" s="76"/>
      <c r="H1000" s="76"/>
      <c r="I1000" s="21"/>
      <c r="J1000" s="21"/>
      <c r="K1000" s="21"/>
      <c r="L1000" s="21"/>
      <c r="M1000" s="23"/>
      <c r="N1000" s="32"/>
      <c r="O1000" s="32"/>
      <c r="P1000" s="33"/>
      <c r="Q1000" s="32"/>
      <c r="R1000" s="77"/>
      <c r="S1000" s="77"/>
      <c r="T1000" s="34"/>
      <c r="U1000" s="32"/>
      <c r="V1000" s="22"/>
      <c r="W1000" s="23"/>
      <c r="X1000" s="22"/>
      <c r="Y1000" s="22"/>
      <c r="Z1000" s="22"/>
      <c r="AA1000" s="21"/>
    </row>
    <row r="1001" spans="1:27" ht="18" customHeight="1" x14ac:dyDescent="0.2">
      <c r="A1001" s="32"/>
      <c r="B1001" s="23"/>
      <c r="C1001" s="145"/>
      <c r="D1001" s="18"/>
      <c r="E1001" s="18"/>
      <c r="F1001" s="76"/>
      <c r="G1001" s="76"/>
      <c r="H1001" s="76"/>
      <c r="I1001" s="21"/>
      <c r="J1001" s="21"/>
      <c r="K1001" s="21"/>
      <c r="L1001" s="21"/>
      <c r="M1001" s="23"/>
      <c r="N1001" s="32"/>
      <c r="O1001" s="32"/>
      <c r="P1001" s="33"/>
      <c r="Q1001" s="32"/>
      <c r="R1001" s="77"/>
      <c r="S1001" s="77"/>
      <c r="T1001" s="34"/>
      <c r="U1001" s="32"/>
      <c r="V1001" s="22"/>
      <c r="W1001" s="23"/>
      <c r="X1001" s="22"/>
      <c r="Y1001" s="22"/>
      <c r="Z1001" s="22"/>
      <c r="AA1001" s="21"/>
    </row>
    <row r="1002" spans="1:27" ht="18" customHeight="1" x14ac:dyDescent="0.2">
      <c r="A1002" s="32"/>
      <c r="B1002" s="23"/>
      <c r="C1002" s="145"/>
      <c r="D1002" s="18"/>
      <c r="E1002" s="18"/>
      <c r="F1002" s="76"/>
      <c r="G1002" s="76"/>
      <c r="H1002" s="76"/>
      <c r="I1002" s="21"/>
      <c r="J1002" s="21"/>
      <c r="K1002" s="21"/>
      <c r="L1002" s="21"/>
      <c r="M1002" s="23"/>
      <c r="N1002" s="32"/>
      <c r="O1002" s="32"/>
      <c r="P1002" s="33"/>
      <c r="Q1002" s="32"/>
      <c r="R1002" s="77"/>
      <c r="S1002" s="77"/>
      <c r="T1002" s="34"/>
      <c r="U1002" s="32"/>
      <c r="V1002" s="22"/>
      <c r="W1002" s="23"/>
      <c r="X1002" s="22"/>
      <c r="Y1002" s="22"/>
      <c r="Z1002" s="22"/>
      <c r="AA1002" s="21"/>
    </row>
    <row r="1003" spans="1:27" ht="18" customHeight="1" x14ac:dyDescent="0.2">
      <c r="A1003" s="32"/>
      <c r="B1003" s="23"/>
      <c r="C1003" s="145"/>
      <c r="D1003" s="18"/>
      <c r="E1003" s="18"/>
      <c r="F1003" s="76"/>
      <c r="G1003" s="76"/>
      <c r="H1003" s="76"/>
      <c r="I1003" s="21"/>
      <c r="J1003" s="21"/>
      <c r="K1003" s="21"/>
      <c r="L1003" s="21"/>
      <c r="M1003" s="23"/>
      <c r="N1003" s="32"/>
      <c r="O1003" s="32"/>
      <c r="P1003" s="33"/>
      <c r="Q1003" s="32"/>
      <c r="R1003" s="77"/>
      <c r="S1003" s="77"/>
      <c r="T1003" s="34"/>
      <c r="U1003" s="32"/>
      <c r="V1003" s="22"/>
      <c r="W1003" s="23"/>
      <c r="X1003" s="22"/>
      <c r="Y1003" s="22"/>
      <c r="Z1003" s="22"/>
      <c r="AA1003" s="21"/>
    </row>
    <row r="1004" spans="1:27" ht="18" customHeight="1" x14ac:dyDescent="0.2">
      <c r="A1004" s="32"/>
      <c r="B1004" s="23"/>
      <c r="C1004" s="145"/>
      <c r="D1004" s="18"/>
      <c r="E1004" s="18"/>
      <c r="F1004" s="76"/>
      <c r="G1004" s="76"/>
      <c r="H1004" s="76"/>
      <c r="I1004" s="21"/>
      <c r="J1004" s="21"/>
      <c r="K1004" s="21"/>
      <c r="L1004" s="21"/>
      <c r="M1004" s="23"/>
      <c r="N1004" s="32"/>
      <c r="O1004" s="32"/>
      <c r="P1004" s="33"/>
      <c r="Q1004" s="32"/>
      <c r="R1004" s="77"/>
      <c r="S1004" s="77"/>
      <c r="T1004" s="34"/>
      <c r="U1004" s="32"/>
      <c r="V1004" s="22"/>
      <c r="W1004" s="23"/>
      <c r="X1004" s="22"/>
      <c r="Y1004" s="22"/>
      <c r="Z1004" s="22"/>
      <c r="AA1004" s="21"/>
    </row>
    <row r="1005" spans="1:27" ht="18" customHeight="1" x14ac:dyDescent="0.2">
      <c r="A1005" s="32"/>
      <c r="B1005" s="23"/>
      <c r="C1005" s="145"/>
      <c r="D1005" s="18"/>
      <c r="E1005" s="18"/>
      <c r="F1005" s="76"/>
      <c r="G1005" s="76"/>
      <c r="H1005" s="76"/>
      <c r="I1005" s="21"/>
      <c r="J1005" s="21"/>
      <c r="K1005" s="21"/>
      <c r="L1005" s="21"/>
      <c r="M1005" s="23"/>
      <c r="N1005" s="32"/>
      <c r="O1005" s="32"/>
      <c r="P1005" s="33"/>
      <c r="Q1005" s="32"/>
      <c r="R1005" s="77"/>
      <c r="S1005" s="77"/>
      <c r="T1005" s="34"/>
      <c r="U1005" s="32"/>
      <c r="V1005" s="22"/>
      <c r="W1005" s="23"/>
      <c r="X1005" s="22"/>
      <c r="Y1005" s="22"/>
      <c r="Z1005" s="22"/>
      <c r="AA1005" s="21"/>
    </row>
    <row r="1006" spans="1:27" ht="18" customHeight="1" x14ac:dyDescent="0.2">
      <c r="A1006" s="32"/>
      <c r="B1006" s="23"/>
      <c r="C1006" s="145"/>
      <c r="D1006" s="18"/>
      <c r="E1006" s="18"/>
      <c r="F1006" s="76"/>
      <c r="G1006" s="76"/>
      <c r="H1006" s="76"/>
      <c r="I1006" s="21"/>
      <c r="J1006" s="21"/>
      <c r="K1006" s="21"/>
      <c r="L1006" s="21"/>
      <c r="M1006" s="23"/>
      <c r="N1006" s="32"/>
      <c r="O1006" s="32"/>
      <c r="P1006" s="33"/>
      <c r="Q1006" s="32"/>
      <c r="R1006" s="77"/>
      <c r="S1006" s="77"/>
      <c r="T1006" s="34"/>
      <c r="U1006" s="32"/>
      <c r="V1006" s="22"/>
      <c r="W1006" s="23"/>
      <c r="X1006" s="22"/>
      <c r="Y1006" s="22"/>
      <c r="Z1006" s="22"/>
      <c r="AA1006" s="21"/>
    </row>
    <row r="1007" spans="1:27" ht="18" customHeight="1" x14ac:dyDescent="0.2">
      <c r="A1007" s="32"/>
      <c r="B1007" s="23"/>
      <c r="C1007" s="145"/>
      <c r="D1007" s="18"/>
      <c r="E1007" s="18"/>
      <c r="F1007" s="76"/>
      <c r="G1007" s="76"/>
      <c r="H1007" s="76"/>
      <c r="I1007" s="21"/>
      <c r="J1007" s="21"/>
      <c r="K1007" s="21"/>
      <c r="L1007" s="21"/>
      <c r="M1007" s="23"/>
      <c r="N1007" s="32"/>
      <c r="O1007" s="32"/>
      <c r="P1007" s="33"/>
      <c r="Q1007" s="32"/>
      <c r="R1007" s="77"/>
      <c r="S1007" s="77"/>
      <c r="T1007" s="34"/>
      <c r="U1007" s="32"/>
      <c r="V1007" s="22"/>
      <c r="W1007" s="23"/>
      <c r="X1007" s="22"/>
      <c r="Y1007" s="22"/>
      <c r="Z1007" s="22"/>
      <c r="AA1007" s="21"/>
    </row>
    <row r="1008" spans="1:27" ht="18" customHeight="1" x14ac:dyDescent="0.2">
      <c r="A1008" s="32"/>
      <c r="B1008" s="23"/>
      <c r="C1008" s="145"/>
      <c r="D1008" s="18"/>
      <c r="E1008" s="18"/>
      <c r="F1008" s="76"/>
      <c r="G1008" s="76"/>
      <c r="H1008" s="76"/>
      <c r="I1008" s="21"/>
      <c r="J1008" s="21"/>
      <c r="K1008" s="21"/>
      <c r="L1008" s="21"/>
      <c r="M1008" s="23"/>
      <c r="N1008" s="32"/>
      <c r="O1008" s="32"/>
      <c r="P1008" s="33"/>
      <c r="Q1008" s="32"/>
      <c r="R1008" s="77"/>
      <c r="S1008" s="77"/>
      <c r="T1008" s="34"/>
      <c r="U1008" s="32"/>
      <c r="V1008" s="22"/>
      <c r="W1008" s="23"/>
      <c r="X1008" s="22"/>
      <c r="Y1008" s="22"/>
      <c r="Z1008" s="22"/>
      <c r="AA1008" s="21"/>
    </row>
    <row r="1009" spans="1:27" ht="18" customHeight="1" x14ac:dyDescent="0.2">
      <c r="A1009" s="32"/>
      <c r="B1009" s="23"/>
      <c r="C1009" s="145"/>
      <c r="D1009" s="18"/>
      <c r="E1009" s="18"/>
      <c r="F1009" s="76"/>
      <c r="G1009" s="76"/>
      <c r="H1009" s="76"/>
      <c r="I1009" s="21"/>
      <c r="J1009" s="21"/>
      <c r="K1009" s="21"/>
      <c r="L1009" s="21"/>
      <c r="M1009" s="23"/>
      <c r="N1009" s="32"/>
      <c r="O1009" s="32"/>
      <c r="P1009" s="33"/>
      <c r="Q1009" s="32"/>
      <c r="R1009" s="77"/>
      <c r="S1009" s="77"/>
      <c r="T1009" s="34"/>
      <c r="U1009" s="32"/>
      <c r="V1009" s="22"/>
      <c r="W1009" s="23"/>
      <c r="X1009" s="22"/>
      <c r="Y1009" s="22"/>
      <c r="Z1009" s="22"/>
      <c r="AA1009" s="21"/>
    </row>
    <row r="1010" spans="1:27" ht="18" customHeight="1" x14ac:dyDescent="0.2">
      <c r="A1010" s="32"/>
      <c r="B1010" s="23"/>
      <c r="C1010" s="145"/>
      <c r="D1010" s="18"/>
      <c r="E1010" s="18"/>
      <c r="F1010" s="76"/>
      <c r="G1010" s="76"/>
      <c r="H1010" s="76"/>
      <c r="I1010" s="21"/>
      <c r="J1010" s="21"/>
      <c r="K1010" s="21"/>
      <c r="L1010" s="21"/>
      <c r="M1010" s="23"/>
      <c r="N1010" s="32"/>
      <c r="O1010" s="32"/>
      <c r="P1010" s="33"/>
      <c r="Q1010" s="32"/>
      <c r="R1010" s="77"/>
      <c r="S1010" s="77"/>
      <c r="T1010" s="34"/>
      <c r="U1010" s="32"/>
      <c r="V1010" s="22"/>
      <c r="W1010" s="23"/>
      <c r="X1010" s="22"/>
      <c r="Y1010" s="22"/>
      <c r="Z1010" s="22"/>
      <c r="AA1010" s="21"/>
    </row>
    <row r="1011" spans="1:27" ht="18" customHeight="1" x14ac:dyDescent="0.2">
      <c r="A1011" s="32"/>
      <c r="B1011" s="23"/>
      <c r="C1011" s="145"/>
      <c r="D1011" s="18"/>
      <c r="E1011" s="18"/>
      <c r="F1011" s="76"/>
      <c r="G1011" s="76"/>
      <c r="H1011" s="76"/>
      <c r="I1011" s="21"/>
      <c r="J1011" s="21"/>
      <c r="K1011" s="21"/>
      <c r="L1011" s="21"/>
      <c r="M1011" s="23"/>
      <c r="N1011" s="32"/>
      <c r="O1011" s="32"/>
      <c r="P1011" s="33"/>
      <c r="Q1011" s="32"/>
      <c r="R1011" s="77"/>
      <c r="S1011" s="77"/>
      <c r="T1011" s="34"/>
      <c r="U1011" s="32"/>
      <c r="V1011" s="22"/>
      <c r="W1011" s="23"/>
      <c r="X1011" s="22"/>
      <c r="Y1011" s="22"/>
      <c r="Z1011" s="22"/>
      <c r="AA1011" s="21"/>
    </row>
    <row r="1012" spans="1:27" ht="18" customHeight="1" x14ac:dyDescent="0.2">
      <c r="A1012" s="32"/>
      <c r="B1012" s="23"/>
      <c r="C1012" s="145"/>
      <c r="D1012" s="18"/>
      <c r="E1012" s="18"/>
      <c r="F1012" s="76"/>
      <c r="G1012" s="76"/>
      <c r="H1012" s="76"/>
      <c r="I1012" s="21"/>
      <c r="J1012" s="21"/>
      <c r="K1012" s="21"/>
      <c r="L1012" s="21"/>
      <c r="M1012" s="23"/>
      <c r="N1012" s="32"/>
      <c r="O1012" s="32"/>
      <c r="P1012" s="33"/>
      <c r="Q1012" s="32"/>
      <c r="R1012" s="77"/>
      <c r="S1012" s="77"/>
      <c r="T1012" s="34"/>
      <c r="U1012" s="32"/>
      <c r="V1012" s="22"/>
      <c r="W1012" s="23"/>
      <c r="X1012" s="22"/>
      <c r="Y1012" s="22"/>
      <c r="Z1012" s="22"/>
      <c r="AA1012" s="21"/>
    </row>
    <row r="1013" spans="1:27" ht="18" customHeight="1" x14ac:dyDescent="0.2">
      <c r="A1013" s="32"/>
      <c r="B1013" s="23"/>
      <c r="C1013" s="145"/>
      <c r="D1013" s="18"/>
      <c r="E1013" s="18"/>
      <c r="F1013" s="76"/>
      <c r="G1013" s="76"/>
      <c r="H1013" s="76"/>
      <c r="I1013" s="21"/>
      <c r="J1013" s="21"/>
      <c r="K1013" s="21"/>
      <c r="L1013" s="21"/>
      <c r="M1013" s="23"/>
      <c r="N1013" s="32"/>
      <c r="O1013" s="32"/>
      <c r="P1013" s="33"/>
      <c r="Q1013" s="32"/>
      <c r="R1013" s="77"/>
      <c r="S1013" s="77"/>
      <c r="T1013" s="34"/>
      <c r="U1013" s="32"/>
      <c r="V1013" s="22"/>
      <c r="W1013" s="23"/>
      <c r="X1013" s="22"/>
      <c r="Y1013" s="22"/>
      <c r="Z1013" s="22"/>
      <c r="AA1013" s="21"/>
    </row>
    <row r="1014" spans="1:27" ht="18" customHeight="1" x14ac:dyDescent="0.2">
      <c r="A1014" s="32"/>
      <c r="B1014" s="23"/>
      <c r="C1014" s="145"/>
      <c r="D1014" s="18"/>
      <c r="E1014" s="18"/>
      <c r="F1014" s="76"/>
      <c r="G1014" s="76"/>
      <c r="H1014" s="76"/>
      <c r="I1014" s="21"/>
      <c r="J1014" s="21"/>
      <c r="K1014" s="21"/>
      <c r="L1014" s="21"/>
      <c r="M1014" s="23"/>
      <c r="N1014" s="32"/>
      <c r="O1014" s="32"/>
      <c r="P1014" s="33"/>
      <c r="Q1014" s="32"/>
      <c r="R1014" s="77"/>
      <c r="S1014" s="77"/>
      <c r="T1014" s="34"/>
      <c r="U1014" s="32"/>
      <c r="V1014" s="22"/>
      <c r="W1014" s="23"/>
      <c r="X1014" s="22"/>
      <c r="Y1014" s="22"/>
      <c r="Z1014" s="22"/>
      <c r="AA1014" s="21"/>
    </row>
    <row r="1015" spans="1:27" ht="18" customHeight="1" x14ac:dyDescent="0.2">
      <c r="A1015" s="32"/>
      <c r="B1015" s="23"/>
      <c r="C1015" s="145"/>
      <c r="D1015" s="18"/>
      <c r="E1015" s="18"/>
      <c r="F1015" s="76"/>
      <c r="G1015" s="76"/>
      <c r="H1015" s="76"/>
      <c r="I1015" s="21"/>
      <c r="J1015" s="21"/>
      <c r="K1015" s="21"/>
      <c r="L1015" s="21"/>
      <c r="M1015" s="23"/>
      <c r="N1015" s="32"/>
      <c r="O1015" s="32"/>
      <c r="P1015" s="33"/>
      <c r="Q1015" s="32"/>
      <c r="R1015" s="77"/>
      <c r="S1015" s="77"/>
      <c r="T1015" s="34"/>
      <c r="U1015" s="32"/>
      <c r="V1015" s="22"/>
      <c r="W1015" s="23"/>
      <c r="X1015" s="22"/>
      <c r="Y1015" s="22"/>
      <c r="Z1015" s="22"/>
      <c r="AA1015" s="21"/>
    </row>
    <row r="1016" spans="1:27" ht="18" customHeight="1" x14ac:dyDescent="0.2">
      <c r="A1016" s="32"/>
      <c r="B1016" s="23"/>
      <c r="C1016" s="145"/>
      <c r="D1016" s="18"/>
      <c r="E1016" s="18"/>
      <c r="F1016" s="76"/>
      <c r="G1016" s="76"/>
      <c r="H1016" s="76"/>
      <c r="I1016" s="21"/>
      <c r="J1016" s="21"/>
      <c r="K1016" s="21"/>
      <c r="L1016" s="21"/>
      <c r="M1016" s="23"/>
      <c r="N1016" s="32"/>
      <c r="O1016" s="32"/>
      <c r="P1016" s="33"/>
      <c r="Q1016" s="32"/>
      <c r="R1016" s="77"/>
      <c r="S1016" s="77"/>
      <c r="T1016" s="34"/>
      <c r="U1016" s="32"/>
      <c r="V1016" s="22"/>
      <c r="W1016" s="23"/>
      <c r="X1016" s="22"/>
      <c r="Y1016" s="22"/>
      <c r="Z1016" s="22"/>
      <c r="AA1016" s="21"/>
    </row>
    <row r="1017" spans="1:27" ht="18" customHeight="1" x14ac:dyDescent="0.2">
      <c r="A1017" s="32"/>
      <c r="B1017" s="23"/>
      <c r="C1017" s="145"/>
      <c r="D1017" s="18"/>
      <c r="E1017" s="18"/>
      <c r="F1017" s="76"/>
      <c r="G1017" s="76"/>
      <c r="H1017" s="76"/>
      <c r="I1017" s="21"/>
      <c r="J1017" s="21"/>
      <c r="K1017" s="21"/>
      <c r="L1017" s="21"/>
      <c r="M1017" s="23"/>
      <c r="N1017" s="32"/>
      <c r="O1017" s="32"/>
      <c r="P1017" s="33"/>
      <c r="Q1017" s="32"/>
      <c r="R1017" s="77"/>
      <c r="S1017" s="77"/>
      <c r="T1017" s="34"/>
      <c r="U1017" s="32"/>
      <c r="V1017" s="22"/>
      <c r="W1017" s="23"/>
      <c r="X1017" s="22"/>
      <c r="Y1017" s="22"/>
      <c r="Z1017" s="22"/>
      <c r="AA1017" s="21"/>
    </row>
    <row r="1018" spans="1:27" ht="18" customHeight="1" x14ac:dyDescent="0.2">
      <c r="A1018" s="32"/>
      <c r="B1018" s="23"/>
      <c r="C1018" s="145"/>
      <c r="D1018" s="18"/>
      <c r="E1018" s="18"/>
      <c r="F1018" s="76"/>
      <c r="G1018" s="76"/>
      <c r="H1018" s="76"/>
      <c r="I1018" s="21"/>
      <c r="J1018" s="21"/>
      <c r="K1018" s="21"/>
      <c r="L1018" s="21"/>
      <c r="M1018" s="23"/>
      <c r="N1018" s="32"/>
      <c r="O1018" s="32"/>
      <c r="P1018" s="33"/>
      <c r="Q1018" s="32"/>
      <c r="R1018" s="77"/>
      <c r="S1018" s="77"/>
      <c r="T1018" s="34"/>
      <c r="U1018" s="32"/>
      <c r="V1018" s="22"/>
      <c r="W1018" s="23"/>
      <c r="X1018" s="22"/>
      <c r="Y1018" s="22"/>
      <c r="Z1018" s="22"/>
      <c r="AA1018" s="21"/>
    </row>
    <row r="1019" spans="1:27" ht="18" customHeight="1" x14ac:dyDescent="0.2">
      <c r="A1019" s="32"/>
      <c r="B1019" s="23"/>
      <c r="C1019" s="145"/>
      <c r="D1019" s="18"/>
      <c r="E1019" s="18"/>
      <c r="F1019" s="76"/>
      <c r="G1019" s="76"/>
      <c r="H1019" s="76"/>
      <c r="I1019" s="21"/>
      <c r="J1019" s="21"/>
      <c r="K1019" s="21"/>
      <c r="L1019" s="21"/>
      <c r="M1019" s="23"/>
      <c r="N1019" s="32"/>
      <c r="O1019" s="32"/>
      <c r="P1019" s="33"/>
      <c r="Q1019" s="32"/>
      <c r="R1019" s="77"/>
      <c r="S1019" s="77"/>
      <c r="T1019" s="34"/>
      <c r="U1019" s="32"/>
      <c r="V1019" s="22"/>
      <c r="W1019" s="23"/>
      <c r="X1019" s="22"/>
      <c r="Y1019" s="22"/>
      <c r="Z1019" s="22"/>
      <c r="AA1019" s="21"/>
    </row>
    <row r="1020" spans="1:27" ht="18" customHeight="1" x14ac:dyDescent="0.2">
      <c r="A1020" s="32"/>
      <c r="B1020" s="23"/>
      <c r="C1020" s="145"/>
      <c r="D1020" s="18"/>
      <c r="E1020" s="18"/>
      <c r="F1020" s="76"/>
      <c r="G1020" s="76"/>
      <c r="H1020" s="76"/>
      <c r="I1020" s="21"/>
      <c r="J1020" s="21"/>
      <c r="K1020" s="21"/>
      <c r="L1020" s="21"/>
      <c r="M1020" s="23"/>
      <c r="N1020" s="32"/>
      <c r="O1020" s="32"/>
      <c r="P1020" s="33"/>
      <c r="Q1020" s="32"/>
      <c r="R1020" s="77"/>
      <c r="S1020" s="77"/>
      <c r="T1020" s="34"/>
      <c r="U1020" s="32"/>
      <c r="V1020" s="22"/>
      <c r="W1020" s="23"/>
      <c r="X1020" s="22"/>
      <c r="Y1020" s="22"/>
      <c r="Z1020" s="22"/>
      <c r="AA1020" s="21"/>
    </row>
    <row r="1021" spans="1:27" ht="18" customHeight="1" x14ac:dyDescent="0.2">
      <c r="A1021" s="32"/>
      <c r="B1021" s="23"/>
      <c r="C1021" s="145"/>
      <c r="D1021" s="18"/>
      <c r="E1021" s="18"/>
      <c r="F1021" s="76"/>
      <c r="G1021" s="76"/>
      <c r="H1021" s="76"/>
      <c r="I1021" s="21"/>
      <c r="J1021" s="21"/>
      <c r="K1021" s="21"/>
      <c r="L1021" s="21"/>
      <c r="M1021" s="23"/>
      <c r="N1021" s="32"/>
      <c r="O1021" s="32"/>
      <c r="P1021" s="33"/>
      <c r="Q1021" s="32"/>
      <c r="R1021" s="77"/>
      <c r="S1021" s="77"/>
      <c r="T1021" s="34"/>
      <c r="U1021" s="32"/>
      <c r="V1021" s="22"/>
      <c r="W1021" s="23"/>
      <c r="X1021" s="22"/>
      <c r="Y1021" s="22"/>
      <c r="Z1021" s="22"/>
      <c r="AA1021" s="21"/>
    </row>
    <row r="1022" spans="1:27" ht="18" customHeight="1" x14ac:dyDescent="0.2">
      <c r="A1022" s="32"/>
      <c r="B1022" s="23"/>
      <c r="C1022" s="145"/>
      <c r="D1022" s="18"/>
      <c r="E1022" s="18"/>
      <c r="F1022" s="76"/>
      <c r="G1022" s="76"/>
      <c r="H1022" s="76"/>
      <c r="I1022" s="21"/>
      <c r="J1022" s="21"/>
      <c r="K1022" s="21"/>
      <c r="L1022" s="21"/>
      <c r="M1022" s="23"/>
      <c r="N1022" s="32"/>
      <c r="O1022" s="32"/>
      <c r="P1022" s="33"/>
      <c r="Q1022" s="32"/>
      <c r="R1022" s="77"/>
      <c r="S1022" s="77"/>
      <c r="T1022" s="34"/>
      <c r="U1022" s="32"/>
      <c r="V1022" s="22"/>
      <c r="W1022" s="23"/>
      <c r="X1022" s="22"/>
      <c r="Y1022" s="22"/>
      <c r="Z1022" s="22"/>
      <c r="AA1022" s="21"/>
    </row>
    <row r="1023" spans="1:27" ht="18" customHeight="1" x14ac:dyDescent="0.2">
      <c r="A1023" s="32"/>
      <c r="B1023" s="23"/>
      <c r="C1023" s="145"/>
      <c r="D1023" s="18"/>
      <c r="E1023" s="18"/>
      <c r="F1023" s="76"/>
      <c r="G1023" s="76"/>
      <c r="H1023" s="76"/>
      <c r="I1023" s="21"/>
      <c r="J1023" s="21"/>
      <c r="K1023" s="21"/>
      <c r="L1023" s="21"/>
      <c r="M1023" s="23"/>
      <c r="N1023" s="32"/>
      <c r="O1023" s="32"/>
      <c r="P1023" s="33"/>
      <c r="Q1023" s="32"/>
      <c r="R1023" s="77"/>
      <c r="S1023" s="77"/>
      <c r="T1023" s="34"/>
      <c r="U1023" s="32"/>
      <c r="V1023" s="22"/>
      <c r="W1023" s="23"/>
      <c r="X1023" s="22"/>
      <c r="Y1023" s="22"/>
      <c r="Z1023" s="22"/>
      <c r="AA1023" s="21"/>
    </row>
    <row r="1024" spans="1:27" ht="18" customHeight="1" x14ac:dyDescent="0.2">
      <c r="A1024" s="32"/>
      <c r="B1024" s="23"/>
      <c r="C1024" s="145"/>
      <c r="D1024" s="18"/>
      <c r="E1024" s="18"/>
      <c r="F1024" s="76"/>
      <c r="G1024" s="76"/>
      <c r="H1024" s="76"/>
      <c r="I1024" s="21"/>
      <c r="J1024" s="21"/>
      <c r="K1024" s="21"/>
      <c r="L1024" s="21"/>
      <c r="M1024" s="23"/>
      <c r="N1024" s="32"/>
      <c r="O1024" s="32"/>
      <c r="P1024" s="33"/>
      <c r="Q1024" s="32"/>
      <c r="R1024" s="77"/>
      <c r="S1024" s="77"/>
      <c r="T1024" s="34"/>
      <c r="U1024" s="32"/>
      <c r="V1024" s="22"/>
      <c r="W1024" s="23"/>
      <c r="X1024" s="22"/>
      <c r="Y1024" s="22"/>
      <c r="Z1024" s="22"/>
      <c r="AA1024" s="21"/>
    </row>
    <row r="1025" spans="1:27" ht="18" customHeight="1" x14ac:dyDescent="0.2">
      <c r="A1025" s="32"/>
      <c r="B1025" s="23"/>
      <c r="C1025" s="145"/>
      <c r="D1025" s="18"/>
      <c r="E1025" s="18"/>
      <c r="F1025" s="76"/>
      <c r="G1025" s="76"/>
      <c r="H1025" s="76"/>
      <c r="I1025" s="21"/>
      <c r="J1025" s="21"/>
      <c r="K1025" s="21"/>
      <c r="L1025" s="21"/>
      <c r="M1025" s="23"/>
      <c r="N1025" s="32"/>
      <c r="O1025" s="32"/>
      <c r="P1025" s="33"/>
      <c r="Q1025" s="32"/>
      <c r="R1025" s="77"/>
      <c r="S1025" s="77"/>
      <c r="T1025" s="34"/>
      <c r="U1025" s="32"/>
      <c r="V1025" s="22"/>
      <c r="W1025" s="23"/>
      <c r="X1025" s="22"/>
      <c r="Y1025" s="22"/>
      <c r="Z1025" s="22"/>
      <c r="AA1025" s="21"/>
    </row>
    <row r="1026" spans="1:27" ht="18" customHeight="1" x14ac:dyDescent="0.2">
      <c r="A1026" s="32"/>
      <c r="B1026" s="23"/>
      <c r="C1026" s="145"/>
      <c r="D1026" s="18"/>
      <c r="E1026" s="18"/>
      <c r="F1026" s="76"/>
      <c r="G1026" s="76"/>
      <c r="H1026" s="76"/>
      <c r="I1026" s="21"/>
      <c r="J1026" s="21"/>
      <c r="K1026" s="21"/>
      <c r="L1026" s="21"/>
      <c r="M1026" s="23"/>
      <c r="N1026" s="32"/>
      <c r="O1026" s="32"/>
      <c r="P1026" s="33"/>
      <c r="Q1026" s="32"/>
      <c r="R1026" s="77"/>
      <c r="S1026" s="77"/>
      <c r="T1026" s="34"/>
      <c r="U1026" s="32"/>
      <c r="V1026" s="22"/>
      <c r="W1026" s="23"/>
      <c r="X1026" s="22"/>
      <c r="Y1026" s="22"/>
      <c r="Z1026" s="22"/>
      <c r="AA1026" s="21"/>
    </row>
    <row r="1027" spans="1:27" ht="18" customHeight="1" x14ac:dyDescent="0.2">
      <c r="A1027" s="32"/>
      <c r="B1027" s="23"/>
      <c r="C1027" s="145"/>
      <c r="D1027" s="18"/>
      <c r="E1027" s="18"/>
      <c r="F1027" s="76"/>
      <c r="G1027" s="76"/>
      <c r="H1027" s="76"/>
      <c r="I1027" s="21"/>
      <c r="J1027" s="21"/>
      <c r="K1027" s="21"/>
      <c r="L1027" s="21"/>
      <c r="M1027" s="23"/>
      <c r="N1027" s="32"/>
      <c r="O1027" s="32"/>
      <c r="P1027" s="33"/>
      <c r="Q1027" s="32"/>
      <c r="R1027" s="77"/>
      <c r="S1027" s="77"/>
      <c r="T1027" s="34"/>
      <c r="U1027" s="32"/>
      <c r="V1027" s="22"/>
      <c r="W1027" s="23"/>
      <c r="X1027" s="22"/>
      <c r="Y1027" s="22"/>
      <c r="Z1027" s="22"/>
      <c r="AA1027" s="21"/>
    </row>
    <row r="1028" spans="1:27" ht="18" customHeight="1" x14ac:dyDescent="0.2">
      <c r="A1028" s="32"/>
      <c r="B1028" s="23"/>
      <c r="C1028" s="145"/>
      <c r="D1028" s="18"/>
      <c r="E1028" s="18"/>
      <c r="F1028" s="76"/>
      <c r="G1028" s="76"/>
      <c r="H1028" s="76"/>
      <c r="I1028" s="21"/>
      <c r="J1028" s="21"/>
      <c r="K1028" s="21"/>
      <c r="L1028" s="21"/>
      <c r="M1028" s="23"/>
      <c r="N1028" s="32"/>
      <c r="O1028" s="32"/>
      <c r="P1028" s="33"/>
      <c r="Q1028" s="32"/>
      <c r="R1028" s="77"/>
      <c r="S1028" s="77"/>
      <c r="T1028" s="34"/>
      <c r="U1028" s="32"/>
      <c r="V1028" s="22"/>
      <c r="W1028" s="23"/>
      <c r="X1028" s="22"/>
      <c r="Y1028" s="22"/>
      <c r="Z1028" s="22"/>
      <c r="AA1028" s="21"/>
    </row>
    <row r="1029" spans="1:27" ht="18" customHeight="1" x14ac:dyDescent="0.2">
      <c r="A1029" s="32"/>
      <c r="B1029" s="23"/>
      <c r="C1029" s="145"/>
      <c r="D1029" s="18"/>
      <c r="E1029" s="18"/>
      <c r="F1029" s="76"/>
      <c r="G1029" s="76"/>
      <c r="H1029" s="76"/>
      <c r="I1029" s="21"/>
      <c r="J1029" s="21"/>
      <c r="K1029" s="21"/>
      <c r="L1029" s="21"/>
      <c r="M1029" s="23"/>
      <c r="N1029" s="32"/>
      <c r="O1029" s="32"/>
      <c r="P1029" s="33"/>
      <c r="Q1029" s="32"/>
      <c r="R1029" s="77"/>
      <c r="S1029" s="77"/>
      <c r="T1029" s="34"/>
      <c r="U1029" s="32"/>
      <c r="V1029" s="22"/>
      <c r="W1029" s="23"/>
      <c r="X1029" s="22"/>
      <c r="Y1029" s="22"/>
      <c r="Z1029" s="22"/>
      <c r="AA1029" s="21"/>
    </row>
    <row r="1030" spans="1:27" ht="18" customHeight="1" x14ac:dyDescent="0.2">
      <c r="A1030" s="32"/>
      <c r="B1030" s="23"/>
      <c r="C1030" s="145"/>
      <c r="D1030" s="18"/>
      <c r="E1030" s="18"/>
      <c r="F1030" s="76"/>
      <c r="G1030" s="76"/>
      <c r="H1030" s="76"/>
      <c r="I1030" s="21"/>
      <c r="J1030" s="21"/>
      <c r="K1030" s="21"/>
      <c r="L1030" s="21"/>
      <c r="M1030" s="23"/>
      <c r="N1030" s="32"/>
      <c r="O1030" s="32"/>
      <c r="P1030" s="33"/>
      <c r="Q1030" s="32"/>
      <c r="R1030" s="77"/>
      <c r="S1030" s="77"/>
      <c r="T1030" s="34"/>
      <c r="U1030" s="32"/>
      <c r="V1030" s="22"/>
      <c r="W1030" s="23"/>
      <c r="X1030" s="22"/>
      <c r="Y1030" s="22"/>
      <c r="Z1030" s="22"/>
      <c r="AA1030" s="21"/>
    </row>
    <row r="1031" spans="1:27" ht="18" customHeight="1" x14ac:dyDescent="0.2">
      <c r="A1031" s="32"/>
      <c r="B1031" s="23"/>
      <c r="C1031" s="145"/>
      <c r="D1031" s="18"/>
      <c r="E1031" s="18"/>
      <c r="F1031" s="76"/>
      <c r="G1031" s="76"/>
      <c r="H1031" s="76"/>
      <c r="I1031" s="21"/>
      <c r="J1031" s="21"/>
      <c r="K1031" s="21"/>
      <c r="L1031" s="21"/>
      <c r="M1031" s="23"/>
      <c r="N1031" s="32"/>
      <c r="O1031" s="32"/>
      <c r="P1031" s="33"/>
      <c r="Q1031" s="32"/>
      <c r="R1031" s="77"/>
      <c r="S1031" s="77"/>
      <c r="T1031" s="34"/>
      <c r="U1031" s="32"/>
      <c r="V1031" s="22"/>
      <c r="W1031" s="23"/>
      <c r="X1031" s="22"/>
      <c r="Y1031" s="22"/>
      <c r="Z1031" s="22"/>
      <c r="AA1031" s="21"/>
    </row>
    <row r="1032" spans="1:27" ht="18" customHeight="1" x14ac:dyDescent="0.2">
      <c r="A1032" s="32"/>
      <c r="B1032" s="23"/>
      <c r="C1032" s="145"/>
      <c r="D1032" s="18"/>
      <c r="E1032" s="18"/>
      <c r="F1032" s="76"/>
      <c r="G1032" s="76"/>
      <c r="H1032" s="76"/>
      <c r="I1032" s="21"/>
      <c r="J1032" s="21"/>
      <c r="K1032" s="21"/>
      <c r="L1032" s="21"/>
      <c r="M1032" s="23"/>
      <c r="N1032" s="32"/>
      <c r="O1032" s="32"/>
      <c r="P1032" s="33"/>
      <c r="Q1032" s="32"/>
      <c r="R1032" s="77"/>
      <c r="S1032" s="77"/>
      <c r="T1032" s="34"/>
      <c r="U1032" s="32"/>
      <c r="V1032" s="22"/>
      <c r="W1032" s="23"/>
      <c r="X1032" s="22"/>
      <c r="Y1032" s="22"/>
      <c r="Z1032" s="22"/>
      <c r="AA1032" s="21"/>
    </row>
    <row r="1033" spans="1:27" ht="18" customHeight="1" x14ac:dyDescent="0.2">
      <c r="A1033" s="32"/>
      <c r="B1033" s="23"/>
      <c r="C1033" s="145"/>
      <c r="D1033" s="18"/>
      <c r="E1033" s="18"/>
      <c r="F1033" s="76"/>
      <c r="G1033" s="76"/>
      <c r="H1033" s="76"/>
      <c r="I1033" s="21"/>
      <c r="J1033" s="21"/>
      <c r="K1033" s="21"/>
      <c r="L1033" s="21"/>
      <c r="M1033" s="23"/>
      <c r="N1033" s="32"/>
      <c r="O1033" s="32"/>
      <c r="P1033" s="33"/>
      <c r="Q1033" s="32"/>
      <c r="R1033" s="77"/>
      <c r="S1033" s="77"/>
      <c r="T1033" s="34"/>
      <c r="U1033" s="32"/>
      <c r="V1033" s="22"/>
      <c r="W1033" s="23"/>
      <c r="X1033" s="22"/>
      <c r="Y1033" s="22"/>
      <c r="Z1033" s="22"/>
      <c r="AA1033" s="21"/>
    </row>
    <row r="1034" spans="1:27" ht="18" customHeight="1" x14ac:dyDescent="0.2">
      <c r="A1034" s="32"/>
      <c r="B1034" s="23"/>
      <c r="C1034" s="145"/>
      <c r="D1034" s="18"/>
      <c r="E1034" s="18"/>
      <c r="F1034" s="76"/>
      <c r="G1034" s="76"/>
      <c r="H1034" s="76"/>
      <c r="I1034" s="21"/>
      <c r="J1034" s="21"/>
      <c r="K1034" s="21"/>
      <c r="L1034" s="21"/>
      <c r="M1034" s="23"/>
      <c r="N1034" s="32"/>
      <c r="O1034" s="32"/>
      <c r="P1034" s="33"/>
      <c r="Q1034" s="32"/>
      <c r="R1034" s="77"/>
      <c r="S1034" s="77"/>
      <c r="T1034" s="34"/>
      <c r="U1034" s="32"/>
      <c r="V1034" s="22"/>
      <c r="W1034" s="23"/>
      <c r="X1034" s="22"/>
      <c r="Y1034" s="22"/>
      <c r="Z1034" s="22"/>
      <c r="AA1034" s="21"/>
    </row>
    <row r="1035" spans="1:27" ht="18" customHeight="1" x14ac:dyDescent="0.2">
      <c r="A1035" s="32"/>
      <c r="B1035" s="23"/>
      <c r="C1035" s="145"/>
      <c r="D1035" s="18"/>
      <c r="E1035" s="18"/>
      <c r="F1035" s="76"/>
      <c r="G1035" s="76"/>
      <c r="H1035" s="76"/>
      <c r="I1035" s="21"/>
      <c r="J1035" s="21"/>
      <c r="K1035" s="21"/>
      <c r="L1035" s="21"/>
      <c r="M1035" s="23"/>
      <c r="N1035" s="32"/>
      <c r="O1035" s="32"/>
      <c r="P1035" s="33"/>
      <c r="Q1035" s="32"/>
      <c r="R1035" s="77"/>
      <c r="S1035" s="77"/>
      <c r="T1035" s="34"/>
      <c r="U1035" s="32"/>
      <c r="V1035" s="22"/>
      <c r="W1035" s="23"/>
      <c r="X1035" s="22"/>
      <c r="Y1035" s="22"/>
      <c r="Z1035" s="22"/>
      <c r="AA1035" s="21"/>
    </row>
    <row r="1036" spans="1:27" ht="18" customHeight="1" x14ac:dyDescent="0.2">
      <c r="A1036" s="32"/>
      <c r="B1036" s="23"/>
      <c r="C1036" s="145"/>
      <c r="D1036" s="18"/>
      <c r="E1036" s="18"/>
      <c r="F1036" s="76"/>
      <c r="G1036" s="76"/>
      <c r="H1036" s="76"/>
      <c r="I1036" s="21"/>
      <c r="J1036" s="21"/>
      <c r="K1036" s="21"/>
      <c r="L1036" s="21"/>
      <c r="M1036" s="23"/>
      <c r="N1036" s="32"/>
      <c r="O1036" s="32"/>
      <c r="P1036" s="33"/>
      <c r="Q1036" s="32"/>
      <c r="R1036" s="77"/>
      <c r="S1036" s="77"/>
      <c r="T1036" s="34"/>
      <c r="U1036" s="32"/>
      <c r="V1036" s="22"/>
      <c r="W1036" s="23"/>
      <c r="X1036" s="22"/>
      <c r="Y1036" s="22"/>
      <c r="Z1036" s="22"/>
      <c r="AA1036" s="21"/>
    </row>
    <row r="1037" spans="1:27" ht="18" customHeight="1" x14ac:dyDescent="0.2">
      <c r="A1037" s="32"/>
      <c r="B1037" s="23"/>
      <c r="C1037" s="145"/>
      <c r="D1037" s="18"/>
      <c r="E1037" s="18"/>
      <c r="F1037" s="76"/>
      <c r="G1037" s="76"/>
      <c r="H1037" s="76"/>
      <c r="I1037" s="21"/>
      <c r="J1037" s="21"/>
      <c r="K1037" s="21"/>
      <c r="L1037" s="21"/>
      <c r="M1037" s="23"/>
      <c r="N1037" s="32"/>
      <c r="O1037" s="32"/>
      <c r="P1037" s="33"/>
      <c r="Q1037" s="32"/>
      <c r="R1037" s="77"/>
      <c r="S1037" s="77"/>
      <c r="T1037" s="34"/>
      <c r="U1037" s="32"/>
      <c r="V1037" s="22"/>
      <c r="W1037" s="23"/>
      <c r="X1037" s="22"/>
      <c r="Y1037" s="22"/>
      <c r="Z1037" s="22"/>
      <c r="AA1037" s="21"/>
    </row>
    <row r="1038" spans="1:27" ht="18" customHeight="1" x14ac:dyDescent="0.2">
      <c r="A1038" s="32"/>
      <c r="B1038" s="23"/>
      <c r="C1038" s="145"/>
      <c r="D1038" s="18"/>
      <c r="E1038" s="18"/>
      <c r="F1038" s="76"/>
      <c r="G1038" s="76"/>
      <c r="H1038" s="76"/>
      <c r="I1038" s="21"/>
      <c r="J1038" s="21"/>
      <c r="K1038" s="21"/>
      <c r="L1038" s="21"/>
      <c r="M1038" s="23"/>
      <c r="N1038" s="32"/>
      <c r="O1038" s="32"/>
      <c r="P1038" s="33"/>
      <c r="Q1038" s="32"/>
      <c r="R1038" s="77"/>
      <c r="S1038" s="77"/>
      <c r="T1038" s="34"/>
      <c r="U1038" s="32"/>
      <c r="V1038" s="22"/>
      <c r="W1038" s="23"/>
      <c r="X1038" s="22"/>
      <c r="Y1038" s="22"/>
      <c r="Z1038" s="22"/>
      <c r="AA1038" s="21"/>
    </row>
    <row r="1039" spans="1:27" ht="18" customHeight="1" x14ac:dyDescent="0.2">
      <c r="A1039" s="32"/>
      <c r="B1039" s="23"/>
      <c r="C1039" s="145"/>
      <c r="D1039" s="18"/>
      <c r="E1039" s="18"/>
      <c r="F1039" s="76"/>
      <c r="G1039" s="76"/>
      <c r="H1039" s="76"/>
      <c r="I1039" s="21"/>
      <c r="J1039" s="21"/>
      <c r="K1039" s="21"/>
      <c r="L1039" s="21"/>
      <c r="M1039" s="23"/>
      <c r="N1039" s="32"/>
      <c r="O1039" s="32"/>
      <c r="P1039" s="33"/>
      <c r="Q1039" s="32"/>
      <c r="R1039" s="77"/>
      <c r="S1039" s="77"/>
      <c r="T1039" s="34"/>
      <c r="U1039" s="32"/>
      <c r="V1039" s="22"/>
      <c r="W1039" s="23"/>
      <c r="X1039" s="22"/>
      <c r="Y1039" s="22"/>
      <c r="Z1039" s="22"/>
      <c r="AA1039" s="21"/>
    </row>
    <row r="1040" spans="1:27" ht="18" customHeight="1" x14ac:dyDescent="0.2">
      <c r="A1040" s="32"/>
      <c r="B1040" s="23"/>
      <c r="C1040" s="145"/>
      <c r="D1040" s="18"/>
      <c r="E1040" s="18"/>
      <c r="F1040" s="76"/>
      <c r="G1040" s="76"/>
      <c r="H1040" s="76"/>
      <c r="I1040" s="21"/>
      <c r="J1040" s="21"/>
      <c r="K1040" s="21"/>
      <c r="L1040" s="21"/>
      <c r="M1040" s="23"/>
      <c r="N1040" s="32"/>
      <c r="O1040" s="32"/>
      <c r="P1040" s="33"/>
      <c r="Q1040" s="32"/>
      <c r="R1040" s="77"/>
      <c r="S1040" s="77"/>
      <c r="T1040" s="34"/>
      <c r="U1040" s="32"/>
      <c r="V1040" s="22"/>
      <c r="W1040" s="23"/>
      <c r="X1040" s="22"/>
      <c r="Y1040" s="22"/>
      <c r="Z1040" s="22"/>
      <c r="AA1040" s="21"/>
    </row>
    <row r="1041" spans="1:27" ht="18" customHeight="1" x14ac:dyDescent="0.2">
      <c r="A1041" s="32"/>
      <c r="B1041" s="23"/>
      <c r="C1041" s="145"/>
      <c r="D1041" s="18"/>
      <c r="E1041" s="18"/>
      <c r="F1041" s="76"/>
      <c r="G1041" s="76"/>
      <c r="H1041" s="76"/>
      <c r="I1041" s="21"/>
      <c r="J1041" s="21"/>
      <c r="K1041" s="21"/>
      <c r="L1041" s="21"/>
      <c r="M1041" s="23"/>
      <c r="N1041" s="32"/>
      <c r="O1041" s="32"/>
      <c r="P1041" s="33"/>
      <c r="Q1041" s="32"/>
      <c r="R1041" s="77"/>
      <c r="S1041" s="77"/>
      <c r="T1041" s="34"/>
      <c r="U1041" s="32"/>
      <c r="V1041" s="22"/>
      <c r="W1041" s="23"/>
      <c r="X1041" s="22"/>
      <c r="Y1041" s="22"/>
      <c r="Z1041" s="22"/>
      <c r="AA1041" s="21"/>
    </row>
    <row r="1042" spans="1:27" ht="18" customHeight="1" x14ac:dyDescent="0.2">
      <c r="A1042" s="32"/>
      <c r="B1042" s="23"/>
      <c r="C1042" s="145"/>
      <c r="D1042" s="18"/>
      <c r="E1042" s="18"/>
      <c r="F1042" s="76"/>
      <c r="G1042" s="76"/>
      <c r="H1042" s="76"/>
      <c r="I1042" s="21"/>
      <c r="J1042" s="21"/>
      <c r="K1042" s="21"/>
      <c r="L1042" s="21"/>
      <c r="M1042" s="23"/>
      <c r="N1042" s="32"/>
      <c r="O1042" s="32"/>
      <c r="P1042" s="33"/>
      <c r="Q1042" s="32"/>
      <c r="R1042" s="77"/>
      <c r="S1042" s="77"/>
      <c r="T1042" s="34"/>
      <c r="U1042" s="32"/>
      <c r="V1042" s="22"/>
      <c r="W1042" s="23"/>
      <c r="X1042" s="22"/>
      <c r="Y1042" s="22"/>
      <c r="Z1042" s="22"/>
      <c r="AA1042" s="21"/>
    </row>
    <row r="1043" spans="1:27" ht="18" customHeight="1" x14ac:dyDescent="0.2">
      <c r="A1043" s="32"/>
      <c r="B1043" s="23"/>
      <c r="C1043" s="145"/>
      <c r="D1043" s="18"/>
      <c r="E1043" s="18"/>
      <c r="F1043" s="76"/>
      <c r="G1043" s="76"/>
      <c r="H1043" s="76"/>
      <c r="I1043" s="21"/>
      <c r="J1043" s="21"/>
      <c r="K1043" s="21"/>
      <c r="L1043" s="21"/>
      <c r="M1043" s="23"/>
      <c r="N1043" s="32"/>
      <c r="O1043" s="32"/>
      <c r="P1043" s="33"/>
      <c r="Q1043" s="32"/>
      <c r="R1043" s="77"/>
      <c r="S1043" s="77"/>
      <c r="T1043" s="34"/>
      <c r="U1043" s="32"/>
      <c r="V1043" s="22"/>
      <c r="W1043" s="23"/>
      <c r="X1043" s="22"/>
      <c r="Y1043" s="22"/>
      <c r="Z1043" s="22"/>
      <c r="AA1043" s="21"/>
    </row>
    <row r="1044" spans="1:27" ht="18" customHeight="1" x14ac:dyDescent="0.2">
      <c r="A1044" s="32"/>
      <c r="B1044" s="23"/>
      <c r="C1044" s="145"/>
      <c r="D1044" s="18"/>
      <c r="E1044" s="18"/>
      <c r="F1044" s="76"/>
      <c r="G1044" s="76"/>
      <c r="H1044" s="76"/>
      <c r="I1044" s="21"/>
      <c r="J1044" s="21"/>
      <c r="K1044" s="21"/>
      <c r="L1044" s="21"/>
      <c r="M1044" s="23"/>
      <c r="N1044" s="32"/>
      <c r="O1044" s="32"/>
      <c r="P1044" s="33"/>
      <c r="Q1044" s="32"/>
      <c r="R1044" s="77"/>
      <c r="S1044" s="77"/>
      <c r="T1044" s="34"/>
      <c r="U1044" s="32"/>
      <c r="V1044" s="22"/>
      <c r="W1044" s="23"/>
      <c r="X1044" s="22"/>
      <c r="Y1044" s="22"/>
      <c r="Z1044" s="22"/>
      <c r="AA1044" s="21"/>
    </row>
    <row r="1045" spans="1:27" ht="18" customHeight="1" x14ac:dyDescent="0.2">
      <c r="A1045" s="32"/>
      <c r="B1045" s="23"/>
      <c r="C1045" s="145"/>
      <c r="D1045" s="18"/>
      <c r="E1045" s="18"/>
      <c r="F1045" s="76"/>
      <c r="G1045" s="76"/>
      <c r="H1045" s="76"/>
      <c r="I1045" s="21"/>
      <c r="J1045" s="21"/>
      <c r="K1045" s="21"/>
      <c r="L1045" s="21"/>
      <c r="M1045" s="23"/>
      <c r="N1045" s="32"/>
      <c r="O1045" s="32"/>
      <c r="P1045" s="33"/>
      <c r="Q1045" s="32"/>
      <c r="R1045" s="77"/>
      <c r="S1045" s="77"/>
      <c r="T1045" s="34"/>
      <c r="U1045" s="32"/>
      <c r="V1045" s="22"/>
      <c r="W1045" s="23"/>
      <c r="X1045" s="22"/>
      <c r="Y1045" s="22"/>
      <c r="Z1045" s="22"/>
      <c r="AA1045" s="21"/>
    </row>
    <row r="1046" spans="1:27" ht="18" customHeight="1" x14ac:dyDescent="0.2">
      <c r="A1046" s="32"/>
      <c r="B1046" s="23"/>
      <c r="C1046" s="145"/>
      <c r="D1046" s="18"/>
      <c r="E1046" s="18"/>
      <c r="F1046" s="76"/>
      <c r="G1046" s="76"/>
      <c r="H1046" s="76"/>
      <c r="I1046" s="21"/>
      <c r="J1046" s="21"/>
      <c r="K1046" s="21"/>
      <c r="L1046" s="21"/>
      <c r="M1046" s="23"/>
      <c r="N1046" s="32"/>
      <c r="O1046" s="32"/>
      <c r="P1046" s="33"/>
      <c r="Q1046" s="32"/>
      <c r="R1046" s="77"/>
      <c r="S1046" s="77"/>
      <c r="T1046" s="34"/>
      <c r="U1046" s="32"/>
      <c r="V1046" s="22"/>
      <c r="W1046" s="23"/>
      <c r="X1046" s="22"/>
      <c r="Y1046" s="22"/>
      <c r="Z1046" s="22"/>
      <c r="AA1046" s="21"/>
    </row>
    <row r="1047" spans="1:27" ht="18" customHeight="1" x14ac:dyDescent="0.2">
      <c r="A1047" s="32"/>
      <c r="B1047" s="23"/>
      <c r="C1047" s="145"/>
      <c r="D1047" s="18"/>
      <c r="E1047" s="18"/>
      <c r="F1047" s="76"/>
      <c r="G1047" s="76"/>
      <c r="H1047" s="76"/>
      <c r="I1047" s="21"/>
      <c r="J1047" s="21"/>
      <c r="K1047" s="21"/>
      <c r="L1047" s="21"/>
      <c r="M1047" s="23"/>
      <c r="N1047" s="32"/>
      <c r="O1047" s="32"/>
      <c r="P1047" s="33"/>
      <c r="Q1047" s="32"/>
      <c r="R1047" s="77"/>
      <c r="S1047" s="77"/>
      <c r="T1047" s="34"/>
      <c r="U1047" s="32"/>
      <c r="V1047" s="22"/>
      <c r="W1047" s="23"/>
      <c r="X1047" s="22"/>
      <c r="Y1047" s="22"/>
      <c r="Z1047" s="22"/>
      <c r="AA1047" s="21"/>
    </row>
    <row r="1048" spans="1:27" ht="18" customHeight="1" x14ac:dyDescent="0.2">
      <c r="A1048" s="32"/>
      <c r="B1048" s="23"/>
      <c r="C1048" s="145"/>
      <c r="D1048" s="18"/>
      <c r="E1048" s="18"/>
      <c r="F1048" s="76"/>
      <c r="G1048" s="76"/>
      <c r="H1048" s="76"/>
      <c r="I1048" s="21"/>
      <c r="J1048" s="21"/>
      <c r="K1048" s="21"/>
      <c r="L1048" s="21"/>
      <c r="M1048" s="23"/>
      <c r="N1048" s="32"/>
      <c r="O1048" s="32"/>
      <c r="P1048" s="33"/>
      <c r="Q1048" s="32"/>
      <c r="R1048" s="77"/>
      <c r="S1048" s="77"/>
      <c r="T1048" s="34"/>
      <c r="U1048" s="32"/>
      <c r="V1048" s="22"/>
      <c r="W1048" s="23"/>
      <c r="X1048" s="22"/>
      <c r="Y1048" s="22"/>
      <c r="Z1048" s="22"/>
      <c r="AA1048" s="21"/>
    </row>
    <row r="1049" spans="1:27" ht="18" customHeight="1" x14ac:dyDescent="0.2">
      <c r="A1049" s="32"/>
      <c r="B1049" s="23"/>
      <c r="C1049" s="145"/>
      <c r="D1049" s="18"/>
      <c r="E1049" s="18"/>
      <c r="F1049" s="76"/>
      <c r="G1049" s="76"/>
      <c r="H1049" s="76"/>
      <c r="I1049" s="21"/>
      <c r="J1049" s="21"/>
      <c r="K1049" s="21"/>
      <c r="L1049" s="21"/>
      <c r="M1049" s="23"/>
      <c r="N1049" s="32"/>
      <c r="O1049" s="32"/>
      <c r="P1049" s="33"/>
      <c r="Q1049" s="32"/>
      <c r="R1049" s="77"/>
      <c r="S1049" s="77"/>
      <c r="T1049" s="34"/>
      <c r="U1049" s="32"/>
      <c r="V1049" s="22"/>
      <c r="W1049" s="23"/>
      <c r="X1049" s="22"/>
      <c r="Y1049" s="22"/>
      <c r="Z1049" s="22"/>
      <c r="AA1049" s="21"/>
    </row>
    <row r="1050" spans="1:27" ht="18" customHeight="1" x14ac:dyDescent="0.2">
      <c r="A1050" s="32"/>
      <c r="B1050" s="23"/>
      <c r="C1050" s="145"/>
      <c r="D1050" s="18"/>
      <c r="E1050" s="18"/>
      <c r="F1050" s="76"/>
      <c r="G1050" s="76"/>
      <c r="H1050" s="76"/>
      <c r="I1050" s="21"/>
      <c r="J1050" s="21"/>
      <c r="K1050" s="21"/>
      <c r="L1050" s="21"/>
      <c r="M1050" s="23"/>
      <c r="N1050" s="32"/>
      <c r="O1050" s="32"/>
      <c r="P1050" s="33"/>
      <c r="Q1050" s="32"/>
      <c r="R1050" s="77"/>
      <c r="S1050" s="77"/>
      <c r="T1050" s="34"/>
      <c r="U1050" s="32"/>
      <c r="V1050" s="22"/>
      <c r="W1050" s="23"/>
      <c r="X1050" s="22"/>
      <c r="Y1050" s="22"/>
      <c r="Z1050" s="22"/>
      <c r="AA1050" s="21"/>
    </row>
    <row r="1051" spans="1:27" ht="18" customHeight="1" x14ac:dyDescent="0.2">
      <c r="A1051" s="32"/>
      <c r="B1051" s="23"/>
      <c r="C1051" s="145"/>
      <c r="D1051" s="18"/>
      <c r="E1051" s="18"/>
      <c r="F1051" s="76"/>
      <c r="G1051" s="76"/>
      <c r="H1051" s="76"/>
      <c r="I1051" s="21"/>
      <c r="J1051" s="21"/>
      <c r="K1051" s="21"/>
      <c r="L1051" s="21"/>
      <c r="M1051" s="23"/>
      <c r="N1051" s="32"/>
      <c r="O1051" s="32"/>
      <c r="P1051" s="33"/>
      <c r="Q1051" s="32"/>
      <c r="R1051" s="77"/>
      <c r="S1051" s="77"/>
      <c r="T1051" s="34"/>
      <c r="U1051" s="32"/>
      <c r="V1051" s="22"/>
      <c r="W1051" s="23"/>
      <c r="X1051" s="22"/>
      <c r="Y1051" s="22"/>
      <c r="Z1051" s="22"/>
      <c r="AA1051" s="21"/>
    </row>
    <row r="1052" spans="1:27" ht="18" customHeight="1" x14ac:dyDescent="0.2">
      <c r="A1052" s="32"/>
      <c r="B1052" s="23"/>
      <c r="C1052" s="145"/>
      <c r="D1052" s="18"/>
      <c r="E1052" s="18"/>
      <c r="F1052" s="76"/>
      <c r="G1052" s="76"/>
      <c r="H1052" s="76"/>
      <c r="I1052" s="21"/>
      <c r="J1052" s="21"/>
      <c r="K1052" s="21"/>
      <c r="L1052" s="21"/>
      <c r="M1052" s="23"/>
      <c r="N1052" s="32"/>
      <c r="O1052" s="32"/>
      <c r="P1052" s="33"/>
      <c r="Q1052" s="32"/>
      <c r="R1052" s="77"/>
      <c r="S1052" s="77"/>
      <c r="T1052" s="34"/>
      <c r="U1052" s="32"/>
      <c r="V1052" s="22"/>
      <c r="W1052" s="23"/>
      <c r="X1052" s="22"/>
      <c r="Y1052" s="22"/>
      <c r="Z1052" s="22"/>
      <c r="AA1052" s="21"/>
    </row>
    <row r="1053" spans="1:27" ht="18" customHeight="1" x14ac:dyDescent="0.2">
      <c r="A1053" s="32"/>
      <c r="B1053" s="23"/>
      <c r="C1053" s="145"/>
      <c r="D1053" s="18"/>
      <c r="E1053" s="18"/>
      <c r="F1053" s="76"/>
      <c r="G1053" s="76"/>
      <c r="H1053" s="76"/>
      <c r="I1053" s="21"/>
      <c r="J1053" s="21"/>
      <c r="K1053" s="21"/>
      <c r="L1053" s="21"/>
      <c r="M1053" s="23"/>
      <c r="N1053" s="32"/>
      <c r="O1053" s="32"/>
      <c r="P1053" s="33"/>
      <c r="Q1053" s="32"/>
      <c r="R1053" s="77"/>
      <c r="S1053" s="77"/>
      <c r="T1053" s="34"/>
      <c r="U1053" s="32"/>
      <c r="V1053" s="22"/>
      <c r="W1053" s="23"/>
      <c r="X1053" s="22"/>
      <c r="Y1053" s="22"/>
      <c r="Z1053" s="22"/>
      <c r="AA1053" s="21"/>
    </row>
    <row r="1054" spans="1:27" ht="18" customHeight="1" x14ac:dyDescent="0.2">
      <c r="A1054" s="32"/>
      <c r="B1054" s="23"/>
      <c r="C1054" s="145"/>
      <c r="D1054" s="18"/>
      <c r="E1054" s="18"/>
      <c r="F1054" s="76"/>
      <c r="G1054" s="76"/>
      <c r="H1054" s="76"/>
      <c r="I1054" s="21"/>
      <c r="J1054" s="21"/>
      <c r="K1054" s="21"/>
      <c r="L1054" s="21"/>
      <c r="M1054" s="23"/>
      <c r="N1054" s="32"/>
      <c r="O1054" s="32"/>
      <c r="P1054" s="33"/>
      <c r="Q1054" s="32"/>
      <c r="R1054" s="77"/>
      <c r="S1054" s="77"/>
      <c r="T1054" s="34"/>
      <c r="U1054" s="32"/>
      <c r="V1054" s="22"/>
      <c r="W1054" s="23"/>
      <c r="X1054" s="22"/>
      <c r="Y1054" s="22"/>
      <c r="Z1054" s="22"/>
      <c r="AA1054" s="21"/>
    </row>
    <row r="1055" spans="1:27" ht="18" customHeight="1" x14ac:dyDescent="0.2">
      <c r="A1055" s="32"/>
      <c r="B1055" s="23"/>
      <c r="C1055" s="145"/>
      <c r="D1055" s="18"/>
      <c r="E1055" s="18"/>
      <c r="F1055" s="76"/>
      <c r="G1055" s="76"/>
      <c r="H1055" s="76"/>
      <c r="I1055" s="21"/>
      <c r="J1055" s="21"/>
      <c r="K1055" s="21"/>
      <c r="L1055" s="21"/>
      <c r="M1055" s="23"/>
      <c r="N1055" s="32"/>
      <c r="O1055" s="32"/>
      <c r="P1055" s="33"/>
      <c r="Q1055" s="32"/>
      <c r="R1055" s="77"/>
      <c r="S1055" s="77"/>
      <c r="T1055" s="34"/>
      <c r="U1055" s="32"/>
      <c r="V1055" s="22"/>
      <c r="W1055" s="23"/>
      <c r="X1055" s="22"/>
      <c r="Y1055" s="22"/>
      <c r="Z1055" s="22"/>
      <c r="AA1055" s="21"/>
    </row>
    <row r="1056" spans="1:27" ht="18" customHeight="1" x14ac:dyDescent="0.2">
      <c r="A1056" s="32"/>
      <c r="B1056" s="23"/>
      <c r="C1056" s="145"/>
      <c r="D1056" s="18"/>
      <c r="E1056" s="18"/>
      <c r="F1056" s="76"/>
      <c r="G1056" s="76"/>
      <c r="H1056" s="76"/>
      <c r="I1056" s="21"/>
      <c r="J1056" s="21"/>
      <c r="K1056" s="21"/>
      <c r="L1056" s="21"/>
      <c r="M1056" s="23"/>
      <c r="N1056" s="32"/>
      <c r="O1056" s="32"/>
      <c r="P1056" s="33"/>
      <c r="Q1056" s="32"/>
      <c r="R1056" s="77"/>
      <c r="S1056" s="77"/>
      <c r="T1056" s="34"/>
      <c r="U1056" s="32"/>
      <c r="V1056" s="22"/>
      <c r="W1056" s="23"/>
      <c r="X1056" s="22"/>
      <c r="Y1056" s="22"/>
      <c r="Z1056" s="22"/>
      <c r="AA1056" s="21"/>
    </row>
    <row r="1057" spans="1:27" ht="18" customHeight="1" x14ac:dyDescent="0.2">
      <c r="A1057" s="32"/>
      <c r="B1057" s="23"/>
      <c r="C1057" s="145"/>
      <c r="D1057" s="18"/>
      <c r="E1057" s="18"/>
      <c r="F1057" s="76"/>
      <c r="G1057" s="76"/>
      <c r="H1057" s="76"/>
      <c r="I1057" s="21"/>
      <c r="J1057" s="21"/>
      <c r="K1057" s="21"/>
      <c r="L1057" s="21"/>
      <c r="M1057" s="23"/>
      <c r="N1057" s="32"/>
      <c r="O1057" s="32"/>
      <c r="P1057" s="33"/>
      <c r="Q1057" s="32"/>
      <c r="R1057" s="77"/>
      <c r="S1057" s="77"/>
      <c r="T1057" s="34"/>
      <c r="U1057" s="32"/>
      <c r="V1057" s="22"/>
      <c r="W1057" s="23"/>
      <c r="X1057" s="22"/>
      <c r="Y1057" s="22"/>
      <c r="Z1057" s="22"/>
      <c r="AA1057" s="21"/>
    </row>
    <row r="1058" spans="1:27" ht="18" customHeight="1" x14ac:dyDescent="0.2">
      <c r="A1058" s="32"/>
      <c r="B1058" s="23"/>
      <c r="C1058" s="145"/>
      <c r="D1058" s="18"/>
      <c r="E1058" s="18"/>
      <c r="F1058" s="76"/>
      <c r="G1058" s="76"/>
      <c r="H1058" s="76"/>
      <c r="I1058" s="21"/>
      <c r="J1058" s="21"/>
      <c r="K1058" s="21"/>
      <c r="L1058" s="21"/>
      <c r="M1058" s="23"/>
      <c r="N1058" s="32"/>
      <c r="O1058" s="32"/>
      <c r="P1058" s="33"/>
      <c r="Q1058" s="32"/>
      <c r="R1058" s="77"/>
      <c r="S1058" s="77"/>
      <c r="T1058" s="34"/>
      <c r="U1058" s="32"/>
      <c r="V1058" s="22"/>
      <c r="W1058" s="23"/>
      <c r="X1058" s="22"/>
      <c r="Y1058" s="22"/>
      <c r="Z1058" s="22"/>
      <c r="AA1058" s="21"/>
    </row>
    <row r="1059" spans="1:27" ht="18" customHeight="1" x14ac:dyDescent="0.2">
      <c r="A1059" s="32"/>
      <c r="B1059" s="23"/>
      <c r="C1059" s="145"/>
      <c r="D1059" s="18"/>
      <c r="E1059" s="18"/>
      <c r="F1059" s="76"/>
      <c r="G1059" s="76"/>
      <c r="H1059" s="76"/>
      <c r="I1059" s="21"/>
      <c r="J1059" s="21"/>
      <c r="K1059" s="21"/>
      <c r="L1059" s="21"/>
      <c r="M1059" s="23"/>
      <c r="N1059" s="32"/>
      <c r="O1059" s="32"/>
      <c r="P1059" s="33"/>
      <c r="Q1059" s="32"/>
      <c r="R1059" s="77"/>
      <c r="S1059" s="77"/>
      <c r="T1059" s="34"/>
      <c r="U1059" s="32"/>
      <c r="V1059" s="22"/>
      <c r="W1059" s="23"/>
      <c r="X1059" s="22"/>
      <c r="Y1059" s="22"/>
      <c r="Z1059" s="22"/>
      <c r="AA1059" s="21"/>
    </row>
    <row r="1060" spans="1:27" ht="18" customHeight="1" x14ac:dyDescent="0.2">
      <c r="A1060" s="32"/>
      <c r="B1060" s="23"/>
      <c r="C1060" s="145"/>
      <c r="D1060" s="18"/>
      <c r="E1060" s="18"/>
      <c r="F1060" s="76"/>
      <c r="G1060" s="76"/>
      <c r="H1060" s="76"/>
      <c r="I1060" s="21"/>
      <c r="J1060" s="21"/>
      <c r="K1060" s="21"/>
      <c r="L1060" s="21"/>
      <c r="M1060" s="23"/>
      <c r="N1060" s="32"/>
      <c r="O1060" s="32"/>
      <c r="P1060" s="33"/>
      <c r="Q1060" s="32"/>
      <c r="R1060" s="77"/>
      <c r="S1060" s="77"/>
      <c r="T1060" s="34"/>
      <c r="U1060" s="32"/>
      <c r="V1060" s="22"/>
      <c r="W1060" s="23"/>
      <c r="X1060" s="22"/>
      <c r="Y1060" s="22"/>
      <c r="Z1060" s="22"/>
      <c r="AA1060" s="21"/>
    </row>
    <row r="1061" spans="1:27" ht="18" customHeight="1" x14ac:dyDescent="0.2">
      <c r="A1061" s="32"/>
      <c r="B1061" s="23"/>
      <c r="C1061" s="145"/>
      <c r="D1061" s="18"/>
      <c r="E1061" s="18"/>
      <c r="F1061" s="76"/>
      <c r="G1061" s="76"/>
      <c r="H1061" s="76"/>
      <c r="I1061" s="21"/>
      <c r="J1061" s="21"/>
      <c r="K1061" s="21"/>
      <c r="L1061" s="21"/>
      <c r="M1061" s="23"/>
      <c r="N1061" s="32"/>
      <c r="O1061" s="32"/>
      <c r="P1061" s="33"/>
      <c r="Q1061" s="32"/>
      <c r="R1061" s="77"/>
      <c r="S1061" s="77"/>
      <c r="T1061" s="34"/>
      <c r="U1061" s="32"/>
      <c r="V1061" s="22"/>
      <c r="W1061" s="23"/>
      <c r="X1061" s="22"/>
      <c r="Y1061" s="22"/>
      <c r="Z1061" s="22"/>
      <c r="AA1061" s="21"/>
    </row>
    <row r="1062" spans="1:27" ht="18" customHeight="1" x14ac:dyDescent="0.2">
      <c r="A1062" s="32"/>
      <c r="B1062" s="23"/>
      <c r="C1062" s="145"/>
      <c r="D1062" s="18"/>
      <c r="E1062" s="18"/>
      <c r="F1062" s="76"/>
      <c r="G1062" s="76"/>
      <c r="H1062" s="76"/>
      <c r="I1062" s="21"/>
      <c r="J1062" s="21"/>
      <c r="K1062" s="21"/>
      <c r="L1062" s="21"/>
      <c r="M1062" s="23"/>
      <c r="N1062" s="32"/>
      <c r="O1062" s="32"/>
      <c r="P1062" s="33"/>
      <c r="Q1062" s="32"/>
      <c r="R1062" s="77"/>
      <c r="S1062" s="77"/>
      <c r="T1062" s="34"/>
      <c r="U1062" s="32"/>
      <c r="V1062" s="22"/>
      <c r="W1062" s="23"/>
      <c r="X1062" s="22"/>
      <c r="Y1062" s="22"/>
      <c r="Z1062" s="22"/>
      <c r="AA1062" s="21"/>
    </row>
    <row r="1063" spans="1:27" ht="18" customHeight="1" x14ac:dyDescent="0.2">
      <c r="A1063" s="32"/>
      <c r="B1063" s="23"/>
      <c r="C1063" s="145"/>
      <c r="D1063" s="18"/>
      <c r="E1063" s="18"/>
      <c r="F1063" s="76"/>
      <c r="G1063" s="76"/>
      <c r="H1063" s="76"/>
      <c r="I1063" s="21"/>
      <c r="J1063" s="21"/>
      <c r="K1063" s="21"/>
      <c r="L1063" s="21"/>
      <c r="M1063" s="23"/>
      <c r="N1063" s="32"/>
      <c r="O1063" s="32"/>
      <c r="P1063" s="33"/>
      <c r="Q1063" s="32"/>
      <c r="R1063" s="77"/>
      <c r="S1063" s="77"/>
      <c r="T1063" s="34"/>
      <c r="U1063" s="32"/>
      <c r="V1063" s="22"/>
      <c r="W1063" s="23"/>
      <c r="X1063" s="22"/>
      <c r="Y1063" s="22"/>
      <c r="Z1063" s="22"/>
      <c r="AA1063" s="21"/>
    </row>
    <row r="1064" spans="1:27" ht="18" customHeight="1" x14ac:dyDescent="0.2">
      <c r="A1064" s="32"/>
      <c r="B1064" s="23"/>
      <c r="C1064" s="145"/>
      <c r="D1064" s="18"/>
      <c r="E1064" s="18"/>
      <c r="F1064" s="76"/>
      <c r="G1064" s="76"/>
      <c r="H1064" s="76"/>
      <c r="I1064" s="21"/>
      <c r="J1064" s="21"/>
      <c r="K1064" s="21"/>
      <c r="L1064" s="21"/>
      <c r="M1064" s="23"/>
      <c r="N1064" s="32"/>
      <c r="O1064" s="32"/>
      <c r="P1064" s="33"/>
      <c r="Q1064" s="32"/>
      <c r="R1064" s="77"/>
      <c r="S1064" s="77"/>
      <c r="T1064" s="34"/>
      <c r="U1064" s="32"/>
      <c r="V1064" s="22"/>
      <c r="W1064" s="23"/>
      <c r="X1064" s="22"/>
      <c r="Y1064" s="22"/>
      <c r="Z1064" s="22"/>
      <c r="AA1064" s="21"/>
    </row>
    <row r="1065" spans="1:27" ht="18" customHeight="1" x14ac:dyDescent="0.2">
      <c r="A1065" s="32"/>
      <c r="B1065" s="23"/>
      <c r="C1065" s="145"/>
      <c r="D1065" s="18"/>
      <c r="E1065" s="18"/>
      <c r="F1065" s="76"/>
      <c r="G1065" s="76"/>
      <c r="H1065" s="76"/>
      <c r="I1065" s="21"/>
      <c r="J1065" s="21"/>
      <c r="K1065" s="21"/>
      <c r="L1065" s="21"/>
      <c r="M1065" s="23"/>
      <c r="N1065" s="32"/>
      <c r="O1065" s="32"/>
      <c r="P1065" s="33"/>
      <c r="Q1065" s="32"/>
      <c r="R1065" s="77"/>
      <c r="S1065" s="77"/>
      <c r="T1065" s="34"/>
      <c r="U1065" s="32"/>
      <c r="V1065" s="22"/>
      <c r="W1065" s="23"/>
      <c r="X1065" s="22"/>
      <c r="Y1065" s="22"/>
      <c r="Z1065" s="22"/>
      <c r="AA1065" s="21"/>
    </row>
    <row r="1066" spans="1:27" ht="18" customHeight="1" x14ac:dyDescent="0.2">
      <c r="A1066" s="32"/>
      <c r="B1066" s="23"/>
      <c r="C1066" s="145"/>
      <c r="D1066" s="18"/>
      <c r="E1066" s="18"/>
      <c r="F1066" s="76"/>
      <c r="G1066" s="76"/>
      <c r="H1066" s="76"/>
      <c r="I1066" s="21"/>
      <c r="J1066" s="21"/>
      <c r="K1066" s="21"/>
      <c r="L1066" s="21"/>
      <c r="M1066" s="23"/>
      <c r="N1066" s="32"/>
      <c r="O1066" s="32"/>
      <c r="P1066" s="33"/>
      <c r="Q1066" s="32"/>
      <c r="R1066" s="77"/>
      <c r="S1066" s="77"/>
      <c r="T1066" s="34"/>
      <c r="U1066" s="32"/>
      <c r="V1066" s="22"/>
      <c r="W1066" s="23"/>
      <c r="X1066" s="22"/>
      <c r="Y1066" s="22"/>
      <c r="Z1066" s="22"/>
      <c r="AA1066" s="21"/>
    </row>
    <row r="1067" spans="1:27" ht="18" customHeight="1" x14ac:dyDescent="0.2">
      <c r="A1067" s="32"/>
      <c r="B1067" s="23"/>
      <c r="C1067" s="145"/>
      <c r="D1067" s="18"/>
      <c r="E1067" s="18"/>
      <c r="F1067" s="76"/>
      <c r="G1067" s="76"/>
      <c r="H1067" s="76"/>
      <c r="I1067" s="21"/>
      <c r="J1067" s="21"/>
      <c r="K1067" s="21"/>
      <c r="L1067" s="21"/>
      <c r="M1067" s="23"/>
      <c r="N1067" s="32"/>
      <c r="O1067" s="32"/>
      <c r="P1067" s="33"/>
      <c r="Q1067" s="32"/>
      <c r="R1067" s="77"/>
      <c r="S1067" s="77"/>
      <c r="T1067" s="34"/>
      <c r="U1067" s="32"/>
      <c r="V1067" s="22"/>
      <c r="W1067" s="23"/>
      <c r="X1067" s="22"/>
      <c r="Y1067" s="22"/>
      <c r="Z1067" s="22"/>
      <c r="AA1067" s="21"/>
    </row>
    <row r="1068" spans="1:27" ht="18" customHeight="1" x14ac:dyDescent="0.2">
      <c r="A1068" s="32"/>
      <c r="B1068" s="23"/>
      <c r="C1068" s="145"/>
      <c r="D1068" s="18"/>
      <c r="E1068" s="18"/>
      <c r="F1068" s="76"/>
      <c r="G1068" s="76"/>
      <c r="H1068" s="76"/>
      <c r="I1068" s="21"/>
      <c r="J1068" s="21"/>
      <c r="K1068" s="21"/>
      <c r="L1068" s="21"/>
      <c r="M1068" s="23"/>
      <c r="N1068" s="32"/>
      <c r="O1068" s="32"/>
      <c r="P1068" s="33"/>
      <c r="Q1068" s="32"/>
      <c r="R1068" s="77"/>
      <c r="S1068" s="77"/>
      <c r="T1068" s="34"/>
      <c r="U1068" s="32"/>
      <c r="V1068" s="22"/>
      <c r="W1068" s="23"/>
      <c r="X1068" s="22"/>
      <c r="Y1068" s="22"/>
      <c r="Z1068" s="22"/>
      <c r="AA1068" s="21"/>
    </row>
    <row r="1069" spans="1:27" ht="18" customHeight="1" x14ac:dyDescent="0.2">
      <c r="A1069" s="32"/>
      <c r="B1069" s="23"/>
      <c r="C1069" s="145"/>
      <c r="D1069" s="18"/>
      <c r="E1069" s="18"/>
      <c r="F1069" s="76"/>
      <c r="G1069" s="76"/>
      <c r="H1069" s="76"/>
      <c r="I1069" s="21"/>
      <c r="J1069" s="21"/>
      <c r="K1069" s="21"/>
      <c r="L1069" s="21"/>
      <c r="M1069" s="23"/>
      <c r="N1069" s="32"/>
      <c r="O1069" s="32"/>
      <c r="P1069" s="33"/>
      <c r="Q1069" s="32"/>
      <c r="R1069" s="77"/>
      <c r="S1069" s="77"/>
      <c r="T1069" s="34"/>
      <c r="U1069" s="32"/>
      <c r="V1069" s="22"/>
      <c r="W1069" s="23"/>
      <c r="X1069" s="22"/>
      <c r="Y1069" s="22"/>
      <c r="Z1069" s="22"/>
      <c r="AA1069" s="21"/>
    </row>
    <row r="1070" spans="1:27" ht="18" customHeight="1" x14ac:dyDescent="0.2">
      <c r="A1070" s="32"/>
      <c r="B1070" s="23"/>
      <c r="C1070" s="145"/>
      <c r="D1070" s="18"/>
      <c r="E1070" s="18"/>
      <c r="F1070" s="76"/>
      <c r="G1070" s="76"/>
      <c r="H1070" s="76"/>
      <c r="I1070" s="21"/>
      <c r="J1070" s="21"/>
      <c r="K1070" s="21"/>
      <c r="L1070" s="21"/>
      <c r="M1070" s="23"/>
      <c r="N1070" s="32"/>
      <c r="O1070" s="32"/>
      <c r="P1070" s="33"/>
      <c r="Q1070" s="32"/>
      <c r="R1070" s="77"/>
      <c r="S1070" s="77"/>
      <c r="T1070" s="34"/>
      <c r="U1070" s="32"/>
      <c r="V1070" s="22"/>
      <c r="W1070" s="23"/>
      <c r="X1070" s="22"/>
      <c r="Y1070" s="22"/>
      <c r="Z1070" s="22"/>
      <c r="AA1070" s="21"/>
    </row>
    <row r="1071" spans="1:27" ht="18" customHeight="1" x14ac:dyDescent="0.2">
      <c r="A1071" s="32"/>
      <c r="B1071" s="23"/>
      <c r="C1071" s="145"/>
      <c r="D1071" s="18"/>
      <c r="E1071" s="18"/>
      <c r="F1071" s="76"/>
      <c r="G1071" s="76"/>
      <c r="H1071" s="76"/>
      <c r="I1071" s="21"/>
      <c r="J1071" s="21"/>
      <c r="K1071" s="21"/>
      <c r="L1071" s="21"/>
      <c r="M1071" s="23"/>
      <c r="N1071" s="32"/>
      <c r="O1071" s="32"/>
      <c r="P1071" s="33"/>
      <c r="Q1071" s="32"/>
      <c r="R1071" s="77"/>
      <c r="S1071" s="77"/>
      <c r="T1071" s="34"/>
      <c r="U1071" s="32"/>
      <c r="V1071" s="22"/>
      <c r="W1071" s="23"/>
      <c r="X1071" s="22"/>
      <c r="Y1071" s="22"/>
      <c r="Z1071" s="22"/>
      <c r="AA1071" s="21"/>
    </row>
    <row r="1072" spans="1:27" ht="18" customHeight="1" x14ac:dyDescent="0.2">
      <c r="A1072" s="32"/>
      <c r="B1072" s="23"/>
      <c r="C1072" s="145"/>
      <c r="D1072" s="18"/>
      <c r="E1072" s="18"/>
      <c r="F1072" s="76"/>
      <c r="G1072" s="76"/>
      <c r="H1072" s="76"/>
      <c r="I1072" s="21"/>
      <c r="J1072" s="21"/>
      <c r="K1072" s="21"/>
      <c r="L1072" s="21"/>
      <c r="M1072" s="23"/>
      <c r="N1072" s="32"/>
      <c r="O1072" s="32"/>
      <c r="P1072" s="33"/>
      <c r="Q1072" s="32"/>
      <c r="R1072" s="77"/>
      <c r="S1072" s="77"/>
      <c r="T1072" s="34"/>
      <c r="U1072" s="32"/>
      <c r="V1072" s="22"/>
      <c r="W1072" s="23"/>
      <c r="X1072" s="22"/>
      <c r="Y1072" s="22"/>
      <c r="Z1072" s="22"/>
      <c r="AA1072" s="21"/>
    </row>
    <row r="1073" spans="1:27" ht="18" customHeight="1" x14ac:dyDescent="0.2">
      <c r="A1073" s="32"/>
      <c r="B1073" s="23"/>
      <c r="C1073" s="145"/>
      <c r="D1073" s="18"/>
      <c r="E1073" s="18"/>
      <c r="F1073" s="76"/>
      <c r="G1073" s="76"/>
      <c r="H1073" s="76"/>
      <c r="I1073" s="21"/>
      <c r="J1073" s="21"/>
      <c r="K1073" s="21"/>
      <c r="L1073" s="21"/>
      <c r="M1073" s="23"/>
      <c r="N1073" s="32"/>
      <c r="O1073" s="32"/>
      <c r="P1073" s="33"/>
      <c r="Q1073" s="32"/>
      <c r="R1073" s="77"/>
      <c r="S1073" s="77"/>
      <c r="T1073" s="34"/>
      <c r="U1073" s="32"/>
      <c r="V1073" s="22"/>
      <c r="W1073" s="23"/>
      <c r="X1073" s="22"/>
      <c r="Y1073" s="22"/>
      <c r="Z1073" s="22"/>
      <c r="AA1073" s="21"/>
    </row>
    <row r="1074" spans="1:27" ht="18" customHeight="1" x14ac:dyDescent="0.2">
      <c r="A1074" s="32"/>
      <c r="B1074" s="23"/>
      <c r="C1074" s="145"/>
      <c r="D1074" s="18"/>
      <c r="E1074" s="18"/>
      <c r="F1074" s="76"/>
      <c r="G1074" s="76"/>
      <c r="H1074" s="76"/>
      <c r="I1074" s="21"/>
      <c r="J1074" s="21"/>
      <c r="K1074" s="21"/>
      <c r="L1074" s="21"/>
      <c r="M1074" s="23"/>
      <c r="N1074" s="32"/>
      <c r="O1074" s="32"/>
      <c r="P1074" s="33"/>
      <c r="Q1074" s="32"/>
      <c r="R1074" s="77"/>
      <c r="S1074" s="77"/>
      <c r="T1074" s="34"/>
      <c r="U1074" s="32"/>
      <c r="V1074" s="22"/>
      <c r="W1074" s="23"/>
      <c r="X1074" s="22"/>
      <c r="Y1074" s="22"/>
      <c r="Z1074" s="22"/>
      <c r="AA1074" s="21"/>
    </row>
    <row r="1075" spans="1:27" ht="18" customHeight="1" x14ac:dyDescent="0.2">
      <c r="A1075" s="32"/>
      <c r="B1075" s="23"/>
      <c r="C1075" s="145"/>
      <c r="D1075" s="18"/>
      <c r="E1075" s="18"/>
      <c r="F1075" s="76"/>
      <c r="G1075" s="76"/>
      <c r="H1075" s="76"/>
      <c r="I1075" s="21"/>
      <c r="J1075" s="21"/>
      <c r="K1075" s="21"/>
      <c r="L1075" s="21"/>
      <c r="M1075" s="23"/>
      <c r="N1075" s="32"/>
      <c r="O1075" s="32"/>
      <c r="P1075" s="33"/>
      <c r="Q1075" s="32"/>
      <c r="R1075" s="77"/>
      <c r="S1075" s="77"/>
      <c r="T1075" s="34"/>
      <c r="U1075" s="32"/>
      <c r="V1075" s="22"/>
      <c r="W1075" s="23"/>
      <c r="X1075" s="22"/>
      <c r="Y1075" s="22"/>
      <c r="Z1075" s="22"/>
      <c r="AA1075" s="21"/>
    </row>
    <row r="1076" spans="1:27" ht="18" customHeight="1" x14ac:dyDescent="0.2">
      <c r="A1076" s="32"/>
      <c r="B1076" s="23"/>
      <c r="C1076" s="145"/>
      <c r="D1076" s="18"/>
      <c r="E1076" s="18"/>
      <c r="F1076" s="76"/>
      <c r="G1076" s="76"/>
      <c r="H1076" s="76"/>
      <c r="I1076" s="21"/>
      <c r="J1076" s="21"/>
      <c r="K1076" s="21"/>
      <c r="L1076" s="21"/>
      <c r="M1076" s="23"/>
      <c r="N1076" s="32"/>
      <c r="O1076" s="32"/>
      <c r="P1076" s="33"/>
      <c r="Q1076" s="32"/>
      <c r="R1076" s="77"/>
      <c r="S1076" s="77"/>
      <c r="T1076" s="34"/>
      <c r="U1076" s="32"/>
      <c r="V1076" s="22"/>
      <c r="W1076" s="23"/>
      <c r="X1076" s="22"/>
      <c r="Y1076" s="22"/>
      <c r="Z1076" s="22"/>
      <c r="AA1076" s="21"/>
    </row>
    <row r="1077" spans="1:27" ht="18" customHeight="1" x14ac:dyDescent="0.2">
      <c r="A1077" s="32"/>
      <c r="B1077" s="23"/>
      <c r="C1077" s="145"/>
      <c r="D1077" s="18"/>
      <c r="E1077" s="18"/>
      <c r="F1077" s="76"/>
      <c r="G1077" s="76"/>
      <c r="H1077" s="76"/>
      <c r="I1077" s="21"/>
      <c r="J1077" s="21"/>
      <c r="K1077" s="21"/>
      <c r="L1077" s="21"/>
      <c r="M1077" s="23"/>
      <c r="N1077" s="32"/>
      <c r="O1077" s="32"/>
      <c r="P1077" s="33"/>
      <c r="Q1077" s="32"/>
      <c r="R1077" s="77"/>
      <c r="S1077" s="77"/>
      <c r="T1077" s="34"/>
      <c r="U1077" s="32"/>
      <c r="V1077" s="22"/>
      <c r="W1077" s="23"/>
      <c r="X1077" s="22"/>
      <c r="Y1077" s="22"/>
      <c r="Z1077" s="22"/>
      <c r="AA1077" s="21"/>
    </row>
    <row r="1078" spans="1:27" ht="18" customHeight="1" x14ac:dyDescent="0.2">
      <c r="A1078" s="32"/>
      <c r="B1078" s="23"/>
      <c r="C1078" s="145"/>
      <c r="D1078" s="18"/>
      <c r="E1078" s="18"/>
      <c r="F1078" s="76"/>
      <c r="G1078" s="76"/>
      <c r="H1078" s="76"/>
      <c r="I1078" s="21"/>
      <c r="J1078" s="21"/>
      <c r="K1078" s="21"/>
      <c r="L1078" s="21"/>
      <c r="M1078" s="23"/>
      <c r="N1078" s="32"/>
      <c r="O1078" s="32"/>
      <c r="P1078" s="33"/>
      <c r="Q1078" s="32"/>
      <c r="R1078" s="77"/>
      <c r="S1078" s="77"/>
      <c r="T1078" s="34"/>
      <c r="U1078" s="32"/>
      <c r="V1078" s="22"/>
      <c r="W1078" s="23"/>
      <c r="X1078" s="22"/>
      <c r="Y1078" s="22"/>
      <c r="Z1078" s="22"/>
      <c r="AA1078" s="21"/>
    </row>
    <row r="1079" spans="1:27" ht="18" customHeight="1" x14ac:dyDescent="0.2">
      <c r="A1079" s="32"/>
      <c r="B1079" s="23"/>
      <c r="C1079" s="145"/>
      <c r="D1079" s="18"/>
      <c r="E1079" s="18"/>
      <c r="F1079" s="76"/>
      <c r="G1079" s="76"/>
      <c r="H1079" s="76"/>
      <c r="I1079" s="21"/>
      <c r="J1079" s="21"/>
      <c r="K1079" s="21"/>
      <c r="L1079" s="21"/>
      <c r="M1079" s="23"/>
      <c r="N1079" s="32"/>
      <c r="O1079" s="32"/>
      <c r="P1079" s="33"/>
      <c r="Q1079" s="32"/>
      <c r="R1079" s="77"/>
      <c r="S1079" s="77"/>
      <c r="T1079" s="34"/>
      <c r="U1079" s="32"/>
      <c r="V1079" s="22"/>
      <c r="W1079" s="23"/>
      <c r="X1079" s="22"/>
      <c r="Y1079" s="22"/>
      <c r="Z1079" s="22"/>
      <c r="AA1079" s="21"/>
    </row>
    <row r="1080" spans="1:27" ht="18" customHeight="1" x14ac:dyDescent="0.2">
      <c r="A1080" s="32"/>
      <c r="B1080" s="23"/>
      <c r="C1080" s="145"/>
      <c r="D1080" s="18"/>
      <c r="E1080" s="18"/>
      <c r="F1080" s="76"/>
      <c r="G1080" s="76"/>
      <c r="H1080" s="76"/>
      <c r="I1080" s="21"/>
      <c r="J1080" s="21"/>
      <c r="K1080" s="21"/>
      <c r="L1080" s="21"/>
      <c r="M1080" s="23"/>
      <c r="N1080" s="32"/>
      <c r="O1080" s="32"/>
      <c r="P1080" s="33"/>
      <c r="Q1080" s="32"/>
      <c r="R1080" s="77"/>
      <c r="S1080" s="77"/>
      <c r="T1080" s="34"/>
      <c r="U1080" s="32"/>
      <c r="V1080" s="22"/>
      <c r="W1080" s="23"/>
      <c r="X1080" s="22"/>
      <c r="Y1080" s="22"/>
      <c r="Z1080" s="22"/>
      <c r="AA1080" s="21"/>
    </row>
    <row r="1081" spans="1:27" ht="18" customHeight="1" x14ac:dyDescent="0.2">
      <c r="A1081" s="32"/>
      <c r="B1081" s="23"/>
      <c r="C1081" s="145"/>
      <c r="D1081" s="18"/>
      <c r="E1081" s="18"/>
      <c r="F1081" s="76"/>
      <c r="G1081" s="76"/>
      <c r="H1081" s="76"/>
      <c r="I1081" s="21"/>
      <c r="J1081" s="21"/>
      <c r="K1081" s="21"/>
      <c r="L1081" s="21"/>
      <c r="M1081" s="23"/>
      <c r="N1081" s="32"/>
      <c r="O1081" s="32"/>
      <c r="P1081" s="33"/>
      <c r="Q1081" s="32"/>
      <c r="R1081" s="77"/>
      <c r="S1081" s="77"/>
      <c r="T1081" s="34"/>
      <c r="U1081" s="32"/>
      <c r="V1081" s="22"/>
      <c r="W1081" s="23"/>
      <c r="X1081" s="22"/>
      <c r="Y1081" s="22"/>
      <c r="Z1081" s="22"/>
      <c r="AA1081" s="21"/>
    </row>
    <row r="1082" spans="1:27" ht="18" customHeight="1" x14ac:dyDescent="0.2">
      <c r="A1082" s="32"/>
      <c r="B1082" s="23"/>
      <c r="C1082" s="145"/>
      <c r="D1082" s="18"/>
      <c r="E1082" s="18"/>
      <c r="F1082" s="76"/>
      <c r="G1082" s="76"/>
      <c r="H1082" s="76"/>
      <c r="I1082" s="21"/>
      <c r="J1082" s="21"/>
      <c r="K1082" s="21"/>
      <c r="L1082" s="21"/>
      <c r="M1082" s="23"/>
      <c r="N1082" s="32"/>
      <c r="O1082" s="32"/>
      <c r="P1082" s="33"/>
      <c r="Q1082" s="32"/>
      <c r="R1082" s="77"/>
      <c r="S1082" s="77"/>
      <c r="T1082" s="34"/>
      <c r="U1082" s="32"/>
      <c r="V1082" s="22"/>
      <c r="W1082" s="23"/>
      <c r="X1082" s="22"/>
      <c r="Y1082" s="22"/>
      <c r="Z1082" s="22"/>
      <c r="AA1082" s="21"/>
    </row>
    <row r="1083" spans="1:27" ht="18" customHeight="1" x14ac:dyDescent="0.2">
      <c r="A1083" s="32"/>
      <c r="B1083" s="23"/>
      <c r="C1083" s="145"/>
      <c r="D1083" s="18"/>
      <c r="E1083" s="18"/>
      <c r="F1083" s="76"/>
      <c r="G1083" s="76"/>
      <c r="H1083" s="76"/>
      <c r="I1083" s="21"/>
      <c r="J1083" s="21"/>
      <c r="K1083" s="21"/>
      <c r="L1083" s="21"/>
      <c r="M1083" s="23"/>
      <c r="N1083" s="32"/>
      <c r="O1083" s="32"/>
      <c r="P1083" s="33"/>
      <c r="Q1083" s="32"/>
      <c r="R1083" s="77"/>
      <c r="S1083" s="77"/>
      <c r="T1083" s="34"/>
      <c r="U1083" s="32"/>
      <c r="V1083" s="22"/>
      <c r="W1083" s="23"/>
      <c r="X1083" s="22"/>
      <c r="Y1083" s="22"/>
      <c r="Z1083" s="22"/>
      <c r="AA1083" s="21"/>
    </row>
    <row r="1084" spans="1:27" ht="18" customHeight="1" x14ac:dyDescent="0.2">
      <c r="A1084" s="32"/>
      <c r="B1084" s="23"/>
      <c r="C1084" s="145"/>
      <c r="D1084" s="18"/>
      <c r="E1084" s="18"/>
      <c r="F1084" s="76"/>
      <c r="G1084" s="76"/>
      <c r="H1084" s="76"/>
      <c r="I1084" s="21"/>
      <c r="J1084" s="21"/>
      <c r="K1084" s="21"/>
      <c r="L1084" s="21"/>
      <c r="M1084" s="23"/>
      <c r="N1084" s="32"/>
      <c r="O1084" s="32"/>
      <c r="P1084" s="33"/>
      <c r="Q1084" s="32"/>
      <c r="R1084" s="77"/>
      <c r="S1084" s="77"/>
      <c r="T1084" s="34"/>
      <c r="U1084" s="32"/>
      <c r="V1084" s="22"/>
      <c r="W1084" s="23"/>
      <c r="X1084" s="22"/>
      <c r="Y1084" s="22"/>
      <c r="Z1084" s="22"/>
      <c r="AA1084" s="21"/>
    </row>
    <row r="1085" spans="1:27" ht="18" customHeight="1" x14ac:dyDescent="0.2">
      <c r="A1085" s="32"/>
      <c r="B1085" s="23"/>
      <c r="C1085" s="145"/>
      <c r="D1085" s="18"/>
      <c r="E1085" s="18"/>
      <c r="F1085" s="76"/>
      <c r="G1085" s="76"/>
      <c r="H1085" s="76"/>
      <c r="I1085" s="21"/>
      <c r="J1085" s="21"/>
      <c r="K1085" s="21"/>
      <c r="L1085" s="21"/>
      <c r="M1085" s="23"/>
      <c r="N1085" s="32"/>
      <c r="O1085" s="32"/>
      <c r="P1085" s="33"/>
      <c r="Q1085" s="32"/>
      <c r="R1085" s="77"/>
      <c r="S1085" s="77"/>
      <c r="T1085" s="34"/>
      <c r="U1085" s="32"/>
      <c r="V1085" s="22"/>
      <c r="W1085" s="23"/>
      <c r="X1085" s="22"/>
      <c r="Y1085" s="22"/>
      <c r="Z1085" s="22"/>
      <c r="AA1085" s="21"/>
    </row>
    <row r="1086" spans="1:27" ht="18" customHeight="1" x14ac:dyDescent="0.2">
      <c r="A1086" s="32"/>
      <c r="B1086" s="23"/>
      <c r="C1086" s="145"/>
      <c r="D1086" s="18"/>
      <c r="E1086" s="18"/>
      <c r="F1086" s="76"/>
      <c r="G1086" s="76"/>
      <c r="H1086" s="76"/>
      <c r="I1086" s="21"/>
      <c r="J1086" s="21"/>
      <c r="K1086" s="21"/>
      <c r="L1086" s="21"/>
      <c r="M1086" s="23"/>
      <c r="N1086" s="32"/>
      <c r="O1086" s="32"/>
      <c r="P1086" s="33"/>
      <c r="Q1086" s="32"/>
      <c r="R1086" s="77"/>
      <c r="S1086" s="77"/>
      <c r="T1086" s="34"/>
      <c r="U1086" s="32"/>
      <c r="V1086" s="22"/>
      <c r="W1086" s="23"/>
      <c r="X1086" s="22"/>
      <c r="Y1086" s="22"/>
      <c r="Z1086" s="22"/>
      <c r="AA1086" s="21"/>
    </row>
    <row r="1087" spans="1:27" ht="18" customHeight="1" x14ac:dyDescent="0.2">
      <c r="A1087" s="32"/>
      <c r="B1087" s="23"/>
      <c r="C1087" s="145"/>
      <c r="D1087" s="18"/>
      <c r="E1087" s="18"/>
      <c r="F1087" s="76"/>
      <c r="G1087" s="76"/>
      <c r="H1087" s="76"/>
      <c r="I1087" s="21"/>
      <c r="J1087" s="21"/>
      <c r="K1087" s="21"/>
      <c r="L1087" s="21"/>
      <c r="M1087" s="23"/>
      <c r="N1087" s="32"/>
      <c r="O1087" s="32"/>
      <c r="P1087" s="33"/>
      <c r="Q1087" s="32"/>
      <c r="R1087" s="77"/>
      <c r="S1087" s="77"/>
      <c r="T1087" s="34"/>
      <c r="U1087" s="32"/>
      <c r="V1087" s="22"/>
      <c r="W1087" s="23"/>
      <c r="X1087" s="22"/>
      <c r="Y1087" s="22"/>
      <c r="Z1087" s="22"/>
      <c r="AA1087" s="21"/>
    </row>
    <row r="1088" spans="1:27" ht="18" customHeight="1" x14ac:dyDescent="0.2">
      <c r="A1088" s="32"/>
      <c r="B1088" s="23"/>
      <c r="C1088" s="145"/>
      <c r="D1088" s="18"/>
      <c r="E1088" s="18"/>
      <c r="F1088" s="76"/>
      <c r="G1088" s="76"/>
      <c r="H1088" s="76"/>
      <c r="I1088" s="21"/>
      <c r="J1088" s="21"/>
      <c r="K1088" s="21"/>
      <c r="L1088" s="21"/>
      <c r="M1088" s="23"/>
      <c r="N1088" s="32"/>
      <c r="O1088" s="32"/>
      <c r="P1088" s="33"/>
      <c r="Q1088" s="32"/>
      <c r="R1088" s="77"/>
      <c r="S1088" s="77"/>
      <c r="T1088" s="34"/>
      <c r="U1088" s="32"/>
      <c r="V1088" s="22"/>
      <c r="W1088" s="23"/>
      <c r="X1088" s="22"/>
      <c r="Y1088" s="22"/>
      <c r="Z1088" s="22"/>
      <c r="AA1088" s="21"/>
    </row>
    <row r="1089" spans="1:27" ht="18" customHeight="1" x14ac:dyDescent="0.2">
      <c r="A1089" s="32"/>
      <c r="B1089" s="23"/>
      <c r="C1089" s="145"/>
      <c r="D1089" s="18"/>
      <c r="E1089" s="18"/>
      <c r="F1089" s="76"/>
      <c r="G1089" s="76"/>
      <c r="H1089" s="76"/>
      <c r="I1089" s="21"/>
      <c r="J1089" s="21"/>
      <c r="K1089" s="21"/>
      <c r="L1089" s="21"/>
      <c r="M1089" s="23"/>
      <c r="N1089" s="32"/>
      <c r="O1089" s="32"/>
      <c r="P1089" s="33"/>
      <c r="Q1089" s="32"/>
      <c r="R1089" s="77"/>
      <c r="S1089" s="77"/>
      <c r="T1089" s="34"/>
      <c r="U1089" s="32"/>
      <c r="V1089" s="22"/>
      <c r="W1089" s="23"/>
      <c r="X1089" s="22"/>
      <c r="Y1089" s="22"/>
      <c r="Z1089" s="22"/>
      <c r="AA1089" s="21"/>
    </row>
    <row r="1090" spans="1:27" ht="18" customHeight="1" x14ac:dyDescent="0.2">
      <c r="A1090" s="32"/>
      <c r="B1090" s="23"/>
      <c r="C1090" s="145"/>
      <c r="D1090" s="18"/>
      <c r="E1090" s="18"/>
      <c r="F1090" s="76"/>
      <c r="G1090" s="76"/>
      <c r="H1090" s="76"/>
      <c r="I1090" s="21"/>
      <c r="J1090" s="21"/>
      <c r="K1090" s="21"/>
      <c r="L1090" s="21"/>
      <c r="M1090" s="23"/>
      <c r="N1090" s="32"/>
      <c r="O1090" s="32"/>
      <c r="P1090" s="33"/>
      <c r="Q1090" s="32"/>
      <c r="R1090" s="77"/>
      <c r="S1090" s="77"/>
      <c r="T1090" s="34"/>
      <c r="U1090" s="32"/>
      <c r="V1090" s="22"/>
      <c r="W1090" s="23"/>
      <c r="X1090" s="22"/>
      <c r="Y1090" s="22"/>
      <c r="Z1090" s="22"/>
      <c r="AA1090" s="21"/>
    </row>
    <row r="1091" spans="1:27" ht="18" customHeight="1" x14ac:dyDescent="0.2">
      <c r="A1091" s="32"/>
      <c r="B1091" s="23"/>
      <c r="C1091" s="145"/>
      <c r="D1091" s="18"/>
      <c r="E1091" s="18"/>
      <c r="F1091" s="76"/>
      <c r="G1091" s="76"/>
      <c r="H1091" s="76"/>
      <c r="I1091" s="21"/>
      <c r="J1091" s="21"/>
      <c r="K1091" s="21"/>
      <c r="L1091" s="21"/>
      <c r="M1091" s="23"/>
      <c r="N1091" s="32"/>
      <c r="O1091" s="32"/>
      <c r="P1091" s="33"/>
      <c r="Q1091" s="32"/>
      <c r="R1091" s="77"/>
      <c r="S1091" s="77"/>
      <c r="T1091" s="34"/>
      <c r="U1091" s="32"/>
      <c r="V1091" s="22"/>
      <c r="W1091" s="23"/>
      <c r="X1091" s="22"/>
      <c r="Y1091" s="22"/>
      <c r="Z1091" s="22"/>
      <c r="AA1091" s="21"/>
    </row>
    <row r="1092" spans="1:27" ht="18" customHeight="1" x14ac:dyDescent="0.2">
      <c r="A1092" s="32"/>
      <c r="B1092" s="23"/>
      <c r="C1092" s="145"/>
      <c r="D1092" s="18"/>
      <c r="E1092" s="18"/>
      <c r="F1092" s="76"/>
      <c r="G1092" s="76"/>
      <c r="H1092" s="76"/>
      <c r="I1092" s="21"/>
      <c r="J1092" s="21"/>
      <c r="K1092" s="21"/>
      <c r="L1092" s="21"/>
      <c r="M1092" s="23"/>
      <c r="N1092" s="32"/>
      <c r="O1092" s="32"/>
      <c r="P1092" s="33"/>
      <c r="Q1092" s="32"/>
      <c r="R1092" s="77"/>
      <c r="S1092" s="77"/>
      <c r="T1092" s="34"/>
      <c r="U1092" s="32"/>
      <c r="V1092" s="22"/>
      <c r="W1092" s="23"/>
      <c r="X1092" s="22"/>
      <c r="Y1092" s="22"/>
      <c r="Z1092" s="22"/>
      <c r="AA1092" s="21"/>
    </row>
    <row r="1093" spans="1:27" ht="18" customHeight="1" x14ac:dyDescent="0.2">
      <c r="A1093" s="32"/>
      <c r="B1093" s="23"/>
      <c r="C1093" s="145"/>
      <c r="D1093" s="18"/>
      <c r="E1093" s="18"/>
      <c r="F1093" s="76"/>
      <c r="G1093" s="76"/>
      <c r="H1093" s="76"/>
      <c r="I1093" s="21"/>
      <c r="J1093" s="21"/>
      <c r="K1093" s="21"/>
      <c r="L1093" s="21"/>
      <c r="M1093" s="23"/>
      <c r="N1093" s="32"/>
      <c r="O1093" s="32"/>
      <c r="P1093" s="33"/>
      <c r="Q1093" s="32"/>
      <c r="R1093" s="77"/>
      <c r="S1093" s="77"/>
      <c r="T1093" s="34"/>
      <c r="U1093" s="32"/>
      <c r="V1093" s="22"/>
      <c r="W1093" s="23"/>
      <c r="X1093" s="22"/>
      <c r="Y1093" s="22"/>
      <c r="Z1093" s="22"/>
      <c r="AA1093" s="21"/>
    </row>
    <row r="1094" spans="1:27" ht="18" customHeight="1" x14ac:dyDescent="0.2">
      <c r="A1094" s="32"/>
      <c r="B1094" s="23"/>
      <c r="C1094" s="145"/>
      <c r="D1094" s="18"/>
      <c r="E1094" s="18"/>
      <c r="F1094" s="76"/>
      <c r="G1094" s="76"/>
      <c r="H1094" s="76"/>
      <c r="I1094" s="21"/>
      <c r="J1094" s="21"/>
      <c r="K1094" s="21"/>
      <c r="L1094" s="21"/>
      <c r="M1094" s="23"/>
      <c r="N1094" s="32"/>
      <c r="O1094" s="32"/>
      <c r="P1094" s="33"/>
      <c r="Q1094" s="32"/>
      <c r="R1094" s="77"/>
      <c r="S1094" s="77"/>
      <c r="T1094" s="34"/>
      <c r="U1094" s="32"/>
      <c r="V1094" s="22"/>
      <c r="W1094" s="23"/>
      <c r="X1094" s="22"/>
      <c r="Y1094" s="22"/>
      <c r="Z1094" s="22"/>
      <c r="AA1094" s="21"/>
    </row>
    <row r="1095" spans="1:27" ht="18" customHeight="1" x14ac:dyDescent="0.2">
      <c r="A1095" s="32"/>
      <c r="B1095" s="23"/>
      <c r="C1095" s="145"/>
      <c r="D1095" s="18"/>
      <c r="E1095" s="18"/>
      <c r="F1095" s="76"/>
      <c r="G1095" s="76"/>
      <c r="H1095" s="76"/>
      <c r="I1095" s="21"/>
      <c r="J1095" s="21"/>
      <c r="K1095" s="21"/>
      <c r="L1095" s="21"/>
      <c r="M1095" s="23"/>
      <c r="N1095" s="32"/>
      <c r="O1095" s="32"/>
      <c r="P1095" s="33"/>
      <c r="Q1095" s="32"/>
      <c r="R1095" s="77"/>
      <c r="S1095" s="77"/>
      <c r="T1095" s="34"/>
      <c r="U1095" s="32"/>
      <c r="V1095" s="22"/>
      <c r="W1095" s="23"/>
      <c r="X1095" s="22"/>
      <c r="Y1095" s="22"/>
      <c r="Z1095" s="22"/>
      <c r="AA1095" s="21"/>
    </row>
    <row r="1096" spans="1:27" ht="18" customHeight="1" x14ac:dyDescent="0.2">
      <c r="A1096" s="32"/>
      <c r="B1096" s="23"/>
      <c r="C1096" s="145"/>
      <c r="D1096" s="18"/>
      <c r="E1096" s="18"/>
      <c r="F1096" s="76"/>
      <c r="G1096" s="76"/>
      <c r="H1096" s="76"/>
      <c r="I1096" s="21"/>
      <c r="J1096" s="21"/>
      <c r="K1096" s="21"/>
      <c r="L1096" s="21"/>
      <c r="M1096" s="23"/>
      <c r="N1096" s="32"/>
      <c r="O1096" s="32"/>
      <c r="P1096" s="33"/>
      <c r="Q1096" s="32"/>
      <c r="R1096" s="77"/>
      <c r="S1096" s="77"/>
      <c r="T1096" s="34"/>
      <c r="U1096" s="32"/>
      <c r="V1096" s="22"/>
      <c r="W1096" s="23"/>
      <c r="X1096" s="22"/>
      <c r="Y1096" s="22"/>
      <c r="Z1096" s="22"/>
      <c r="AA1096" s="21"/>
    </row>
    <row r="1097" spans="1:27" ht="18" customHeight="1" x14ac:dyDescent="0.2">
      <c r="A1097" s="32"/>
      <c r="B1097" s="23"/>
      <c r="C1097" s="145"/>
      <c r="D1097" s="18"/>
      <c r="E1097" s="18"/>
      <c r="F1097" s="76"/>
      <c r="G1097" s="76"/>
      <c r="H1097" s="76"/>
      <c r="I1097" s="21"/>
      <c r="J1097" s="21"/>
      <c r="K1097" s="21"/>
      <c r="L1097" s="21"/>
      <c r="M1097" s="23"/>
      <c r="N1097" s="32"/>
      <c r="O1097" s="32"/>
      <c r="P1097" s="33"/>
      <c r="Q1097" s="32"/>
      <c r="R1097" s="77"/>
      <c r="S1097" s="77"/>
      <c r="T1097" s="34"/>
      <c r="U1097" s="32"/>
      <c r="V1097" s="22"/>
      <c r="W1097" s="23"/>
      <c r="X1097" s="22"/>
      <c r="Y1097" s="22"/>
      <c r="Z1097" s="22"/>
      <c r="AA1097" s="21"/>
    </row>
    <row r="1098" spans="1:27" ht="18" customHeight="1" x14ac:dyDescent="0.2">
      <c r="A1098" s="32"/>
      <c r="B1098" s="23"/>
      <c r="C1098" s="145"/>
      <c r="D1098" s="18"/>
      <c r="E1098" s="18"/>
      <c r="F1098" s="76"/>
      <c r="G1098" s="76"/>
      <c r="H1098" s="76"/>
      <c r="I1098" s="21"/>
      <c r="J1098" s="21"/>
      <c r="K1098" s="21"/>
      <c r="L1098" s="21"/>
      <c r="M1098" s="23"/>
      <c r="N1098" s="32"/>
      <c r="O1098" s="32"/>
      <c r="P1098" s="33"/>
      <c r="Q1098" s="32"/>
      <c r="R1098" s="77"/>
      <c r="S1098" s="77"/>
      <c r="T1098" s="34"/>
      <c r="U1098" s="32"/>
      <c r="V1098" s="22"/>
      <c r="W1098" s="23"/>
      <c r="X1098" s="22"/>
      <c r="Y1098" s="22"/>
      <c r="Z1098" s="22"/>
      <c r="AA1098" s="21"/>
    </row>
    <row r="1099" spans="1:27" ht="18" customHeight="1" x14ac:dyDescent="0.2">
      <c r="A1099" s="32"/>
      <c r="B1099" s="23"/>
      <c r="C1099" s="145"/>
      <c r="D1099" s="18"/>
      <c r="E1099" s="18"/>
      <c r="F1099" s="76"/>
      <c r="G1099" s="76"/>
      <c r="H1099" s="76"/>
      <c r="I1099" s="21"/>
      <c r="J1099" s="21"/>
      <c r="K1099" s="21"/>
      <c r="L1099" s="21"/>
      <c r="M1099" s="23"/>
      <c r="N1099" s="32"/>
      <c r="O1099" s="32"/>
      <c r="P1099" s="33"/>
      <c r="Q1099" s="32"/>
      <c r="R1099" s="77"/>
      <c r="S1099" s="77"/>
      <c r="T1099" s="34"/>
      <c r="U1099" s="32"/>
      <c r="V1099" s="22"/>
      <c r="W1099" s="23"/>
      <c r="X1099" s="22"/>
      <c r="Y1099" s="22"/>
      <c r="Z1099" s="22"/>
      <c r="AA1099" s="21"/>
    </row>
    <row r="1100" spans="1:27" ht="18" customHeight="1" x14ac:dyDescent="0.2">
      <c r="A1100" s="32"/>
      <c r="B1100" s="23"/>
      <c r="C1100" s="145"/>
      <c r="D1100" s="18"/>
      <c r="E1100" s="18"/>
      <c r="F1100" s="76"/>
      <c r="G1100" s="76"/>
      <c r="H1100" s="76"/>
      <c r="I1100" s="21"/>
      <c r="J1100" s="21"/>
      <c r="K1100" s="21"/>
      <c r="L1100" s="21"/>
      <c r="M1100" s="23"/>
      <c r="N1100" s="32"/>
      <c r="O1100" s="32"/>
      <c r="P1100" s="33"/>
      <c r="Q1100" s="32"/>
      <c r="R1100" s="77"/>
      <c r="S1100" s="77"/>
      <c r="T1100" s="34"/>
      <c r="U1100" s="32"/>
      <c r="V1100" s="22"/>
      <c r="W1100" s="23"/>
      <c r="X1100" s="22"/>
      <c r="Y1100" s="22"/>
      <c r="Z1100" s="22"/>
      <c r="AA1100" s="21"/>
    </row>
    <row r="1101" spans="1:27" ht="18" customHeight="1" x14ac:dyDescent="0.2">
      <c r="A1101" s="32"/>
      <c r="B1101" s="23"/>
      <c r="C1101" s="145"/>
      <c r="D1101" s="18"/>
      <c r="E1101" s="18"/>
      <c r="F1101" s="76"/>
      <c r="G1101" s="76"/>
      <c r="H1101" s="76"/>
      <c r="I1101" s="21"/>
      <c r="J1101" s="21"/>
      <c r="K1101" s="21"/>
      <c r="L1101" s="21"/>
      <c r="M1101" s="23"/>
      <c r="N1101" s="32"/>
      <c r="O1101" s="32"/>
      <c r="P1101" s="33"/>
      <c r="Q1101" s="32"/>
      <c r="R1101" s="77"/>
      <c r="S1101" s="77"/>
      <c r="T1101" s="34"/>
      <c r="U1101" s="32"/>
      <c r="V1101" s="22"/>
      <c r="W1101" s="23"/>
      <c r="X1101" s="22"/>
      <c r="Y1101" s="22"/>
      <c r="Z1101" s="22"/>
      <c r="AA1101" s="21"/>
    </row>
    <row r="1102" spans="1:27" ht="18" customHeight="1" x14ac:dyDescent="0.2">
      <c r="A1102" s="32"/>
      <c r="B1102" s="23"/>
      <c r="C1102" s="145"/>
      <c r="D1102" s="18"/>
      <c r="E1102" s="18"/>
      <c r="F1102" s="76"/>
      <c r="G1102" s="76"/>
      <c r="H1102" s="76"/>
      <c r="I1102" s="21"/>
      <c r="J1102" s="21"/>
      <c r="K1102" s="21"/>
      <c r="L1102" s="21"/>
      <c r="M1102" s="23"/>
      <c r="N1102" s="32"/>
      <c r="O1102" s="32"/>
      <c r="P1102" s="33"/>
      <c r="Q1102" s="32"/>
      <c r="R1102" s="77"/>
      <c r="S1102" s="77"/>
      <c r="T1102" s="34"/>
      <c r="U1102" s="32"/>
      <c r="V1102" s="22"/>
      <c r="W1102" s="23"/>
      <c r="X1102" s="22"/>
      <c r="Y1102" s="22"/>
      <c r="Z1102" s="22"/>
      <c r="AA1102" s="21"/>
    </row>
    <row r="1103" spans="1:27" ht="18" customHeight="1" x14ac:dyDescent="0.2">
      <c r="A1103" s="32"/>
      <c r="B1103" s="23"/>
      <c r="C1103" s="145"/>
      <c r="D1103" s="18"/>
      <c r="E1103" s="18"/>
      <c r="F1103" s="76"/>
      <c r="G1103" s="76"/>
      <c r="H1103" s="76"/>
      <c r="I1103" s="21"/>
      <c r="J1103" s="21"/>
      <c r="K1103" s="21"/>
      <c r="L1103" s="21"/>
      <c r="M1103" s="23"/>
      <c r="N1103" s="32"/>
      <c r="O1103" s="32"/>
      <c r="P1103" s="33"/>
      <c r="Q1103" s="32"/>
      <c r="R1103" s="77"/>
      <c r="S1103" s="77"/>
      <c r="T1103" s="34"/>
      <c r="U1103" s="32"/>
      <c r="V1103" s="22"/>
      <c r="W1103" s="23"/>
      <c r="X1103" s="22"/>
      <c r="Y1103" s="22"/>
      <c r="Z1103" s="22"/>
      <c r="AA1103" s="21"/>
    </row>
    <row r="1104" spans="1:27" ht="18" customHeight="1" x14ac:dyDescent="0.2">
      <c r="A1104" s="32"/>
      <c r="B1104" s="23"/>
      <c r="C1104" s="145"/>
      <c r="D1104" s="18"/>
      <c r="E1104" s="18"/>
      <c r="F1104" s="76"/>
      <c r="G1104" s="76"/>
      <c r="H1104" s="76"/>
      <c r="I1104" s="21"/>
      <c r="J1104" s="21"/>
      <c r="K1104" s="21"/>
      <c r="L1104" s="21"/>
      <c r="M1104" s="23"/>
      <c r="N1104" s="32"/>
      <c r="O1104" s="32"/>
      <c r="P1104" s="33"/>
      <c r="Q1104" s="32"/>
      <c r="R1104" s="77"/>
      <c r="S1104" s="77"/>
      <c r="T1104" s="34"/>
      <c r="U1104" s="32"/>
      <c r="V1104" s="22"/>
      <c r="W1104" s="23"/>
      <c r="X1104" s="22"/>
      <c r="Y1104" s="22"/>
      <c r="Z1104" s="22"/>
      <c r="AA1104" s="21"/>
    </row>
    <row r="1105" spans="1:27" ht="18" customHeight="1" x14ac:dyDescent="0.2">
      <c r="A1105" s="32"/>
      <c r="B1105" s="23"/>
      <c r="C1105" s="145"/>
      <c r="D1105" s="18"/>
      <c r="E1105" s="18"/>
      <c r="F1105" s="76"/>
      <c r="G1105" s="76"/>
      <c r="H1105" s="76"/>
      <c r="I1105" s="21"/>
      <c r="J1105" s="21"/>
      <c r="K1105" s="21"/>
      <c r="L1105" s="21"/>
      <c r="M1105" s="23"/>
      <c r="N1105" s="32"/>
      <c r="O1105" s="32"/>
      <c r="P1105" s="33"/>
      <c r="Q1105" s="32"/>
      <c r="R1105" s="77"/>
      <c r="S1105" s="77"/>
      <c r="T1105" s="34"/>
      <c r="U1105" s="32"/>
      <c r="V1105" s="22"/>
      <c r="W1105" s="23"/>
      <c r="X1105" s="22"/>
      <c r="Y1105" s="22"/>
      <c r="Z1105" s="22"/>
      <c r="AA1105" s="21"/>
    </row>
    <row r="1106" spans="1:27" ht="18" customHeight="1" x14ac:dyDescent="0.2">
      <c r="A1106" s="32"/>
      <c r="B1106" s="23"/>
      <c r="C1106" s="145"/>
      <c r="D1106" s="18"/>
      <c r="E1106" s="18"/>
      <c r="F1106" s="76"/>
      <c r="G1106" s="76"/>
      <c r="H1106" s="76"/>
      <c r="I1106" s="21"/>
      <c r="J1106" s="21"/>
      <c r="K1106" s="21"/>
      <c r="L1106" s="21"/>
      <c r="M1106" s="23"/>
      <c r="N1106" s="32"/>
      <c r="O1106" s="32"/>
      <c r="P1106" s="33"/>
      <c r="Q1106" s="32"/>
      <c r="R1106" s="77"/>
      <c r="S1106" s="77"/>
      <c r="T1106" s="34"/>
      <c r="U1106" s="32"/>
      <c r="V1106" s="22"/>
      <c r="W1106" s="23"/>
      <c r="X1106" s="22"/>
      <c r="Y1106" s="22"/>
      <c r="Z1106" s="22"/>
      <c r="AA1106" s="21"/>
    </row>
    <row r="1107" spans="1:27" ht="18" customHeight="1" x14ac:dyDescent="0.2">
      <c r="A1107" s="32"/>
      <c r="B1107" s="23"/>
      <c r="C1107" s="145"/>
      <c r="D1107" s="18"/>
      <c r="E1107" s="18"/>
      <c r="F1107" s="76"/>
      <c r="G1107" s="76"/>
      <c r="H1107" s="76"/>
      <c r="I1107" s="21"/>
      <c r="J1107" s="21"/>
      <c r="K1107" s="21"/>
      <c r="L1107" s="21"/>
      <c r="M1107" s="23"/>
      <c r="N1107" s="32"/>
      <c r="O1107" s="32"/>
      <c r="P1107" s="33"/>
      <c r="Q1107" s="32"/>
      <c r="R1107" s="77"/>
      <c r="S1107" s="77"/>
      <c r="T1107" s="34"/>
      <c r="U1107" s="32"/>
      <c r="V1107" s="22"/>
      <c r="W1107" s="23"/>
      <c r="X1107" s="22"/>
      <c r="Y1107" s="22"/>
      <c r="Z1107" s="22"/>
      <c r="AA1107" s="21"/>
    </row>
    <row r="1108" spans="1:27" ht="18" customHeight="1" x14ac:dyDescent="0.2">
      <c r="A1108" s="32"/>
      <c r="B1108" s="23"/>
      <c r="C1108" s="145"/>
      <c r="D1108" s="18"/>
      <c r="E1108" s="18"/>
      <c r="F1108" s="76"/>
      <c r="G1108" s="76"/>
      <c r="H1108" s="76"/>
      <c r="I1108" s="21"/>
      <c r="J1108" s="21"/>
      <c r="K1108" s="21"/>
      <c r="L1108" s="21"/>
      <c r="M1108" s="23"/>
      <c r="N1108" s="32"/>
      <c r="O1108" s="32"/>
      <c r="P1108" s="33"/>
      <c r="Q1108" s="32"/>
      <c r="R1108" s="77"/>
      <c r="S1108" s="77"/>
      <c r="T1108" s="34"/>
      <c r="U1108" s="32"/>
      <c r="V1108" s="22"/>
      <c r="W1108" s="23"/>
      <c r="X1108" s="22"/>
      <c r="Y1108" s="22"/>
      <c r="Z1108" s="22"/>
      <c r="AA1108" s="21"/>
    </row>
    <row r="1109" spans="1:27" ht="18" customHeight="1" x14ac:dyDescent="0.2">
      <c r="A1109" s="32"/>
      <c r="B1109" s="23"/>
      <c r="C1109" s="145"/>
      <c r="D1109" s="18"/>
      <c r="E1109" s="18"/>
      <c r="F1109" s="76"/>
      <c r="G1109" s="76"/>
      <c r="H1109" s="76"/>
      <c r="I1109" s="21"/>
      <c r="J1109" s="21"/>
      <c r="K1109" s="21"/>
      <c r="L1109" s="21"/>
      <c r="M1109" s="23"/>
      <c r="N1109" s="32"/>
      <c r="O1109" s="32"/>
      <c r="P1109" s="33"/>
      <c r="Q1109" s="32"/>
      <c r="R1109" s="77"/>
      <c r="S1109" s="77"/>
      <c r="T1109" s="34"/>
      <c r="U1109" s="32"/>
      <c r="V1109" s="22"/>
      <c r="W1109" s="23"/>
      <c r="X1109" s="22"/>
      <c r="Y1109" s="22"/>
      <c r="Z1109" s="22"/>
      <c r="AA1109" s="21"/>
    </row>
    <row r="1110" spans="1:27" ht="18" customHeight="1" x14ac:dyDescent="0.2">
      <c r="A1110" s="32"/>
      <c r="B1110" s="23"/>
      <c r="C1110" s="145"/>
      <c r="D1110" s="18"/>
      <c r="E1110" s="18"/>
      <c r="F1110" s="76"/>
      <c r="G1110" s="76"/>
      <c r="H1110" s="76"/>
      <c r="I1110" s="21"/>
      <c r="J1110" s="21"/>
      <c r="K1110" s="21"/>
      <c r="L1110" s="21"/>
      <c r="M1110" s="23"/>
      <c r="N1110" s="32"/>
      <c r="O1110" s="32"/>
      <c r="P1110" s="33"/>
      <c r="Q1110" s="32"/>
      <c r="R1110" s="77"/>
      <c r="S1110" s="77"/>
      <c r="T1110" s="34"/>
      <c r="U1110" s="32"/>
      <c r="V1110" s="22"/>
      <c r="W1110" s="23"/>
      <c r="X1110" s="22"/>
      <c r="Y1110" s="22"/>
      <c r="Z1110" s="22"/>
      <c r="AA1110" s="21"/>
    </row>
    <row r="1111" spans="1:27" ht="18" customHeight="1" x14ac:dyDescent="0.2">
      <c r="A1111" s="32"/>
      <c r="B1111" s="23"/>
      <c r="C1111" s="145"/>
      <c r="D1111" s="18"/>
      <c r="E1111" s="18"/>
      <c r="F1111" s="76"/>
      <c r="G1111" s="76"/>
      <c r="H1111" s="76"/>
      <c r="I1111" s="21"/>
      <c r="J1111" s="21"/>
      <c r="K1111" s="21"/>
      <c r="L1111" s="21"/>
      <c r="M1111" s="23"/>
      <c r="N1111" s="32"/>
      <c r="O1111" s="32"/>
      <c r="P1111" s="33"/>
      <c r="Q1111" s="32"/>
      <c r="R1111" s="77"/>
      <c r="S1111" s="77"/>
      <c r="T1111" s="34"/>
      <c r="U1111" s="32"/>
      <c r="V1111" s="22"/>
      <c r="W1111" s="23"/>
      <c r="X1111" s="22"/>
      <c r="Y1111" s="22"/>
      <c r="Z1111" s="22"/>
      <c r="AA1111" s="21"/>
    </row>
    <row r="1112" spans="1:27" ht="18" customHeight="1" x14ac:dyDescent="0.2">
      <c r="A1112" s="32"/>
      <c r="B1112" s="23"/>
      <c r="C1112" s="145"/>
      <c r="D1112" s="18"/>
      <c r="E1112" s="18"/>
      <c r="F1112" s="76"/>
      <c r="G1112" s="76"/>
      <c r="H1112" s="76"/>
      <c r="I1112" s="21"/>
      <c r="J1112" s="21"/>
      <c r="K1112" s="21"/>
      <c r="L1112" s="21"/>
      <c r="M1112" s="23"/>
      <c r="N1112" s="32"/>
      <c r="O1112" s="32"/>
      <c r="P1112" s="33"/>
      <c r="Q1112" s="32"/>
      <c r="R1112" s="77"/>
      <c r="S1112" s="77"/>
      <c r="T1112" s="34"/>
      <c r="U1112" s="32"/>
      <c r="V1112" s="22"/>
      <c r="W1112" s="23"/>
      <c r="X1112" s="22"/>
      <c r="Y1112" s="22"/>
      <c r="Z1112" s="22"/>
      <c r="AA1112" s="21"/>
    </row>
    <row r="1113" spans="1:27" ht="18" customHeight="1" x14ac:dyDescent="0.2">
      <c r="A1113" s="32"/>
      <c r="B1113" s="23"/>
      <c r="C1113" s="145"/>
      <c r="D1113" s="18"/>
      <c r="E1113" s="18"/>
      <c r="F1113" s="76"/>
      <c r="G1113" s="76"/>
      <c r="H1113" s="76"/>
      <c r="I1113" s="21"/>
      <c r="J1113" s="21"/>
      <c r="K1113" s="21"/>
      <c r="L1113" s="21"/>
      <c r="M1113" s="23"/>
      <c r="N1113" s="32"/>
      <c r="O1113" s="32"/>
      <c r="P1113" s="33"/>
      <c r="Q1113" s="32"/>
      <c r="R1113" s="77"/>
      <c r="S1113" s="77"/>
      <c r="T1113" s="34"/>
      <c r="U1113" s="32"/>
      <c r="V1113" s="22"/>
      <c r="W1113" s="23"/>
      <c r="X1113" s="22"/>
      <c r="Y1113" s="22"/>
      <c r="Z1113" s="22"/>
      <c r="AA1113" s="21"/>
    </row>
    <row r="1114" spans="1:27" ht="18" customHeight="1" x14ac:dyDescent="0.2">
      <c r="A1114" s="32"/>
      <c r="B1114" s="23"/>
      <c r="C1114" s="145"/>
      <c r="D1114" s="18"/>
      <c r="E1114" s="18"/>
      <c r="F1114" s="76"/>
      <c r="G1114" s="76"/>
      <c r="H1114" s="76"/>
      <c r="I1114" s="21"/>
      <c r="J1114" s="21"/>
      <c r="K1114" s="21"/>
      <c r="L1114" s="21"/>
      <c r="M1114" s="23"/>
      <c r="N1114" s="32"/>
      <c r="O1114" s="32"/>
      <c r="P1114" s="33"/>
      <c r="Q1114" s="32"/>
      <c r="R1114" s="77"/>
      <c r="S1114" s="77"/>
      <c r="T1114" s="34"/>
      <c r="U1114" s="32"/>
      <c r="V1114" s="22"/>
      <c r="W1114" s="23"/>
      <c r="X1114" s="22"/>
      <c r="Y1114" s="22"/>
      <c r="Z1114" s="22"/>
      <c r="AA1114" s="21"/>
    </row>
    <row r="1115" spans="1:27" ht="18" customHeight="1" x14ac:dyDescent="0.2">
      <c r="A1115" s="32"/>
      <c r="B1115" s="23"/>
      <c r="C1115" s="145"/>
      <c r="D1115" s="18"/>
      <c r="E1115" s="18"/>
      <c r="F1115" s="76"/>
      <c r="G1115" s="76"/>
      <c r="H1115" s="76"/>
      <c r="I1115" s="21"/>
      <c r="J1115" s="21"/>
      <c r="K1115" s="21"/>
      <c r="L1115" s="21"/>
      <c r="M1115" s="23"/>
      <c r="N1115" s="32"/>
      <c r="O1115" s="32"/>
      <c r="P1115" s="33"/>
      <c r="Q1115" s="32"/>
      <c r="R1115" s="77"/>
      <c r="S1115" s="77"/>
      <c r="T1115" s="34"/>
      <c r="U1115" s="32"/>
      <c r="V1115" s="22"/>
      <c r="W1115" s="23"/>
      <c r="X1115" s="22"/>
      <c r="Y1115" s="22"/>
      <c r="Z1115" s="22"/>
      <c r="AA1115" s="21"/>
    </row>
    <row r="1116" spans="1:27" ht="18" customHeight="1" x14ac:dyDescent="0.2">
      <c r="A1116" s="32"/>
      <c r="B1116" s="23"/>
      <c r="C1116" s="145"/>
      <c r="D1116" s="18"/>
      <c r="E1116" s="18"/>
      <c r="F1116" s="76"/>
      <c r="G1116" s="76"/>
      <c r="H1116" s="76"/>
      <c r="I1116" s="21"/>
      <c r="J1116" s="21"/>
      <c r="K1116" s="21"/>
      <c r="L1116" s="21"/>
      <c r="M1116" s="23"/>
      <c r="N1116" s="32"/>
      <c r="O1116" s="32"/>
      <c r="P1116" s="33"/>
      <c r="Q1116" s="32"/>
      <c r="R1116" s="77"/>
      <c r="S1116" s="77"/>
      <c r="T1116" s="34"/>
      <c r="U1116" s="32"/>
      <c r="V1116" s="22"/>
      <c r="W1116" s="23"/>
      <c r="X1116" s="22"/>
      <c r="Y1116" s="22"/>
      <c r="Z1116" s="22"/>
      <c r="AA1116" s="21"/>
    </row>
    <row r="1117" spans="1:27" ht="18" customHeight="1" x14ac:dyDescent="0.2">
      <c r="A1117" s="32"/>
      <c r="B1117" s="23"/>
      <c r="C1117" s="145"/>
      <c r="D1117" s="18"/>
      <c r="E1117" s="18"/>
      <c r="F1117" s="76"/>
      <c r="G1117" s="76"/>
      <c r="H1117" s="76"/>
      <c r="I1117" s="21"/>
      <c r="J1117" s="21"/>
      <c r="K1117" s="21"/>
      <c r="L1117" s="21"/>
      <c r="M1117" s="23"/>
      <c r="N1117" s="32"/>
      <c r="O1117" s="32"/>
      <c r="P1117" s="33"/>
      <c r="Q1117" s="32"/>
      <c r="R1117" s="77"/>
      <c r="S1117" s="77"/>
      <c r="T1117" s="34"/>
      <c r="U1117" s="32"/>
      <c r="V1117" s="22"/>
      <c r="W1117" s="23"/>
      <c r="X1117" s="22"/>
      <c r="Y1117" s="22"/>
      <c r="Z1117" s="22"/>
      <c r="AA1117" s="21"/>
    </row>
    <row r="1118" spans="1:27" ht="18" customHeight="1" x14ac:dyDescent="0.2">
      <c r="A1118" s="32"/>
      <c r="B1118" s="23"/>
      <c r="C1118" s="145"/>
      <c r="D1118" s="18"/>
      <c r="E1118" s="18"/>
      <c r="F1118" s="76"/>
      <c r="G1118" s="76"/>
      <c r="H1118" s="76"/>
      <c r="I1118" s="21"/>
      <c r="J1118" s="21"/>
      <c r="K1118" s="21"/>
      <c r="L1118" s="21"/>
      <c r="M1118" s="23"/>
      <c r="N1118" s="32"/>
      <c r="O1118" s="32"/>
      <c r="P1118" s="33"/>
      <c r="Q1118" s="32"/>
      <c r="R1118" s="77"/>
      <c r="S1118" s="77"/>
      <c r="T1118" s="34"/>
      <c r="U1118" s="32"/>
      <c r="V1118" s="22"/>
      <c r="W1118" s="23"/>
      <c r="X1118" s="22"/>
      <c r="Y1118" s="22"/>
      <c r="Z1118" s="22"/>
      <c r="AA1118" s="21"/>
    </row>
    <row r="1119" spans="1:27" ht="18" customHeight="1" x14ac:dyDescent="0.2">
      <c r="A1119" s="32"/>
      <c r="B1119" s="23"/>
      <c r="C1119" s="145"/>
      <c r="D1119" s="18"/>
      <c r="E1119" s="18"/>
      <c r="F1119" s="76"/>
      <c r="G1119" s="76"/>
      <c r="H1119" s="76"/>
      <c r="I1119" s="21"/>
      <c r="J1119" s="21"/>
      <c r="K1119" s="21"/>
      <c r="L1119" s="21"/>
      <c r="M1119" s="23"/>
      <c r="N1119" s="32"/>
      <c r="O1119" s="32"/>
      <c r="P1119" s="33"/>
      <c r="Q1119" s="32"/>
      <c r="R1119" s="77"/>
      <c r="S1119" s="77"/>
      <c r="T1119" s="34"/>
      <c r="U1119" s="32"/>
      <c r="V1119" s="22"/>
      <c r="W1119" s="23"/>
      <c r="X1119" s="22"/>
      <c r="Y1119" s="22"/>
      <c r="Z1119" s="22"/>
      <c r="AA1119" s="21"/>
    </row>
    <row r="1120" spans="1:27" ht="18" customHeight="1" x14ac:dyDescent="0.2">
      <c r="A1120" s="32"/>
      <c r="B1120" s="23"/>
      <c r="C1120" s="145"/>
      <c r="D1120" s="18"/>
      <c r="E1120" s="18"/>
      <c r="F1120" s="76"/>
      <c r="G1120" s="76"/>
      <c r="H1120" s="76"/>
      <c r="I1120" s="21"/>
      <c r="J1120" s="21"/>
      <c r="K1120" s="21"/>
      <c r="L1120" s="21"/>
      <c r="M1120" s="23"/>
      <c r="N1120" s="32"/>
      <c r="O1120" s="32"/>
      <c r="P1120" s="33"/>
      <c r="Q1120" s="32"/>
      <c r="R1120" s="77"/>
      <c r="S1120" s="77"/>
      <c r="T1120" s="34"/>
      <c r="U1120" s="32"/>
      <c r="V1120" s="22"/>
      <c r="W1120" s="23"/>
      <c r="X1120" s="22"/>
      <c r="Y1120" s="22"/>
      <c r="Z1120" s="22"/>
      <c r="AA1120" s="21"/>
    </row>
    <row r="1121" spans="1:27" ht="18" customHeight="1" x14ac:dyDescent="0.2">
      <c r="A1121" s="32"/>
      <c r="B1121" s="23"/>
      <c r="C1121" s="145"/>
      <c r="D1121" s="18"/>
      <c r="E1121" s="18"/>
      <c r="F1121" s="76"/>
      <c r="G1121" s="76"/>
      <c r="H1121" s="76"/>
      <c r="I1121" s="21"/>
      <c r="J1121" s="21"/>
      <c r="K1121" s="21"/>
      <c r="L1121" s="21"/>
      <c r="M1121" s="23"/>
      <c r="N1121" s="32"/>
      <c r="O1121" s="32"/>
      <c r="P1121" s="33"/>
      <c r="Q1121" s="32"/>
      <c r="R1121" s="77"/>
      <c r="S1121" s="77"/>
      <c r="T1121" s="34"/>
      <c r="U1121" s="32"/>
      <c r="V1121" s="22"/>
      <c r="W1121" s="23"/>
      <c r="X1121" s="22"/>
      <c r="Y1121" s="22"/>
      <c r="Z1121" s="22"/>
      <c r="AA1121" s="21"/>
    </row>
    <row r="1122" spans="1:27" ht="18" customHeight="1" x14ac:dyDescent="0.2">
      <c r="A1122" s="32"/>
      <c r="B1122" s="23"/>
      <c r="C1122" s="145"/>
      <c r="D1122" s="18"/>
      <c r="E1122" s="18"/>
      <c r="F1122" s="76"/>
      <c r="G1122" s="76"/>
      <c r="H1122" s="76"/>
      <c r="I1122" s="21"/>
      <c r="J1122" s="21"/>
      <c r="K1122" s="21"/>
      <c r="L1122" s="21"/>
      <c r="M1122" s="23"/>
      <c r="N1122" s="32"/>
      <c r="O1122" s="32"/>
      <c r="P1122" s="33"/>
      <c r="Q1122" s="32"/>
      <c r="R1122" s="77"/>
      <c r="S1122" s="77"/>
      <c r="T1122" s="34"/>
      <c r="U1122" s="32"/>
      <c r="V1122" s="22"/>
      <c r="W1122" s="23"/>
      <c r="X1122" s="22"/>
      <c r="Y1122" s="22"/>
      <c r="Z1122" s="22"/>
      <c r="AA1122" s="21"/>
    </row>
    <row r="1123" spans="1:27" ht="18" customHeight="1" x14ac:dyDescent="0.2">
      <c r="A1123" s="32"/>
      <c r="B1123" s="23"/>
      <c r="C1123" s="145"/>
      <c r="D1123" s="18"/>
      <c r="E1123" s="18"/>
      <c r="F1123" s="76"/>
      <c r="G1123" s="76"/>
      <c r="H1123" s="76"/>
      <c r="I1123" s="21"/>
      <c r="J1123" s="21"/>
      <c r="K1123" s="21"/>
      <c r="L1123" s="21"/>
      <c r="M1123" s="23"/>
      <c r="N1123" s="32"/>
      <c r="O1123" s="32"/>
      <c r="P1123" s="33"/>
      <c r="Q1123" s="32"/>
      <c r="R1123" s="77"/>
      <c r="S1123" s="77"/>
      <c r="T1123" s="34"/>
      <c r="U1123" s="32"/>
      <c r="V1123" s="22"/>
      <c r="W1123" s="23"/>
      <c r="X1123" s="22"/>
      <c r="Y1123" s="22"/>
      <c r="Z1123" s="22"/>
      <c r="AA1123" s="21"/>
    </row>
    <row r="1124" spans="1:27" ht="18" customHeight="1" x14ac:dyDescent="0.2">
      <c r="A1124" s="32"/>
      <c r="B1124" s="23"/>
      <c r="C1124" s="145"/>
      <c r="D1124" s="18"/>
      <c r="E1124" s="18"/>
      <c r="F1124" s="76"/>
      <c r="G1124" s="76"/>
      <c r="H1124" s="76"/>
      <c r="I1124" s="21"/>
      <c r="J1124" s="21"/>
      <c r="K1124" s="21"/>
      <c r="L1124" s="21"/>
      <c r="M1124" s="23"/>
      <c r="N1124" s="32"/>
      <c r="O1124" s="32"/>
      <c r="P1124" s="33"/>
      <c r="Q1124" s="32"/>
      <c r="R1124" s="77"/>
      <c r="S1124" s="77"/>
      <c r="T1124" s="34"/>
      <c r="U1124" s="32"/>
      <c r="V1124" s="22"/>
      <c r="W1124" s="23"/>
      <c r="X1124" s="22"/>
      <c r="Y1124" s="22"/>
      <c r="Z1124" s="22"/>
      <c r="AA1124" s="21"/>
    </row>
    <row r="1125" spans="1:27" ht="18" customHeight="1" x14ac:dyDescent="0.2">
      <c r="A1125" s="32"/>
      <c r="B1125" s="23"/>
      <c r="C1125" s="145"/>
      <c r="D1125" s="18"/>
      <c r="E1125" s="18"/>
      <c r="F1125" s="76"/>
      <c r="G1125" s="76"/>
      <c r="H1125" s="76"/>
      <c r="I1125" s="21"/>
      <c r="J1125" s="21"/>
      <c r="K1125" s="21"/>
      <c r="L1125" s="21"/>
      <c r="M1125" s="23"/>
      <c r="N1125" s="32"/>
      <c r="O1125" s="32"/>
      <c r="P1125" s="33"/>
      <c r="Q1125" s="32"/>
      <c r="R1125" s="77"/>
      <c r="S1125" s="77"/>
      <c r="T1125" s="34"/>
      <c r="U1125" s="32"/>
      <c r="V1125" s="22"/>
      <c r="W1125" s="23"/>
      <c r="X1125" s="22"/>
      <c r="Y1125" s="22"/>
      <c r="Z1125" s="22"/>
      <c r="AA1125" s="21"/>
    </row>
    <row r="1126" spans="1:27" ht="18" customHeight="1" x14ac:dyDescent="0.2">
      <c r="A1126" s="32"/>
      <c r="B1126" s="23"/>
      <c r="C1126" s="145"/>
      <c r="D1126" s="18"/>
      <c r="E1126" s="18"/>
      <c r="F1126" s="76"/>
      <c r="G1126" s="76"/>
      <c r="H1126" s="76"/>
      <c r="I1126" s="21"/>
      <c r="J1126" s="21"/>
      <c r="K1126" s="21"/>
      <c r="L1126" s="21"/>
      <c r="M1126" s="23"/>
      <c r="N1126" s="32"/>
      <c r="O1126" s="32"/>
      <c r="P1126" s="33"/>
      <c r="Q1126" s="32"/>
      <c r="R1126" s="77"/>
      <c r="S1126" s="77"/>
      <c r="T1126" s="34"/>
      <c r="U1126" s="32"/>
      <c r="V1126" s="22"/>
      <c r="W1126" s="23"/>
      <c r="X1126" s="22"/>
      <c r="Y1126" s="22"/>
      <c r="Z1126" s="22"/>
      <c r="AA1126" s="21"/>
    </row>
    <row r="1127" spans="1:27" ht="18" customHeight="1" x14ac:dyDescent="0.2">
      <c r="A1127" s="32"/>
      <c r="B1127" s="23"/>
      <c r="C1127" s="145"/>
      <c r="D1127" s="18"/>
      <c r="E1127" s="18"/>
      <c r="F1127" s="76"/>
      <c r="G1127" s="76"/>
      <c r="H1127" s="76"/>
      <c r="I1127" s="21"/>
      <c r="J1127" s="21"/>
      <c r="K1127" s="21"/>
      <c r="L1127" s="21"/>
      <c r="M1127" s="23"/>
      <c r="N1127" s="32"/>
      <c r="O1127" s="32"/>
      <c r="P1127" s="33"/>
      <c r="Q1127" s="32"/>
      <c r="R1127" s="77"/>
      <c r="S1127" s="77"/>
      <c r="T1127" s="34"/>
      <c r="U1127" s="32"/>
      <c r="V1127" s="22"/>
      <c r="W1127" s="23"/>
      <c r="X1127" s="22"/>
      <c r="Y1127" s="22"/>
      <c r="Z1127" s="22"/>
      <c r="AA1127" s="21"/>
    </row>
    <row r="1128" spans="1:27" ht="18" customHeight="1" x14ac:dyDescent="0.2">
      <c r="A1128" s="32"/>
      <c r="B1128" s="23"/>
      <c r="C1128" s="145"/>
      <c r="D1128" s="18"/>
      <c r="E1128" s="18"/>
      <c r="F1128" s="76"/>
      <c r="G1128" s="76"/>
      <c r="H1128" s="76"/>
      <c r="I1128" s="21"/>
      <c r="J1128" s="21"/>
      <c r="K1128" s="21"/>
      <c r="L1128" s="21"/>
      <c r="M1128" s="23"/>
      <c r="N1128" s="32"/>
      <c r="O1128" s="32"/>
      <c r="P1128" s="33"/>
      <c r="Q1128" s="32"/>
      <c r="R1128" s="77"/>
      <c r="S1128" s="77"/>
      <c r="T1128" s="34"/>
      <c r="U1128" s="32"/>
      <c r="V1128" s="22"/>
      <c r="W1128" s="23"/>
      <c r="X1128" s="22"/>
      <c r="Y1128" s="22"/>
      <c r="Z1128" s="22"/>
      <c r="AA1128" s="21"/>
    </row>
    <row r="1129" spans="1:27" ht="18" customHeight="1" x14ac:dyDescent="0.2">
      <c r="A1129" s="32"/>
      <c r="B1129" s="23"/>
      <c r="C1129" s="145"/>
      <c r="D1129" s="18"/>
      <c r="E1129" s="18"/>
      <c r="F1129" s="76"/>
      <c r="G1129" s="76"/>
      <c r="H1129" s="76"/>
      <c r="I1129" s="21"/>
      <c r="J1129" s="21"/>
      <c r="K1129" s="21"/>
      <c r="L1129" s="21"/>
      <c r="M1129" s="23"/>
      <c r="N1129" s="32"/>
      <c r="O1129" s="32"/>
      <c r="P1129" s="33"/>
      <c r="Q1129" s="32"/>
      <c r="R1129" s="77"/>
      <c r="S1129" s="77"/>
      <c r="T1129" s="34"/>
      <c r="U1129" s="32"/>
      <c r="V1129" s="22"/>
      <c r="W1129" s="23"/>
      <c r="X1129" s="22"/>
      <c r="Y1129" s="22"/>
      <c r="Z1129" s="22"/>
      <c r="AA1129" s="21"/>
    </row>
    <row r="1130" spans="1:27" ht="18" customHeight="1" x14ac:dyDescent="0.2">
      <c r="A1130" s="32"/>
      <c r="B1130" s="23"/>
      <c r="C1130" s="145"/>
      <c r="D1130" s="18"/>
      <c r="E1130" s="18"/>
      <c r="F1130" s="76"/>
      <c r="G1130" s="76"/>
      <c r="H1130" s="76"/>
      <c r="I1130" s="21"/>
      <c r="J1130" s="21"/>
      <c r="K1130" s="21"/>
      <c r="L1130" s="21"/>
      <c r="M1130" s="23"/>
      <c r="N1130" s="32"/>
      <c r="O1130" s="32"/>
      <c r="P1130" s="33"/>
      <c r="Q1130" s="32"/>
      <c r="R1130" s="77"/>
      <c r="S1130" s="77"/>
      <c r="T1130" s="34"/>
      <c r="U1130" s="32"/>
      <c r="V1130" s="22"/>
      <c r="W1130" s="23"/>
      <c r="X1130" s="22"/>
      <c r="Y1130" s="22"/>
      <c r="Z1130" s="22"/>
      <c r="AA1130" s="21"/>
    </row>
    <row r="1131" spans="1:27" ht="18" customHeight="1" x14ac:dyDescent="0.2">
      <c r="A1131" s="32"/>
      <c r="B1131" s="23"/>
      <c r="C1131" s="145"/>
      <c r="D1131" s="18"/>
      <c r="E1131" s="18"/>
      <c r="F1131" s="76"/>
      <c r="G1131" s="76"/>
      <c r="H1131" s="76"/>
      <c r="I1131" s="21"/>
      <c r="J1131" s="21"/>
      <c r="K1131" s="21"/>
      <c r="L1131" s="21"/>
      <c r="M1131" s="23"/>
      <c r="N1131" s="32"/>
      <c r="O1131" s="32"/>
      <c r="P1131" s="33"/>
      <c r="Q1131" s="32"/>
      <c r="R1131" s="77"/>
      <c r="S1131" s="77"/>
      <c r="T1131" s="34"/>
      <c r="U1131" s="32"/>
      <c r="V1131" s="22"/>
      <c r="W1131" s="23"/>
      <c r="X1131" s="22"/>
      <c r="Y1131" s="22"/>
      <c r="Z1131" s="22"/>
      <c r="AA1131" s="21"/>
    </row>
    <row r="1132" spans="1:27" ht="18" customHeight="1" x14ac:dyDescent="0.2">
      <c r="A1132" s="32"/>
      <c r="B1132" s="23"/>
      <c r="C1132" s="145"/>
      <c r="D1132" s="18"/>
      <c r="E1132" s="18"/>
      <c r="F1132" s="76"/>
      <c r="G1132" s="76"/>
      <c r="H1132" s="76"/>
      <c r="I1132" s="21"/>
      <c r="J1132" s="21"/>
      <c r="K1132" s="21"/>
      <c r="L1132" s="21"/>
      <c r="M1132" s="23"/>
      <c r="N1132" s="32"/>
      <c r="O1132" s="32"/>
      <c r="P1132" s="33"/>
      <c r="Q1132" s="32"/>
      <c r="R1132" s="77"/>
      <c r="S1132" s="77"/>
      <c r="T1132" s="34"/>
      <c r="U1132" s="32"/>
      <c r="V1132" s="22"/>
      <c r="W1132" s="23"/>
      <c r="X1132" s="22"/>
      <c r="Y1132" s="22"/>
      <c r="Z1132" s="22"/>
      <c r="AA1132" s="21"/>
    </row>
    <row r="1133" spans="1:27" ht="18" customHeight="1" x14ac:dyDescent="0.2">
      <c r="A1133" s="32"/>
      <c r="B1133" s="23"/>
      <c r="C1133" s="145"/>
      <c r="D1133" s="18"/>
      <c r="E1133" s="18"/>
      <c r="F1133" s="76"/>
      <c r="G1133" s="76"/>
      <c r="H1133" s="76"/>
      <c r="I1133" s="21"/>
      <c r="J1133" s="21"/>
      <c r="K1133" s="21"/>
      <c r="L1133" s="21"/>
      <c r="M1133" s="23"/>
      <c r="N1133" s="32"/>
      <c r="O1133" s="32"/>
      <c r="P1133" s="33"/>
      <c r="Q1133" s="32"/>
      <c r="R1133" s="77"/>
      <c r="S1133" s="77"/>
      <c r="T1133" s="34"/>
      <c r="U1133" s="32"/>
      <c r="V1133" s="22"/>
      <c r="W1133" s="23"/>
      <c r="X1133" s="22"/>
      <c r="Y1133" s="22"/>
      <c r="Z1133" s="22"/>
      <c r="AA1133" s="21"/>
    </row>
    <row r="1134" spans="1:27" ht="18" customHeight="1" x14ac:dyDescent="0.2">
      <c r="A1134" s="32"/>
      <c r="B1134" s="23"/>
      <c r="C1134" s="145"/>
      <c r="D1134" s="18"/>
      <c r="E1134" s="18"/>
      <c r="F1134" s="76"/>
      <c r="G1134" s="76"/>
      <c r="H1134" s="76"/>
      <c r="I1134" s="21"/>
      <c r="J1134" s="21"/>
      <c r="K1134" s="21"/>
      <c r="L1134" s="21"/>
      <c r="M1134" s="23"/>
      <c r="N1134" s="32"/>
      <c r="O1134" s="32"/>
      <c r="P1134" s="33"/>
      <c r="Q1134" s="32"/>
      <c r="R1134" s="77"/>
      <c r="S1134" s="77"/>
      <c r="T1134" s="34"/>
      <c r="U1134" s="32"/>
      <c r="V1134" s="22"/>
      <c r="W1134" s="23"/>
      <c r="X1134" s="22"/>
      <c r="Y1134" s="22"/>
      <c r="Z1134" s="22"/>
      <c r="AA1134" s="21"/>
    </row>
    <row r="1135" spans="1:27" ht="18" customHeight="1" x14ac:dyDescent="0.2">
      <c r="A1135" s="32"/>
      <c r="B1135" s="23"/>
      <c r="C1135" s="145"/>
      <c r="D1135" s="18"/>
      <c r="E1135" s="18"/>
      <c r="F1135" s="76"/>
      <c r="G1135" s="76"/>
      <c r="H1135" s="76"/>
      <c r="I1135" s="21"/>
      <c r="J1135" s="21"/>
      <c r="K1135" s="21"/>
      <c r="L1135" s="21"/>
      <c r="M1135" s="23"/>
      <c r="N1135" s="32"/>
      <c r="O1135" s="32"/>
      <c r="P1135" s="33"/>
      <c r="Q1135" s="32"/>
      <c r="R1135" s="77"/>
      <c r="S1135" s="77"/>
      <c r="T1135" s="34"/>
      <c r="U1135" s="32"/>
      <c r="V1135" s="22"/>
      <c r="W1135" s="23"/>
      <c r="X1135" s="22"/>
      <c r="Y1135" s="22"/>
      <c r="Z1135" s="22"/>
      <c r="AA1135" s="21"/>
    </row>
    <row r="1136" spans="1:27" ht="18" customHeight="1" x14ac:dyDescent="0.2">
      <c r="A1136" s="32"/>
      <c r="B1136" s="23"/>
      <c r="C1136" s="145"/>
      <c r="D1136" s="18"/>
      <c r="E1136" s="18"/>
      <c r="F1136" s="76"/>
      <c r="G1136" s="76"/>
      <c r="H1136" s="76"/>
      <c r="I1136" s="21"/>
      <c r="J1136" s="21"/>
      <c r="K1136" s="21"/>
      <c r="L1136" s="21"/>
      <c r="M1136" s="23"/>
      <c r="N1136" s="32"/>
      <c r="O1136" s="32"/>
      <c r="P1136" s="33"/>
      <c r="Q1136" s="32"/>
      <c r="R1136" s="77"/>
      <c r="S1136" s="77"/>
      <c r="T1136" s="34"/>
      <c r="U1136" s="32"/>
      <c r="V1136" s="22"/>
      <c r="W1136" s="23"/>
      <c r="X1136" s="22"/>
      <c r="Y1136" s="22"/>
      <c r="Z1136" s="22"/>
      <c r="AA1136" s="21"/>
    </row>
    <row r="1137" spans="1:27" ht="18" customHeight="1" x14ac:dyDescent="0.2">
      <c r="A1137" s="32"/>
      <c r="B1137" s="23"/>
      <c r="C1137" s="145"/>
      <c r="D1137" s="18"/>
      <c r="E1137" s="18"/>
      <c r="F1137" s="76"/>
      <c r="G1137" s="76"/>
      <c r="H1137" s="76"/>
      <c r="I1137" s="21"/>
      <c r="J1137" s="21"/>
      <c r="K1137" s="21"/>
      <c r="L1137" s="21"/>
      <c r="M1137" s="23"/>
      <c r="N1137" s="32"/>
      <c r="O1137" s="32"/>
      <c r="P1137" s="33"/>
      <c r="Q1137" s="32"/>
      <c r="R1137" s="77"/>
      <c r="S1137" s="77"/>
      <c r="T1137" s="34"/>
      <c r="U1137" s="32"/>
      <c r="V1137" s="22"/>
      <c r="W1137" s="23"/>
      <c r="X1137" s="22"/>
      <c r="Y1137" s="22"/>
      <c r="Z1137" s="22"/>
      <c r="AA1137" s="21"/>
    </row>
    <row r="1138" spans="1:27" ht="18" customHeight="1" x14ac:dyDescent="0.2">
      <c r="A1138" s="32"/>
      <c r="B1138" s="23"/>
      <c r="C1138" s="145"/>
      <c r="D1138" s="18"/>
      <c r="E1138" s="18"/>
      <c r="F1138" s="76"/>
      <c r="G1138" s="76"/>
      <c r="H1138" s="76"/>
      <c r="I1138" s="21"/>
      <c r="J1138" s="21"/>
      <c r="K1138" s="21"/>
      <c r="L1138" s="21"/>
      <c r="M1138" s="23"/>
      <c r="N1138" s="32"/>
      <c r="O1138" s="32"/>
      <c r="P1138" s="33"/>
      <c r="Q1138" s="32"/>
      <c r="R1138" s="77"/>
      <c r="S1138" s="77"/>
      <c r="T1138" s="34"/>
      <c r="U1138" s="32"/>
      <c r="V1138" s="22"/>
      <c r="W1138" s="23"/>
      <c r="X1138" s="22"/>
      <c r="Y1138" s="22"/>
      <c r="Z1138" s="22"/>
      <c r="AA1138" s="21"/>
    </row>
    <row r="1139" spans="1:27" ht="18" customHeight="1" x14ac:dyDescent="0.2">
      <c r="A1139" s="32"/>
      <c r="B1139" s="23"/>
      <c r="C1139" s="145"/>
      <c r="D1139" s="18"/>
      <c r="E1139" s="18"/>
      <c r="F1139" s="76"/>
      <c r="G1139" s="76"/>
      <c r="H1139" s="76"/>
      <c r="I1139" s="21"/>
      <c r="J1139" s="21"/>
      <c r="K1139" s="21"/>
      <c r="L1139" s="21"/>
      <c r="M1139" s="23"/>
      <c r="N1139" s="32"/>
      <c r="O1139" s="32"/>
      <c r="P1139" s="33"/>
      <c r="Q1139" s="32"/>
      <c r="R1139" s="77"/>
      <c r="S1139" s="77"/>
      <c r="T1139" s="34"/>
      <c r="U1139" s="32"/>
      <c r="V1139" s="22"/>
      <c r="W1139" s="23"/>
      <c r="X1139" s="22"/>
      <c r="Y1139" s="22"/>
      <c r="Z1139" s="22"/>
      <c r="AA1139" s="21"/>
    </row>
    <row r="1140" spans="1:27" ht="18" customHeight="1" x14ac:dyDescent="0.2">
      <c r="A1140" s="32"/>
      <c r="B1140" s="23"/>
      <c r="C1140" s="145"/>
      <c r="D1140" s="18"/>
      <c r="E1140" s="18"/>
      <c r="F1140" s="76"/>
      <c r="G1140" s="76"/>
      <c r="H1140" s="76"/>
      <c r="I1140" s="21"/>
      <c r="J1140" s="21"/>
      <c r="K1140" s="21"/>
      <c r="L1140" s="21"/>
      <c r="M1140" s="23"/>
      <c r="N1140" s="32"/>
      <c r="O1140" s="32"/>
      <c r="P1140" s="33"/>
      <c r="Q1140" s="32"/>
      <c r="R1140" s="77"/>
      <c r="S1140" s="77"/>
      <c r="T1140" s="34"/>
      <c r="U1140" s="32"/>
      <c r="V1140" s="22"/>
      <c r="W1140" s="23"/>
      <c r="X1140" s="22"/>
      <c r="Y1140" s="22"/>
      <c r="Z1140" s="22"/>
      <c r="AA1140" s="21"/>
    </row>
    <row r="1141" spans="1:27" ht="18" customHeight="1" x14ac:dyDescent="0.2">
      <c r="A1141" s="32"/>
      <c r="B1141" s="23"/>
      <c r="C1141" s="145"/>
      <c r="D1141" s="18"/>
      <c r="E1141" s="18"/>
      <c r="F1141" s="76"/>
      <c r="G1141" s="76"/>
      <c r="H1141" s="76"/>
      <c r="I1141" s="21"/>
      <c r="J1141" s="21"/>
      <c r="K1141" s="21"/>
      <c r="L1141" s="21"/>
      <c r="M1141" s="23"/>
      <c r="N1141" s="32"/>
      <c r="O1141" s="32"/>
      <c r="P1141" s="33"/>
      <c r="Q1141" s="32"/>
      <c r="R1141" s="77"/>
      <c r="S1141" s="77"/>
      <c r="T1141" s="34"/>
      <c r="U1141" s="32"/>
      <c r="V1141" s="22"/>
      <c r="W1141" s="23"/>
      <c r="X1141" s="22"/>
      <c r="Y1141" s="22"/>
      <c r="Z1141" s="22"/>
      <c r="AA1141" s="21"/>
    </row>
    <row r="1142" spans="1:27" ht="18" customHeight="1" x14ac:dyDescent="0.2">
      <c r="A1142" s="32"/>
      <c r="B1142" s="23"/>
      <c r="C1142" s="145"/>
      <c r="D1142" s="18"/>
      <c r="E1142" s="18"/>
      <c r="F1142" s="76"/>
      <c r="G1142" s="76"/>
      <c r="H1142" s="76"/>
      <c r="I1142" s="21"/>
      <c r="J1142" s="21"/>
      <c r="K1142" s="21"/>
      <c r="L1142" s="21"/>
      <c r="M1142" s="23"/>
      <c r="N1142" s="32"/>
      <c r="O1142" s="32"/>
      <c r="P1142" s="33"/>
      <c r="Q1142" s="32"/>
      <c r="R1142" s="77"/>
      <c r="S1142" s="77"/>
      <c r="T1142" s="34"/>
      <c r="U1142" s="32"/>
      <c r="V1142" s="22"/>
      <c r="W1142" s="23"/>
      <c r="X1142" s="22"/>
      <c r="Y1142" s="22"/>
      <c r="Z1142" s="22"/>
      <c r="AA1142" s="21"/>
    </row>
    <row r="1143" spans="1:27" ht="18" customHeight="1" x14ac:dyDescent="0.2">
      <c r="A1143" s="32"/>
      <c r="B1143" s="23"/>
      <c r="C1143" s="145"/>
      <c r="D1143" s="18"/>
      <c r="E1143" s="18"/>
      <c r="F1143" s="76"/>
      <c r="G1143" s="76"/>
      <c r="H1143" s="76"/>
      <c r="I1143" s="21"/>
      <c r="J1143" s="21"/>
      <c r="K1143" s="21"/>
      <c r="L1143" s="21"/>
      <c r="M1143" s="23"/>
      <c r="N1143" s="32"/>
      <c r="O1143" s="32"/>
      <c r="P1143" s="33"/>
      <c r="Q1143" s="32"/>
      <c r="R1143" s="77"/>
      <c r="S1143" s="77"/>
      <c r="T1143" s="34"/>
      <c r="U1143" s="32"/>
      <c r="V1143" s="22"/>
      <c r="W1143" s="23"/>
      <c r="X1143" s="22"/>
      <c r="Y1143" s="22"/>
      <c r="Z1143" s="22"/>
      <c r="AA1143" s="21"/>
    </row>
    <row r="1144" spans="1:27" ht="18" customHeight="1" x14ac:dyDescent="0.2">
      <c r="A1144" s="32"/>
      <c r="B1144" s="23"/>
      <c r="C1144" s="145"/>
      <c r="D1144" s="18"/>
      <c r="E1144" s="18"/>
      <c r="F1144" s="76"/>
      <c r="G1144" s="76"/>
      <c r="H1144" s="76"/>
      <c r="I1144" s="21"/>
      <c r="J1144" s="21"/>
      <c r="K1144" s="21"/>
      <c r="L1144" s="21"/>
      <c r="M1144" s="23"/>
      <c r="N1144" s="32"/>
      <c r="O1144" s="32"/>
      <c r="P1144" s="33"/>
      <c r="Q1144" s="32"/>
      <c r="R1144" s="77"/>
      <c r="S1144" s="77"/>
      <c r="T1144" s="34"/>
      <c r="U1144" s="32"/>
      <c r="V1144" s="22"/>
      <c r="W1144" s="23"/>
      <c r="X1144" s="22"/>
      <c r="Y1144" s="22"/>
      <c r="Z1144" s="22"/>
      <c r="AA1144" s="21"/>
    </row>
    <row r="1145" spans="1:27" ht="18" customHeight="1" x14ac:dyDescent="0.2">
      <c r="A1145" s="32"/>
      <c r="B1145" s="23"/>
      <c r="C1145" s="145"/>
      <c r="D1145" s="18"/>
      <c r="E1145" s="18"/>
      <c r="F1145" s="76"/>
      <c r="G1145" s="76"/>
      <c r="H1145" s="76"/>
      <c r="I1145" s="21"/>
      <c r="J1145" s="21"/>
      <c r="K1145" s="21"/>
      <c r="L1145" s="21"/>
      <c r="M1145" s="23"/>
      <c r="N1145" s="32"/>
      <c r="O1145" s="32"/>
      <c r="P1145" s="33"/>
      <c r="Q1145" s="32"/>
      <c r="R1145" s="77"/>
      <c r="S1145" s="77"/>
      <c r="T1145" s="34"/>
      <c r="U1145" s="32"/>
      <c r="V1145" s="22"/>
      <c r="W1145" s="23"/>
      <c r="X1145" s="22"/>
      <c r="Y1145" s="22"/>
      <c r="Z1145" s="22"/>
      <c r="AA1145" s="21"/>
    </row>
    <row r="1146" spans="1:27" ht="18" customHeight="1" x14ac:dyDescent="0.2">
      <c r="A1146" s="32"/>
      <c r="B1146" s="23"/>
      <c r="C1146" s="145"/>
      <c r="D1146" s="18"/>
      <c r="E1146" s="18"/>
      <c r="F1146" s="76"/>
      <c r="G1146" s="76"/>
      <c r="H1146" s="76"/>
      <c r="I1146" s="21"/>
      <c r="J1146" s="21"/>
      <c r="K1146" s="21"/>
      <c r="L1146" s="21"/>
      <c r="M1146" s="23"/>
      <c r="N1146" s="32"/>
      <c r="O1146" s="32"/>
      <c r="P1146" s="33"/>
      <c r="Q1146" s="32"/>
      <c r="R1146" s="77"/>
      <c r="S1146" s="77"/>
      <c r="T1146" s="34"/>
      <c r="U1146" s="32"/>
      <c r="V1146" s="22"/>
      <c r="W1146" s="23"/>
      <c r="X1146" s="22"/>
      <c r="Y1146" s="22"/>
      <c r="Z1146" s="22"/>
      <c r="AA1146" s="21"/>
    </row>
    <row r="1147" spans="1:27" ht="18" customHeight="1" x14ac:dyDescent="0.2">
      <c r="A1147" s="32"/>
      <c r="B1147" s="23"/>
      <c r="C1147" s="145"/>
      <c r="D1147" s="18"/>
      <c r="E1147" s="18"/>
      <c r="F1147" s="76"/>
      <c r="G1147" s="76"/>
      <c r="H1147" s="76"/>
      <c r="I1147" s="21"/>
      <c r="J1147" s="21"/>
      <c r="K1147" s="21"/>
      <c r="L1147" s="21"/>
      <c r="M1147" s="23"/>
      <c r="N1147" s="32"/>
      <c r="O1147" s="32"/>
      <c r="P1147" s="33"/>
      <c r="Q1147" s="32"/>
      <c r="R1147" s="77"/>
      <c r="S1147" s="77"/>
      <c r="T1147" s="34"/>
      <c r="U1147" s="32"/>
      <c r="V1147" s="22"/>
      <c r="W1147" s="23"/>
      <c r="X1147" s="22"/>
      <c r="Y1147" s="22"/>
      <c r="Z1147" s="22"/>
      <c r="AA1147" s="21"/>
    </row>
    <row r="1148" spans="1:27" ht="18" customHeight="1" x14ac:dyDescent="0.2">
      <c r="A1148" s="32"/>
      <c r="B1148" s="23"/>
      <c r="C1148" s="145"/>
      <c r="D1148" s="18"/>
      <c r="E1148" s="18"/>
      <c r="F1148" s="76"/>
      <c r="G1148" s="76"/>
      <c r="H1148" s="76"/>
      <c r="I1148" s="21"/>
      <c r="J1148" s="21"/>
      <c r="K1148" s="21"/>
      <c r="L1148" s="21"/>
      <c r="M1148" s="23"/>
      <c r="N1148" s="32"/>
      <c r="O1148" s="32"/>
      <c r="P1148" s="33"/>
      <c r="Q1148" s="32"/>
      <c r="R1148" s="77"/>
      <c r="S1148" s="77"/>
      <c r="T1148" s="34"/>
      <c r="U1148" s="32"/>
      <c r="V1148" s="22"/>
      <c r="W1148" s="23"/>
      <c r="X1148" s="22"/>
      <c r="Y1148" s="22"/>
      <c r="Z1148" s="22"/>
      <c r="AA1148" s="21"/>
    </row>
    <row r="1149" spans="1:27" ht="18" customHeight="1" x14ac:dyDescent="0.2">
      <c r="A1149" s="32"/>
      <c r="B1149" s="23"/>
      <c r="C1149" s="145"/>
      <c r="D1149" s="18"/>
      <c r="E1149" s="18"/>
      <c r="F1149" s="76"/>
      <c r="G1149" s="76"/>
      <c r="H1149" s="76"/>
      <c r="I1149" s="21"/>
      <c r="J1149" s="21"/>
      <c r="K1149" s="21"/>
      <c r="L1149" s="21"/>
      <c r="M1149" s="23"/>
      <c r="N1149" s="32"/>
      <c r="O1149" s="32"/>
      <c r="P1149" s="33"/>
      <c r="Q1149" s="32"/>
      <c r="R1149" s="77"/>
      <c r="S1149" s="77"/>
      <c r="T1149" s="34"/>
      <c r="U1149" s="32"/>
      <c r="V1149" s="22"/>
      <c r="W1149" s="23"/>
      <c r="X1149" s="22"/>
      <c r="Y1149" s="22"/>
      <c r="Z1149" s="22"/>
      <c r="AA1149" s="21"/>
    </row>
    <row r="1150" spans="1:27" ht="18" customHeight="1" x14ac:dyDescent="0.2">
      <c r="A1150" s="32"/>
      <c r="B1150" s="23"/>
      <c r="C1150" s="145"/>
      <c r="D1150" s="18"/>
      <c r="E1150" s="18"/>
      <c r="F1150" s="76"/>
      <c r="G1150" s="76"/>
      <c r="H1150" s="76"/>
      <c r="I1150" s="21"/>
      <c r="J1150" s="21"/>
      <c r="K1150" s="21"/>
      <c r="L1150" s="21"/>
      <c r="M1150" s="23"/>
      <c r="N1150" s="32"/>
      <c r="O1150" s="32"/>
      <c r="P1150" s="33"/>
      <c r="Q1150" s="32"/>
      <c r="R1150" s="77"/>
      <c r="S1150" s="77"/>
      <c r="T1150" s="34"/>
      <c r="U1150" s="32"/>
      <c r="V1150" s="22"/>
      <c r="W1150" s="23"/>
      <c r="X1150" s="22"/>
      <c r="Y1150" s="22"/>
      <c r="Z1150" s="22"/>
      <c r="AA1150" s="21"/>
    </row>
    <row r="1151" spans="1:27" ht="18" customHeight="1" x14ac:dyDescent="0.2">
      <c r="A1151" s="32"/>
      <c r="B1151" s="23"/>
      <c r="C1151" s="145"/>
      <c r="D1151" s="18"/>
      <c r="E1151" s="18"/>
      <c r="F1151" s="76"/>
      <c r="G1151" s="76"/>
      <c r="H1151" s="76"/>
      <c r="I1151" s="21"/>
      <c r="J1151" s="21"/>
      <c r="K1151" s="21"/>
      <c r="L1151" s="21"/>
      <c r="M1151" s="23"/>
      <c r="N1151" s="32"/>
      <c r="O1151" s="32"/>
      <c r="P1151" s="33"/>
      <c r="Q1151" s="32"/>
      <c r="R1151" s="77"/>
      <c r="S1151" s="77"/>
      <c r="T1151" s="34"/>
      <c r="U1151" s="32"/>
      <c r="V1151" s="22"/>
      <c r="W1151" s="23"/>
      <c r="X1151" s="22"/>
      <c r="Y1151" s="22"/>
      <c r="Z1151" s="22"/>
      <c r="AA1151" s="21"/>
    </row>
    <row r="1152" spans="1:27" ht="18" customHeight="1" x14ac:dyDescent="0.2">
      <c r="A1152" s="32"/>
      <c r="B1152" s="23"/>
      <c r="C1152" s="145"/>
      <c r="D1152" s="18"/>
      <c r="E1152" s="18"/>
      <c r="F1152" s="76"/>
      <c r="G1152" s="76"/>
      <c r="H1152" s="76"/>
      <c r="I1152" s="21"/>
      <c r="J1152" s="21"/>
      <c r="K1152" s="21"/>
      <c r="L1152" s="21"/>
      <c r="M1152" s="23"/>
      <c r="N1152" s="32"/>
      <c r="O1152" s="32"/>
      <c r="P1152" s="33"/>
      <c r="Q1152" s="32"/>
      <c r="R1152" s="77"/>
      <c r="S1152" s="77"/>
      <c r="T1152" s="34"/>
      <c r="U1152" s="32"/>
      <c r="V1152" s="22"/>
      <c r="W1152" s="23"/>
      <c r="X1152" s="22"/>
      <c r="Y1152" s="22"/>
      <c r="Z1152" s="22"/>
      <c r="AA1152" s="21"/>
    </row>
    <row r="1153" spans="1:27" ht="18" customHeight="1" x14ac:dyDescent="0.2">
      <c r="A1153" s="32"/>
      <c r="B1153" s="23"/>
      <c r="C1153" s="145"/>
      <c r="D1153" s="18"/>
      <c r="E1153" s="18"/>
      <c r="F1153" s="76"/>
      <c r="G1153" s="76"/>
      <c r="H1153" s="76"/>
      <c r="I1153" s="21"/>
      <c r="J1153" s="21"/>
      <c r="K1153" s="21"/>
      <c r="L1153" s="21"/>
      <c r="M1153" s="23"/>
      <c r="N1153" s="32"/>
      <c r="O1153" s="32"/>
      <c r="P1153" s="33"/>
      <c r="Q1153" s="32"/>
      <c r="R1153" s="77"/>
      <c r="S1153" s="77"/>
      <c r="T1153" s="34"/>
      <c r="U1153" s="32"/>
      <c r="V1153" s="22"/>
      <c r="W1153" s="23"/>
      <c r="X1153" s="22"/>
      <c r="Y1153" s="22"/>
      <c r="Z1153" s="22"/>
      <c r="AA1153" s="21"/>
    </row>
    <row r="1154" spans="1:27" ht="18" customHeight="1" x14ac:dyDescent="0.2">
      <c r="A1154" s="32"/>
      <c r="B1154" s="23"/>
      <c r="C1154" s="145"/>
      <c r="D1154" s="18"/>
      <c r="E1154" s="18"/>
      <c r="F1154" s="76"/>
      <c r="G1154" s="76"/>
      <c r="H1154" s="76"/>
      <c r="I1154" s="21"/>
      <c r="J1154" s="21"/>
      <c r="K1154" s="21"/>
      <c r="L1154" s="21"/>
      <c r="M1154" s="23"/>
      <c r="N1154" s="32"/>
      <c r="O1154" s="32"/>
      <c r="P1154" s="33"/>
      <c r="Q1154" s="32"/>
      <c r="R1154" s="77"/>
      <c r="S1154" s="77"/>
      <c r="T1154" s="34"/>
      <c r="U1154" s="32"/>
      <c r="V1154" s="22"/>
      <c r="W1154" s="23"/>
      <c r="X1154" s="22"/>
      <c r="Y1154" s="22"/>
      <c r="Z1154" s="22"/>
      <c r="AA1154" s="21"/>
    </row>
    <row r="1155" spans="1:27" ht="18" customHeight="1" x14ac:dyDescent="0.2">
      <c r="A1155" s="32"/>
      <c r="B1155" s="23"/>
      <c r="C1155" s="145"/>
      <c r="D1155" s="18"/>
      <c r="E1155" s="18"/>
      <c r="F1155" s="76"/>
      <c r="G1155" s="76"/>
      <c r="H1155" s="76"/>
      <c r="I1155" s="21"/>
      <c r="J1155" s="21"/>
      <c r="K1155" s="21"/>
      <c r="L1155" s="21"/>
      <c r="M1155" s="23"/>
      <c r="N1155" s="32"/>
      <c r="O1155" s="32"/>
      <c r="P1155" s="33"/>
      <c r="Q1155" s="32"/>
      <c r="R1155" s="77"/>
      <c r="S1155" s="77"/>
      <c r="T1155" s="34"/>
      <c r="U1155" s="32"/>
      <c r="V1155" s="22"/>
      <c r="W1155" s="23"/>
      <c r="X1155" s="22"/>
      <c r="Y1155" s="22"/>
      <c r="Z1155" s="22"/>
      <c r="AA1155" s="21"/>
    </row>
    <row r="1156" spans="1:27" ht="18" customHeight="1" x14ac:dyDescent="0.2">
      <c r="A1156" s="32"/>
      <c r="B1156" s="23"/>
      <c r="C1156" s="145"/>
      <c r="D1156" s="18"/>
      <c r="E1156" s="18"/>
      <c r="F1156" s="76"/>
      <c r="G1156" s="76"/>
      <c r="H1156" s="76"/>
      <c r="I1156" s="21"/>
      <c r="J1156" s="21"/>
      <c r="K1156" s="21"/>
      <c r="L1156" s="21"/>
      <c r="M1156" s="23"/>
      <c r="N1156" s="32"/>
      <c r="O1156" s="32"/>
      <c r="P1156" s="33"/>
      <c r="Q1156" s="32"/>
      <c r="R1156" s="77"/>
      <c r="S1156" s="77"/>
      <c r="T1156" s="34"/>
      <c r="U1156" s="32"/>
      <c r="V1156" s="22"/>
      <c r="W1156" s="23"/>
      <c r="X1156" s="22"/>
      <c r="Y1156" s="22"/>
      <c r="Z1156" s="22"/>
      <c r="AA1156" s="21"/>
    </row>
    <row r="1157" spans="1:27" ht="18" customHeight="1" x14ac:dyDescent="0.2">
      <c r="A1157" s="32"/>
      <c r="B1157" s="23"/>
      <c r="C1157" s="145"/>
      <c r="D1157" s="18"/>
      <c r="E1157" s="18"/>
      <c r="F1157" s="76"/>
      <c r="G1157" s="76"/>
      <c r="H1157" s="76"/>
      <c r="I1157" s="21"/>
      <c r="J1157" s="21"/>
      <c r="K1157" s="21"/>
      <c r="L1157" s="21"/>
      <c r="M1157" s="23"/>
      <c r="N1157" s="32"/>
      <c r="O1157" s="32"/>
      <c r="P1157" s="33"/>
      <c r="Q1157" s="32"/>
      <c r="R1157" s="77"/>
      <c r="S1157" s="77"/>
      <c r="T1157" s="34"/>
      <c r="U1157" s="32"/>
      <c r="V1157" s="22"/>
      <c r="W1157" s="23"/>
      <c r="X1157" s="22"/>
      <c r="Y1157" s="22"/>
      <c r="Z1157" s="22"/>
      <c r="AA1157" s="21"/>
    </row>
    <row r="1158" spans="1:27" ht="18" customHeight="1" x14ac:dyDescent="0.2">
      <c r="A1158" s="32"/>
      <c r="B1158" s="23"/>
      <c r="C1158" s="145"/>
      <c r="D1158" s="18"/>
      <c r="E1158" s="18"/>
      <c r="F1158" s="76"/>
      <c r="G1158" s="76"/>
      <c r="H1158" s="76"/>
      <c r="I1158" s="21"/>
      <c r="J1158" s="21"/>
      <c r="K1158" s="21"/>
      <c r="L1158" s="21"/>
      <c r="M1158" s="23"/>
      <c r="N1158" s="32"/>
      <c r="O1158" s="32"/>
      <c r="P1158" s="33"/>
      <c r="Q1158" s="32"/>
      <c r="R1158" s="77"/>
      <c r="S1158" s="77"/>
      <c r="T1158" s="34"/>
      <c r="U1158" s="32"/>
      <c r="V1158" s="22"/>
      <c r="W1158" s="23"/>
      <c r="X1158" s="22"/>
      <c r="Y1158" s="22"/>
      <c r="Z1158" s="22"/>
      <c r="AA1158" s="21"/>
    </row>
    <row r="1159" spans="1:27" ht="18" customHeight="1" x14ac:dyDescent="0.2">
      <c r="A1159" s="32"/>
      <c r="B1159" s="23"/>
      <c r="C1159" s="145"/>
      <c r="D1159" s="18"/>
      <c r="E1159" s="18"/>
      <c r="F1159" s="76"/>
      <c r="G1159" s="76"/>
      <c r="H1159" s="76"/>
      <c r="I1159" s="21"/>
      <c r="J1159" s="21"/>
      <c r="K1159" s="21"/>
      <c r="L1159" s="21"/>
      <c r="M1159" s="23"/>
      <c r="N1159" s="32"/>
      <c r="O1159" s="32"/>
      <c r="P1159" s="33"/>
      <c r="Q1159" s="32"/>
      <c r="R1159" s="77"/>
      <c r="S1159" s="77"/>
      <c r="T1159" s="34"/>
      <c r="U1159" s="32"/>
      <c r="V1159" s="22"/>
      <c r="W1159" s="23"/>
      <c r="X1159" s="22"/>
      <c r="Y1159" s="22"/>
      <c r="Z1159" s="22"/>
      <c r="AA1159" s="21"/>
    </row>
    <row r="1160" spans="1:27" ht="18" customHeight="1" x14ac:dyDescent="0.2">
      <c r="A1160" s="32"/>
      <c r="B1160" s="23"/>
      <c r="C1160" s="145"/>
      <c r="D1160" s="18"/>
      <c r="E1160" s="18"/>
      <c r="F1160" s="76"/>
      <c r="G1160" s="76"/>
      <c r="H1160" s="76"/>
      <c r="I1160" s="21"/>
      <c r="J1160" s="21"/>
      <c r="K1160" s="21"/>
      <c r="L1160" s="21"/>
      <c r="M1160" s="23"/>
      <c r="N1160" s="32"/>
      <c r="O1160" s="32"/>
      <c r="P1160" s="33"/>
      <c r="Q1160" s="32"/>
      <c r="R1160" s="77"/>
      <c r="S1160" s="77"/>
      <c r="T1160" s="34"/>
      <c r="U1160" s="32"/>
      <c r="V1160" s="22"/>
      <c r="W1160" s="23"/>
      <c r="X1160" s="22"/>
      <c r="Y1160" s="22"/>
      <c r="Z1160" s="22"/>
      <c r="AA1160" s="21"/>
    </row>
    <row r="1161" spans="1:27" ht="18" customHeight="1" x14ac:dyDescent="0.2">
      <c r="A1161" s="32"/>
      <c r="B1161" s="23"/>
      <c r="C1161" s="145"/>
      <c r="D1161" s="18"/>
      <c r="E1161" s="18"/>
      <c r="F1161" s="76"/>
      <c r="G1161" s="76"/>
      <c r="H1161" s="76"/>
      <c r="I1161" s="21"/>
      <c r="J1161" s="21"/>
      <c r="K1161" s="21"/>
      <c r="L1161" s="21"/>
      <c r="M1161" s="23"/>
      <c r="N1161" s="32"/>
      <c r="O1161" s="32"/>
      <c r="P1161" s="33"/>
      <c r="Q1161" s="32"/>
      <c r="R1161" s="77"/>
      <c r="S1161" s="77"/>
      <c r="T1161" s="34"/>
      <c r="U1161" s="32"/>
      <c r="V1161" s="22"/>
      <c r="W1161" s="23"/>
      <c r="X1161" s="22"/>
      <c r="Y1161" s="22"/>
      <c r="Z1161" s="22"/>
      <c r="AA1161" s="21"/>
    </row>
    <row r="1162" spans="1:27" ht="18" customHeight="1" x14ac:dyDescent="0.2">
      <c r="A1162" s="32"/>
      <c r="B1162" s="23"/>
      <c r="C1162" s="145"/>
      <c r="D1162" s="18"/>
      <c r="E1162" s="18"/>
      <c r="F1162" s="76"/>
      <c r="G1162" s="76"/>
      <c r="H1162" s="76"/>
      <c r="I1162" s="21"/>
      <c r="J1162" s="21"/>
      <c r="K1162" s="21"/>
      <c r="L1162" s="21"/>
      <c r="M1162" s="23"/>
      <c r="N1162" s="32"/>
      <c r="O1162" s="32"/>
      <c r="P1162" s="33"/>
      <c r="Q1162" s="32"/>
      <c r="R1162" s="77"/>
      <c r="S1162" s="77"/>
      <c r="T1162" s="34"/>
      <c r="U1162" s="32"/>
      <c r="V1162" s="22"/>
      <c r="W1162" s="23"/>
      <c r="X1162" s="22"/>
      <c r="Y1162" s="22"/>
      <c r="Z1162" s="22"/>
      <c r="AA1162" s="21"/>
    </row>
    <row r="1163" spans="1:27" ht="18" customHeight="1" x14ac:dyDescent="0.2">
      <c r="A1163" s="32"/>
      <c r="B1163" s="23"/>
      <c r="C1163" s="145"/>
      <c r="D1163" s="18"/>
      <c r="E1163" s="18"/>
      <c r="F1163" s="76"/>
      <c r="G1163" s="76"/>
      <c r="H1163" s="76"/>
      <c r="I1163" s="21"/>
      <c r="J1163" s="21"/>
      <c r="K1163" s="21"/>
      <c r="L1163" s="21"/>
      <c r="M1163" s="23"/>
      <c r="N1163" s="32"/>
      <c r="O1163" s="32"/>
      <c r="P1163" s="33"/>
      <c r="Q1163" s="32"/>
      <c r="R1163" s="77"/>
      <c r="S1163" s="77"/>
      <c r="T1163" s="34"/>
      <c r="U1163" s="32"/>
      <c r="V1163" s="22"/>
      <c r="W1163" s="23"/>
      <c r="X1163" s="22"/>
      <c r="Y1163" s="22"/>
      <c r="Z1163" s="22"/>
      <c r="AA1163" s="21"/>
    </row>
    <row r="1164" spans="1:27" ht="18" customHeight="1" x14ac:dyDescent="0.2">
      <c r="A1164" s="32"/>
      <c r="B1164" s="23"/>
      <c r="C1164" s="145"/>
      <c r="D1164" s="18"/>
      <c r="E1164" s="18"/>
      <c r="F1164" s="76"/>
      <c r="G1164" s="76"/>
      <c r="H1164" s="76"/>
      <c r="I1164" s="21"/>
      <c r="J1164" s="21"/>
      <c r="K1164" s="21"/>
      <c r="L1164" s="21"/>
      <c r="M1164" s="23"/>
      <c r="N1164" s="32"/>
      <c r="O1164" s="32"/>
      <c r="P1164" s="33"/>
      <c r="Q1164" s="32"/>
      <c r="R1164" s="77"/>
      <c r="S1164" s="77"/>
      <c r="T1164" s="34"/>
      <c r="U1164" s="32"/>
      <c r="V1164" s="22"/>
      <c r="W1164" s="23"/>
      <c r="X1164" s="22"/>
      <c r="Y1164" s="22"/>
      <c r="Z1164" s="22"/>
      <c r="AA1164" s="21"/>
    </row>
    <row r="1165" spans="1:27" ht="18" customHeight="1" x14ac:dyDescent="0.2">
      <c r="A1165" s="32"/>
      <c r="B1165" s="23"/>
      <c r="C1165" s="145"/>
      <c r="D1165" s="18"/>
      <c r="E1165" s="18"/>
      <c r="F1165" s="76"/>
      <c r="G1165" s="76"/>
      <c r="H1165" s="76"/>
      <c r="I1165" s="21"/>
      <c r="J1165" s="21"/>
      <c r="K1165" s="21"/>
      <c r="L1165" s="21"/>
      <c r="M1165" s="23"/>
      <c r="N1165" s="32"/>
      <c r="O1165" s="32"/>
      <c r="P1165" s="33"/>
      <c r="Q1165" s="32"/>
      <c r="R1165" s="77"/>
      <c r="S1165" s="77"/>
      <c r="T1165" s="34"/>
      <c r="U1165" s="32"/>
      <c r="V1165" s="22"/>
      <c r="W1165" s="23"/>
      <c r="X1165" s="22"/>
      <c r="Y1165" s="22"/>
      <c r="Z1165" s="22"/>
      <c r="AA1165" s="21"/>
    </row>
    <row r="1166" spans="1:27" ht="18" customHeight="1" x14ac:dyDescent="0.2">
      <c r="A1166" s="32"/>
      <c r="B1166" s="23"/>
      <c r="C1166" s="145"/>
      <c r="D1166" s="18"/>
      <c r="E1166" s="18"/>
      <c r="F1166" s="76"/>
      <c r="G1166" s="76"/>
      <c r="H1166" s="76"/>
      <c r="I1166" s="21"/>
      <c r="J1166" s="21"/>
      <c r="K1166" s="21"/>
      <c r="L1166" s="21"/>
      <c r="M1166" s="23"/>
      <c r="N1166" s="32"/>
      <c r="O1166" s="32"/>
      <c r="P1166" s="33"/>
      <c r="Q1166" s="32"/>
      <c r="R1166" s="77"/>
      <c r="S1166" s="77"/>
      <c r="T1166" s="34"/>
      <c r="U1166" s="32"/>
      <c r="V1166" s="22"/>
      <c r="W1166" s="23"/>
      <c r="X1166" s="22"/>
      <c r="Y1166" s="22"/>
      <c r="Z1166" s="22"/>
      <c r="AA1166" s="21"/>
    </row>
    <row r="1167" spans="1:27" ht="18" customHeight="1" x14ac:dyDescent="0.2">
      <c r="A1167" s="32"/>
      <c r="B1167" s="23"/>
      <c r="C1167" s="145"/>
      <c r="D1167" s="18"/>
      <c r="E1167" s="18"/>
      <c r="F1167" s="76"/>
      <c r="G1167" s="76"/>
      <c r="H1167" s="76"/>
      <c r="I1167" s="21"/>
      <c r="J1167" s="21"/>
      <c r="K1167" s="21"/>
      <c r="L1167" s="21"/>
      <c r="M1167" s="23"/>
      <c r="N1167" s="32"/>
      <c r="O1167" s="32"/>
      <c r="P1167" s="33"/>
      <c r="Q1167" s="32"/>
      <c r="R1167" s="77"/>
      <c r="S1167" s="77"/>
      <c r="T1167" s="34"/>
      <c r="U1167" s="32"/>
      <c r="V1167" s="22"/>
      <c r="W1167" s="23"/>
      <c r="X1167" s="22"/>
      <c r="Y1167" s="22"/>
      <c r="Z1167" s="22"/>
      <c r="AA1167" s="21"/>
    </row>
    <row r="1168" spans="1:27" ht="18" customHeight="1" x14ac:dyDescent="0.2">
      <c r="A1168" s="32"/>
      <c r="B1168" s="23"/>
      <c r="C1168" s="145"/>
      <c r="D1168" s="18"/>
      <c r="E1168" s="18"/>
      <c r="F1168" s="76"/>
      <c r="G1168" s="76"/>
      <c r="H1168" s="76"/>
      <c r="I1168" s="21"/>
      <c r="J1168" s="21"/>
      <c r="K1168" s="21"/>
      <c r="L1168" s="21"/>
      <c r="M1168" s="23"/>
      <c r="N1168" s="32"/>
      <c r="O1168" s="32"/>
      <c r="P1168" s="33"/>
      <c r="Q1168" s="32"/>
      <c r="R1168" s="77"/>
      <c r="S1168" s="77"/>
      <c r="T1168" s="34"/>
      <c r="U1168" s="32"/>
      <c r="V1168" s="22"/>
      <c r="W1168" s="23"/>
      <c r="X1168" s="22"/>
      <c r="Y1168" s="22"/>
      <c r="Z1168" s="22"/>
      <c r="AA1168" s="21"/>
    </row>
    <row r="1169" spans="1:27" ht="18" customHeight="1" x14ac:dyDescent="0.2">
      <c r="A1169" s="32"/>
      <c r="B1169" s="23"/>
      <c r="C1169" s="145"/>
      <c r="D1169" s="18"/>
      <c r="E1169" s="18"/>
      <c r="F1169" s="76"/>
      <c r="G1169" s="76"/>
      <c r="H1169" s="76"/>
      <c r="I1169" s="21"/>
      <c r="J1169" s="21"/>
      <c r="K1169" s="21"/>
      <c r="L1169" s="21"/>
      <c r="M1169" s="23"/>
      <c r="N1169" s="32"/>
      <c r="O1169" s="32"/>
      <c r="P1169" s="33"/>
      <c r="Q1169" s="32"/>
      <c r="R1169" s="77"/>
      <c r="S1169" s="77"/>
      <c r="T1169" s="34"/>
      <c r="U1169" s="32"/>
      <c r="V1169" s="22"/>
      <c r="W1169" s="23"/>
      <c r="X1169" s="22"/>
      <c r="Y1169" s="22"/>
      <c r="Z1169" s="22"/>
      <c r="AA1169" s="21"/>
    </row>
    <row r="1170" spans="1:27" ht="18" customHeight="1" x14ac:dyDescent="0.2">
      <c r="A1170" s="32"/>
      <c r="B1170" s="23"/>
      <c r="C1170" s="145"/>
      <c r="D1170" s="18"/>
      <c r="E1170" s="18"/>
      <c r="F1170" s="76"/>
      <c r="G1170" s="76"/>
      <c r="H1170" s="76"/>
      <c r="I1170" s="21"/>
      <c r="J1170" s="21"/>
      <c r="K1170" s="21"/>
      <c r="L1170" s="21"/>
      <c r="M1170" s="23"/>
      <c r="N1170" s="32"/>
      <c r="O1170" s="32"/>
      <c r="P1170" s="33"/>
      <c r="Q1170" s="32"/>
      <c r="R1170" s="77"/>
      <c r="S1170" s="77"/>
      <c r="T1170" s="34"/>
      <c r="U1170" s="32"/>
      <c r="V1170" s="22"/>
      <c r="W1170" s="23"/>
      <c r="X1170" s="22"/>
      <c r="Y1170" s="22"/>
      <c r="Z1170" s="22"/>
      <c r="AA1170" s="21"/>
    </row>
    <row r="1171" spans="1:27" ht="18" customHeight="1" x14ac:dyDescent="0.2">
      <c r="A1171" s="32"/>
      <c r="B1171" s="23"/>
      <c r="C1171" s="145"/>
      <c r="D1171" s="18"/>
      <c r="E1171" s="18"/>
      <c r="F1171" s="76"/>
      <c r="G1171" s="76"/>
      <c r="H1171" s="76"/>
      <c r="I1171" s="21"/>
      <c r="J1171" s="21"/>
      <c r="K1171" s="21"/>
      <c r="L1171" s="21"/>
      <c r="M1171" s="23"/>
      <c r="N1171" s="32"/>
      <c r="O1171" s="32"/>
      <c r="P1171" s="33"/>
      <c r="Q1171" s="32"/>
      <c r="R1171" s="77"/>
      <c r="S1171" s="77"/>
      <c r="T1171" s="34"/>
      <c r="U1171" s="32"/>
      <c r="V1171" s="22"/>
      <c r="W1171" s="23"/>
      <c r="X1171" s="22"/>
      <c r="Y1171" s="22"/>
      <c r="Z1171" s="22"/>
      <c r="AA1171" s="21"/>
    </row>
    <row r="1172" spans="1:27" ht="18" customHeight="1" x14ac:dyDescent="0.2">
      <c r="A1172" s="32"/>
      <c r="B1172" s="23"/>
      <c r="C1172" s="145"/>
      <c r="D1172" s="18"/>
      <c r="E1172" s="18"/>
      <c r="F1172" s="76"/>
      <c r="G1172" s="76"/>
      <c r="H1172" s="76"/>
      <c r="I1172" s="21"/>
      <c r="J1172" s="21"/>
      <c r="K1172" s="21"/>
      <c r="L1172" s="21"/>
      <c r="M1172" s="23"/>
      <c r="N1172" s="32"/>
      <c r="O1172" s="32"/>
      <c r="P1172" s="33"/>
      <c r="Q1172" s="32"/>
      <c r="R1172" s="77"/>
      <c r="S1172" s="77"/>
      <c r="T1172" s="34"/>
      <c r="U1172" s="32"/>
      <c r="V1172" s="22"/>
      <c r="W1172" s="23"/>
      <c r="X1172" s="22"/>
      <c r="Y1172" s="22"/>
      <c r="Z1172" s="22"/>
      <c r="AA1172" s="21"/>
    </row>
    <row r="1173" spans="1:27" ht="18" customHeight="1" x14ac:dyDescent="0.2">
      <c r="A1173" s="32"/>
      <c r="B1173" s="23"/>
      <c r="C1173" s="145"/>
      <c r="D1173" s="18"/>
      <c r="E1173" s="18"/>
      <c r="F1173" s="76"/>
      <c r="G1173" s="76"/>
      <c r="H1173" s="76"/>
      <c r="I1173" s="21"/>
      <c r="J1173" s="21"/>
      <c r="K1173" s="21"/>
      <c r="L1173" s="21"/>
      <c r="M1173" s="23"/>
      <c r="N1173" s="32"/>
      <c r="O1173" s="32"/>
      <c r="P1173" s="33"/>
      <c r="Q1173" s="32"/>
      <c r="R1173" s="77"/>
      <c r="S1173" s="77"/>
      <c r="T1173" s="34"/>
      <c r="U1173" s="32"/>
      <c r="V1173" s="22"/>
      <c r="W1173" s="23"/>
      <c r="X1173" s="22"/>
      <c r="Y1173" s="22"/>
      <c r="Z1173" s="22"/>
      <c r="AA1173" s="21"/>
    </row>
    <row r="1174" spans="1:27" ht="18" customHeight="1" x14ac:dyDescent="0.2">
      <c r="A1174" s="32"/>
      <c r="B1174" s="23"/>
      <c r="C1174" s="145"/>
      <c r="D1174" s="18"/>
      <c r="E1174" s="18"/>
      <c r="F1174" s="76"/>
      <c r="G1174" s="76"/>
      <c r="H1174" s="76"/>
      <c r="I1174" s="21"/>
      <c r="J1174" s="21"/>
      <c r="K1174" s="21"/>
      <c r="L1174" s="21"/>
      <c r="M1174" s="23"/>
      <c r="N1174" s="32"/>
      <c r="O1174" s="32"/>
      <c r="P1174" s="33"/>
      <c r="Q1174" s="32"/>
      <c r="R1174" s="77"/>
      <c r="S1174" s="77"/>
      <c r="T1174" s="34"/>
      <c r="U1174" s="32"/>
      <c r="V1174" s="22"/>
      <c r="W1174" s="23"/>
      <c r="X1174" s="22"/>
      <c r="Y1174" s="22"/>
      <c r="Z1174" s="22"/>
      <c r="AA1174" s="21"/>
    </row>
    <row r="1175" spans="1:27" ht="18" customHeight="1" x14ac:dyDescent="0.2">
      <c r="A1175" s="32"/>
      <c r="B1175" s="23"/>
      <c r="C1175" s="145"/>
      <c r="D1175" s="18"/>
      <c r="E1175" s="18"/>
      <c r="F1175" s="76"/>
      <c r="G1175" s="76"/>
      <c r="H1175" s="76"/>
      <c r="I1175" s="21"/>
      <c r="J1175" s="21"/>
      <c r="K1175" s="21"/>
      <c r="L1175" s="21"/>
      <c r="M1175" s="23"/>
      <c r="N1175" s="32"/>
      <c r="O1175" s="32"/>
      <c r="P1175" s="33"/>
      <c r="Q1175" s="32"/>
      <c r="R1175" s="77"/>
      <c r="S1175" s="77"/>
      <c r="T1175" s="34"/>
      <c r="U1175" s="32"/>
      <c r="V1175" s="22"/>
      <c r="W1175" s="23"/>
      <c r="X1175" s="22"/>
      <c r="Y1175" s="22"/>
      <c r="Z1175" s="22"/>
      <c r="AA1175" s="21"/>
    </row>
    <row r="1176" spans="1:27" ht="18" customHeight="1" x14ac:dyDescent="0.2">
      <c r="A1176" s="32"/>
      <c r="B1176" s="23"/>
      <c r="C1176" s="145"/>
      <c r="D1176" s="18"/>
      <c r="E1176" s="18"/>
      <c r="F1176" s="76"/>
      <c r="G1176" s="76"/>
      <c r="H1176" s="76"/>
      <c r="I1176" s="21"/>
      <c r="J1176" s="21"/>
      <c r="K1176" s="21"/>
      <c r="L1176" s="21"/>
      <c r="M1176" s="23"/>
      <c r="N1176" s="32"/>
      <c r="O1176" s="32"/>
      <c r="P1176" s="33"/>
      <c r="Q1176" s="32"/>
      <c r="R1176" s="77"/>
      <c r="S1176" s="77"/>
      <c r="T1176" s="34"/>
      <c r="U1176" s="32"/>
      <c r="V1176" s="22"/>
      <c r="W1176" s="23"/>
      <c r="X1176" s="22"/>
      <c r="Y1176" s="22"/>
      <c r="Z1176" s="22"/>
      <c r="AA1176" s="21"/>
    </row>
    <row r="1177" spans="1:27" ht="18" customHeight="1" x14ac:dyDescent="0.2">
      <c r="A1177" s="32"/>
      <c r="B1177" s="23"/>
      <c r="C1177" s="145"/>
      <c r="D1177" s="18"/>
      <c r="E1177" s="18"/>
      <c r="F1177" s="76"/>
      <c r="G1177" s="76"/>
      <c r="H1177" s="76"/>
      <c r="I1177" s="21"/>
      <c r="J1177" s="21"/>
      <c r="K1177" s="21"/>
      <c r="L1177" s="21"/>
      <c r="M1177" s="23"/>
      <c r="N1177" s="32"/>
      <c r="O1177" s="32"/>
      <c r="P1177" s="33"/>
      <c r="Q1177" s="32"/>
      <c r="R1177" s="77"/>
      <c r="S1177" s="77"/>
      <c r="T1177" s="34"/>
      <c r="U1177" s="32"/>
      <c r="V1177" s="22"/>
      <c r="W1177" s="23"/>
      <c r="X1177" s="22"/>
      <c r="Y1177" s="22"/>
      <c r="Z1177" s="22"/>
      <c r="AA1177" s="21"/>
    </row>
    <row r="1178" spans="1:27" ht="18" customHeight="1" x14ac:dyDescent="0.2">
      <c r="A1178" s="32"/>
      <c r="B1178" s="23"/>
      <c r="C1178" s="145"/>
      <c r="D1178" s="18"/>
      <c r="E1178" s="18"/>
      <c r="F1178" s="76"/>
      <c r="G1178" s="76"/>
      <c r="H1178" s="76"/>
      <c r="I1178" s="21"/>
      <c r="J1178" s="21"/>
      <c r="K1178" s="21"/>
      <c r="L1178" s="21"/>
      <c r="M1178" s="23"/>
      <c r="N1178" s="32"/>
      <c r="O1178" s="32"/>
      <c r="P1178" s="33"/>
      <c r="Q1178" s="32"/>
      <c r="R1178" s="77"/>
      <c r="S1178" s="77"/>
      <c r="T1178" s="34"/>
      <c r="U1178" s="32"/>
      <c r="V1178" s="22"/>
      <c r="W1178" s="23"/>
      <c r="X1178" s="22"/>
      <c r="Y1178" s="22"/>
      <c r="Z1178" s="22"/>
      <c r="AA1178" s="21"/>
    </row>
    <row r="1179" spans="1:27" ht="18" customHeight="1" x14ac:dyDescent="0.2">
      <c r="A1179" s="32"/>
      <c r="B1179" s="23"/>
      <c r="C1179" s="145"/>
      <c r="D1179" s="18"/>
      <c r="E1179" s="18"/>
      <c r="F1179" s="76"/>
      <c r="G1179" s="76"/>
      <c r="H1179" s="76"/>
      <c r="I1179" s="21"/>
      <c r="J1179" s="21"/>
      <c r="K1179" s="21"/>
      <c r="L1179" s="21"/>
      <c r="M1179" s="23"/>
      <c r="N1179" s="32"/>
      <c r="O1179" s="32"/>
      <c r="P1179" s="33"/>
      <c r="Q1179" s="32"/>
      <c r="R1179" s="77"/>
      <c r="S1179" s="77"/>
      <c r="T1179" s="34"/>
      <c r="U1179" s="32"/>
      <c r="V1179" s="22"/>
      <c r="W1179" s="23"/>
      <c r="X1179" s="22"/>
      <c r="Y1179" s="22"/>
      <c r="Z1179" s="22"/>
      <c r="AA1179" s="21"/>
    </row>
    <row r="1180" spans="1:27" ht="18" customHeight="1" x14ac:dyDescent="0.2">
      <c r="A1180" s="32"/>
      <c r="B1180" s="23"/>
      <c r="C1180" s="145"/>
      <c r="D1180" s="18"/>
      <c r="E1180" s="18"/>
      <c r="F1180" s="76"/>
      <c r="G1180" s="76"/>
      <c r="H1180" s="76"/>
      <c r="I1180" s="21"/>
      <c r="J1180" s="21"/>
      <c r="K1180" s="21"/>
      <c r="L1180" s="21"/>
      <c r="M1180" s="23"/>
      <c r="N1180" s="32"/>
      <c r="O1180" s="32"/>
      <c r="P1180" s="33"/>
      <c r="Q1180" s="32"/>
      <c r="R1180" s="77"/>
      <c r="S1180" s="77"/>
      <c r="T1180" s="34"/>
      <c r="U1180" s="32"/>
      <c r="V1180" s="22"/>
      <c r="W1180" s="23"/>
      <c r="X1180" s="22"/>
      <c r="Y1180" s="22"/>
      <c r="Z1180" s="22"/>
      <c r="AA1180" s="21"/>
    </row>
    <row r="1181" spans="1:27" ht="18" customHeight="1" x14ac:dyDescent="0.2">
      <c r="A1181" s="32"/>
      <c r="B1181" s="23"/>
      <c r="C1181" s="145"/>
      <c r="D1181" s="18"/>
      <c r="E1181" s="18"/>
      <c r="F1181" s="76"/>
      <c r="G1181" s="76"/>
      <c r="H1181" s="76"/>
      <c r="I1181" s="21"/>
      <c r="J1181" s="21"/>
      <c r="K1181" s="21"/>
      <c r="L1181" s="21"/>
      <c r="M1181" s="23"/>
      <c r="N1181" s="32"/>
      <c r="O1181" s="32"/>
      <c r="P1181" s="33"/>
      <c r="Q1181" s="32"/>
      <c r="R1181" s="77"/>
      <c r="S1181" s="77"/>
      <c r="T1181" s="34"/>
      <c r="U1181" s="32"/>
      <c r="V1181" s="22"/>
      <c r="W1181" s="23"/>
      <c r="X1181" s="22"/>
      <c r="Y1181" s="22"/>
      <c r="Z1181" s="22"/>
      <c r="AA1181" s="21"/>
    </row>
    <row r="1182" spans="1:27" ht="18" customHeight="1" x14ac:dyDescent="0.2">
      <c r="A1182" s="32"/>
      <c r="B1182" s="23"/>
      <c r="C1182" s="145"/>
      <c r="D1182" s="18"/>
      <c r="E1182" s="18"/>
      <c r="F1182" s="76"/>
      <c r="G1182" s="76"/>
      <c r="H1182" s="76"/>
      <c r="I1182" s="21"/>
      <c r="J1182" s="21"/>
      <c r="K1182" s="21"/>
      <c r="L1182" s="21"/>
      <c r="M1182" s="23"/>
      <c r="N1182" s="32"/>
      <c r="O1182" s="32"/>
      <c r="P1182" s="33"/>
      <c r="Q1182" s="32"/>
      <c r="R1182" s="77"/>
      <c r="S1182" s="77"/>
      <c r="T1182" s="34"/>
      <c r="U1182" s="32"/>
      <c r="V1182" s="22"/>
      <c r="W1182" s="23"/>
      <c r="X1182" s="22"/>
      <c r="Y1182" s="22"/>
      <c r="Z1182" s="22"/>
      <c r="AA1182" s="21"/>
    </row>
    <row r="1183" spans="1:27" ht="18" customHeight="1" x14ac:dyDescent="0.2">
      <c r="A1183" s="32"/>
      <c r="B1183" s="23"/>
      <c r="C1183" s="145"/>
      <c r="D1183" s="18"/>
      <c r="E1183" s="18"/>
      <c r="F1183" s="76"/>
      <c r="G1183" s="76"/>
      <c r="H1183" s="76"/>
      <c r="I1183" s="21"/>
      <c r="J1183" s="21"/>
      <c r="K1183" s="21"/>
      <c r="L1183" s="21"/>
      <c r="M1183" s="23"/>
      <c r="N1183" s="32"/>
      <c r="O1183" s="32"/>
      <c r="P1183" s="33"/>
      <c r="Q1183" s="32"/>
      <c r="R1183" s="77"/>
      <c r="S1183" s="77"/>
      <c r="T1183" s="34"/>
      <c r="U1183" s="32"/>
      <c r="V1183" s="22"/>
      <c r="W1183" s="23"/>
      <c r="X1183" s="22"/>
      <c r="Y1183" s="22"/>
      <c r="Z1183" s="22"/>
      <c r="AA1183" s="21"/>
    </row>
    <row r="1184" spans="1:27" ht="18" customHeight="1" x14ac:dyDescent="0.2">
      <c r="A1184" s="32"/>
      <c r="B1184" s="23"/>
      <c r="C1184" s="145"/>
      <c r="D1184" s="18"/>
      <c r="E1184" s="18"/>
      <c r="F1184" s="76"/>
      <c r="G1184" s="76"/>
      <c r="H1184" s="76"/>
      <c r="I1184" s="21"/>
      <c r="J1184" s="21"/>
      <c r="K1184" s="21"/>
      <c r="L1184" s="21"/>
      <c r="M1184" s="23"/>
      <c r="N1184" s="32"/>
      <c r="O1184" s="32"/>
      <c r="P1184" s="33"/>
      <c r="Q1184" s="32"/>
      <c r="R1184" s="77"/>
      <c r="S1184" s="77"/>
      <c r="T1184" s="34"/>
      <c r="U1184" s="32"/>
      <c r="V1184" s="22"/>
      <c r="W1184" s="23"/>
      <c r="X1184" s="22"/>
      <c r="Y1184" s="22"/>
      <c r="Z1184" s="22"/>
      <c r="AA1184" s="21"/>
    </row>
    <row r="1185" spans="1:27" ht="18" customHeight="1" x14ac:dyDescent="0.2">
      <c r="A1185" s="32"/>
      <c r="B1185" s="23"/>
      <c r="C1185" s="145"/>
      <c r="D1185" s="18"/>
      <c r="E1185" s="18"/>
      <c r="F1185" s="76"/>
      <c r="G1185" s="76"/>
      <c r="H1185" s="76"/>
      <c r="I1185" s="21"/>
      <c r="J1185" s="21"/>
      <c r="K1185" s="21"/>
      <c r="L1185" s="21"/>
      <c r="M1185" s="23"/>
      <c r="N1185" s="32"/>
      <c r="O1185" s="32"/>
      <c r="P1185" s="33"/>
      <c r="Q1185" s="32"/>
      <c r="R1185" s="77"/>
      <c r="S1185" s="77"/>
      <c r="T1185" s="34"/>
      <c r="U1185" s="32"/>
      <c r="V1185" s="22"/>
      <c r="W1185" s="23"/>
      <c r="X1185" s="22"/>
      <c r="Y1185" s="22"/>
      <c r="Z1185" s="22"/>
      <c r="AA1185" s="21"/>
    </row>
    <row r="1186" spans="1:27" ht="18" customHeight="1" x14ac:dyDescent="0.2">
      <c r="A1186" s="32"/>
      <c r="B1186" s="23"/>
      <c r="C1186" s="145"/>
      <c r="D1186" s="18"/>
      <c r="E1186" s="18"/>
      <c r="F1186" s="76"/>
      <c r="G1186" s="76"/>
      <c r="H1186" s="76"/>
      <c r="I1186" s="21"/>
      <c r="J1186" s="21"/>
      <c r="K1186" s="21"/>
      <c r="L1186" s="21"/>
      <c r="M1186" s="23"/>
      <c r="N1186" s="32"/>
      <c r="O1186" s="32"/>
      <c r="P1186" s="33"/>
      <c r="Q1186" s="32"/>
      <c r="R1186" s="77"/>
      <c r="S1186" s="77"/>
      <c r="T1186" s="34"/>
      <c r="U1186" s="32"/>
      <c r="V1186" s="22"/>
      <c r="W1186" s="23"/>
      <c r="X1186" s="22"/>
      <c r="Y1186" s="22"/>
      <c r="Z1186" s="22"/>
      <c r="AA1186" s="21"/>
    </row>
    <row r="1187" spans="1:27" ht="18" customHeight="1" x14ac:dyDescent="0.2">
      <c r="A1187" s="32"/>
      <c r="B1187" s="23"/>
      <c r="C1187" s="145"/>
      <c r="D1187" s="18"/>
      <c r="E1187" s="18"/>
      <c r="F1187" s="76"/>
      <c r="G1187" s="76"/>
      <c r="H1187" s="76"/>
      <c r="I1187" s="21"/>
      <c r="J1187" s="21"/>
      <c r="K1187" s="21"/>
      <c r="L1187" s="21"/>
      <c r="M1187" s="23"/>
      <c r="N1187" s="32"/>
      <c r="O1187" s="32"/>
      <c r="P1187" s="33"/>
      <c r="Q1187" s="32"/>
      <c r="R1187" s="77"/>
      <c r="S1187" s="77"/>
      <c r="T1187" s="34"/>
      <c r="U1187" s="32"/>
      <c r="V1187" s="22"/>
      <c r="W1187" s="23"/>
      <c r="X1187" s="22"/>
      <c r="Y1187" s="22"/>
      <c r="Z1187" s="22"/>
      <c r="AA1187" s="21"/>
    </row>
    <row r="1188" spans="1:27" ht="18" customHeight="1" x14ac:dyDescent="0.2">
      <c r="A1188" s="32"/>
      <c r="B1188" s="23"/>
      <c r="C1188" s="145"/>
      <c r="D1188" s="18"/>
      <c r="E1188" s="18"/>
      <c r="F1188" s="76"/>
      <c r="G1188" s="76"/>
      <c r="H1188" s="76"/>
      <c r="I1188" s="21"/>
      <c r="J1188" s="21"/>
      <c r="K1188" s="21"/>
      <c r="L1188" s="21"/>
      <c r="M1188" s="23"/>
      <c r="N1188" s="32"/>
      <c r="O1188" s="32"/>
      <c r="P1188" s="33"/>
      <c r="Q1188" s="32"/>
      <c r="R1188" s="77"/>
      <c r="S1188" s="77"/>
      <c r="T1188" s="34"/>
      <c r="U1188" s="32"/>
      <c r="V1188" s="22"/>
      <c r="W1188" s="23"/>
      <c r="X1188" s="22"/>
      <c r="Y1188" s="22"/>
      <c r="Z1188" s="22"/>
      <c r="AA1188" s="21"/>
    </row>
    <row r="1189" spans="1:27" ht="18" customHeight="1" x14ac:dyDescent="0.2">
      <c r="A1189" s="32"/>
      <c r="B1189" s="23"/>
      <c r="C1189" s="145"/>
      <c r="D1189" s="18"/>
      <c r="E1189" s="18"/>
      <c r="F1189" s="76"/>
      <c r="G1189" s="76"/>
      <c r="H1189" s="76"/>
      <c r="I1189" s="21"/>
      <c r="J1189" s="21"/>
      <c r="K1189" s="21"/>
      <c r="L1189" s="21"/>
      <c r="M1189" s="23"/>
      <c r="N1189" s="32"/>
      <c r="O1189" s="32"/>
      <c r="P1189" s="33"/>
      <c r="Q1189" s="32"/>
      <c r="R1189" s="77"/>
      <c r="S1189" s="77"/>
      <c r="T1189" s="34"/>
      <c r="U1189" s="32"/>
      <c r="V1189" s="22"/>
      <c r="W1189" s="23"/>
      <c r="X1189" s="22"/>
      <c r="Y1189" s="22"/>
      <c r="Z1189" s="22"/>
      <c r="AA1189" s="21"/>
    </row>
    <row r="1190" spans="1:27" ht="18" customHeight="1" x14ac:dyDescent="0.2">
      <c r="A1190" s="32"/>
      <c r="B1190" s="23"/>
      <c r="C1190" s="145"/>
      <c r="D1190" s="18"/>
      <c r="E1190" s="18"/>
      <c r="F1190" s="76"/>
      <c r="G1190" s="76"/>
      <c r="H1190" s="76"/>
      <c r="I1190" s="21"/>
      <c r="J1190" s="21"/>
      <c r="K1190" s="21"/>
      <c r="L1190" s="21"/>
      <c r="M1190" s="23"/>
      <c r="N1190" s="32"/>
      <c r="O1190" s="32"/>
      <c r="P1190" s="33"/>
      <c r="Q1190" s="32"/>
      <c r="R1190" s="77"/>
      <c r="S1190" s="77"/>
      <c r="T1190" s="34"/>
      <c r="U1190" s="32"/>
      <c r="V1190" s="22"/>
      <c r="W1190" s="23"/>
      <c r="X1190" s="22"/>
      <c r="Y1190" s="22"/>
      <c r="Z1190" s="22"/>
      <c r="AA1190" s="21"/>
    </row>
    <row r="1191" spans="1:27" ht="18" customHeight="1" x14ac:dyDescent="0.2">
      <c r="A1191" s="32"/>
      <c r="B1191" s="23"/>
      <c r="C1191" s="145"/>
      <c r="D1191" s="18"/>
      <c r="E1191" s="18"/>
      <c r="F1191" s="76"/>
      <c r="G1191" s="76"/>
      <c r="H1191" s="76"/>
      <c r="I1191" s="21"/>
      <c r="J1191" s="21"/>
      <c r="K1191" s="21"/>
      <c r="L1191" s="21"/>
      <c r="M1191" s="23"/>
      <c r="N1191" s="32"/>
      <c r="O1191" s="32"/>
      <c r="P1191" s="33"/>
      <c r="Q1191" s="32"/>
      <c r="R1191" s="77"/>
      <c r="S1191" s="77"/>
      <c r="T1191" s="34"/>
      <c r="U1191" s="32"/>
      <c r="V1191" s="22"/>
      <c r="W1191" s="23"/>
      <c r="X1191" s="22"/>
      <c r="Y1191" s="22"/>
      <c r="Z1191" s="22"/>
      <c r="AA1191" s="21"/>
    </row>
    <row r="1192" spans="1:27" ht="18" customHeight="1" x14ac:dyDescent="0.2">
      <c r="A1192" s="32"/>
      <c r="B1192" s="23"/>
      <c r="C1192" s="145"/>
      <c r="D1192" s="18"/>
      <c r="E1192" s="18"/>
      <c r="F1192" s="76"/>
      <c r="G1192" s="76"/>
      <c r="H1192" s="76"/>
      <c r="I1192" s="21"/>
      <c r="J1192" s="21"/>
      <c r="K1192" s="21"/>
      <c r="L1192" s="21"/>
      <c r="M1192" s="23"/>
      <c r="N1192" s="32"/>
      <c r="O1192" s="32"/>
      <c r="P1192" s="33"/>
      <c r="Q1192" s="32"/>
      <c r="R1192" s="77"/>
      <c r="S1192" s="77"/>
      <c r="T1192" s="34"/>
      <c r="U1192" s="32"/>
      <c r="V1192" s="22"/>
      <c r="W1192" s="23"/>
      <c r="X1192" s="22"/>
      <c r="Y1192" s="22"/>
      <c r="Z1192" s="22"/>
      <c r="AA1192" s="21"/>
    </row>
    <row r="1193" spans="1:27" ht="18" customHeight="1" x14ac:dyDescent="0.2">
      <c r="A1193" s="32"/>
      <c r="B1193" s="23"/>
      <c r="C1193" s="145"/>
      <c r="D1193" s="18"/>
      <c r="E1193" s="18"/>
      <c r="F1193" s="76"/>
      <c r="G1193" s="76"/>
      <c r="H1193" s="76"/>
      <c r="I1193" s="21"/>
      <c r="J1193" s="21"/>
      <c r="K1193" s="21"/>
      <c r="L1193" s="21"/>
      <c r="M1193" s="23"/>
      <c r="N1193" s="32"/>
      <c r="O1193" s="32"/>
      <c r="P1193" s="33"/>
      <c r="Q1193" s="32"/>
      <c r="R1193" s="77"/>
      <c r="S1193" s="77"/>
      <c r="T1193" s="34"/>
      <c r="U1193" s="32"/>
      <c r="V1193" s="22"/>
      <c r="W1193" s="23"/>
      <c r="X1193" s="22"/>
      <c r="Y1193" s="22"/>
      <c r="Z1193" s="22"/>
      <c r="AA1193" s="21"/>
    </row>
    <row r="1194" spans="1:27" ht="18" customHeight="1" x14ac:dyDescent="0.2">
      <c r="A1194" s="32"/>
      <c r="B1194" s="23"/>
      <c r="C1194" s="145"/>
      <c r="D1194" s="18"/>
      <c r="E1194" s="18"/>
      <c r="F1194" s="76"/>
      <c r="G1194" s="76"/>
      <c r="H1194" s="76"/>
      <c r="I1194" s="21"/>
      <c r="J1194" s="21"/>
      <c r="K1194" s="21"/>
      <c r="L1194" s="21"/>
      <c r="M1194" s="23"/>
      <c r="N1194" s="32"/>
      <c r="O1194" s="32"/>
      <c r="P1194" s="33"/>
      <c r="Q1194" s="32"/>
      <c r="R1194" s="77"/>
      <c r="S1194" s="77"/>
      <c r="T1194" s="34"/>
      <c r="U1194" s="32"/>
      <c r="V1194" s="22"/>
      <c r="W1194" s="23"/>
      <c r="X1194" s="22"/>
      <c r="Y1194" s="22"/>
      <c r="Z1194" s="22"/>
      <c r="AA1194" s="21"/>
    </row>
    <row r="1195" spans="1:27" ht="18" customHeight="1" x14ac:dyDescent="0.2">
      <c r="A1195" s="32"/>
      <c r="B1195" s="23"/>
      <c r="C1195" s="145"/>
      <c r="D1195" s="18"/>
      <c r="E1195" s="18"/>
      <c r="F1195" s="76"/>
      <c r="G1195" s="76"/>
      <c r="H1195" s="76"/>
      <c r="I1195" s="21"/>
      <c r="J1195" s="21"/>
      <c r="K1195" s="21"/>
      <c r="L1195" s="21"/>
      <c r="M1195" s="23"/>
      <c r="N1195" s="32"/>
      <c r="O1195" s="32"/>
      <c r="P1195" s="33"/>
      <c r="Q1195" s="32"/>
      <c r="R1195" s="77"/>
      <c r="S1195" s="77"/>
      <c r="T1195" s="34"/>
      <c r="U1195" s="32"/>
      <c r="V1195" s="22"/>
      <c r="W1195" s="23"/>
      <c r="X1195" s="22"/>
      <c r="Y1195" s="22"/>
      <c r="Z1195" s="22"/>
      <c r="AA1195" s="21"/>
    </row>
    <row r="1196" spans="1:27" ht="18" customHeight="1" x14ac:dyDescent="0.2">
      <c r="A1196" s="32"/>
      <c r="B1196" s="23"/>
      <c r="C1196" s="145"/>
      <c r="D1196" s="18"/>
      <c r="E1196" s="18"/>
      <c r="F1196" s="76"/>
      <c r="G1196" s="76"/>
      <c r="H1196" s="76"/>
      <c r="I1196" s="21"/>
      <c r="J1196" s="21"/>
      <c r="K1196" s="21"/>
      <c r="L1196" s="21"/>
      <c r="M1196" s="23"/>
      <c r="N1196" s="32"/>
      <c r="O1196" s="32"/>
      <c r="P1196" s="33"/>
      <c r="Q1196" s="32"/>
      <c r="R1196" s="77"/>
      <c r="S1196" s="77"/>
      <c r="T1196" s="34"/>
      <c r="U1196" s="32"/>
      <c r="V1196" s="22"/>
      <c r="W1196" s="23"/>
      <c r="X1196" s="22"/>
      <c r="Y1196" s="22"/>
      <c r="Z1196" s="22"/>
      <c r="AA1196" s="21"/>
    </row>
    <row r="1197" spans="1:27" ht="18" customHeight="1" x14ac:dyDescent="0.2">
      <c r="A1197" s="32"/>
      <c r="B1197" s="23"/>
      <c r="C1197" s="145"/>
      <c r="D1197" s="18"/>
      <c r="E1197" s="18"/>
      <c r="F1197" s="76"/>
      <c r="G1197" s="76"/>
      <c r="H1197" s="76"/>
      <c r="I1197" s="21"/>
      <c r="J1197" s="21"/>
      <c r="K1197" s="21"/>
      <c r="L1197" s="21"/>
      <c r="M1197" s="23"/>
      <c r="N1197" s="32"/>
      <c r="O1197" s="32"/>
      <c r="P1197" s="33"/>
      <c r="Q1197" s="32"/>
      <c r="R1197" s="77"/>
      <c r="S1197" s="77"/>
      <c r="T1197" s="34"/>
      <c r="U1197" s="32"/>
      <c r="V1197" s="22"/>
      <c r="W1197" s="23"/>
      <c r="X1197" s="22"/>
      <c r="Y1197" s="22"/>
      <c r="Z1197" s="22"/>
      <c r="AA1197" s="21"/>
    </row>
    <row r="1198" spans="1:27" ht="18" customHeight="1" x14ac:dyDescent="0.2">
      <c r="A1198" s="32"/>
      <c r="B1198" s="23"/>
      <c r="C1198" s="145"/>
      <c r="D1198" s="18"/>
      <c r="E1198" s="18"/>
      <c r="F1198" s="76"/>
      <c r="G1198" s="76"/>
      <c r="H1198" s="76"/>
      <c r="I1198" s="21"/>
      <c r="J1198" s="21"/>
      <c r="K1198" s="21"/>
      <c r="L1198" s="21"/>
      <c r="M1198" s="23"/>
      <c r="N1198" s="32"/>
      <c r="O1198" s="32"/>
      <c r="P1198" s="33"/>
      <c r="Q1198" s="32"/>
      <c r="R1198" s="77"/>
      <c r="S1198" s="77"/>
      <c r="T1198" s="34"/>
      <c r="U1198" s="32"/>
      <c r="V1198" s="22"/>
      <c r="W1198" s="23"/>
      <c r="X1198" s="22"/>
      <c r="Y1198" s="22"/>
      <c r="Z1198" s="22"/>
      <c r="AA1198" s="21"/>
    </row>
    <row r="1199" spans="1:27" ht="18" customHeight="1" x14ac:dyDescent="0.2">
      <c r="A1199" s="32"/>
      <c r="B1199" s="23"/>
      <c r="C1199" s="145"/>
      <c r="D1199" s="18"/>
      <c r="E1199" s="18"/>
      <c r="F1199" s="76"/>
      <c r="G1199" s="76"/>
      <c r="H1199" s="76"/>
      <c r="I1199" s="21"/>
      <c r="J1199" s="21"/>
      <c r="K1199" s="21"/>
      <c r="L1199" s="21"/>
      <c r="M1199" s="23"/>
      <c r="N1199" s="32"/>
      <c r="O1199" s="32"/>
      <c r="P1199" s="33"/>
      <c r="Q1199" s="32"/>
      <c r="R1199" s="77"/>
      <c r="S1199" s="77"/>
      <c r="T1199" s="34"/>
      <c r="U1199" s="32"/>
      <c r="V1199" s="22"/>
      <c r="W1199" s="23"/>
      <c r="X1199" s="22"/>
      <c r="Y1199" s="22"/>
      <c r="Z1199" s="22"/>
      <c r="AA1199" s="21"/>
    </row>
    <row r="1200" spans="1:27" ht="18" customHeight="1" x14ac:dyDescent="0.2">
      <c r="A1200" s="32"/>
      <c r="B1200" s="23"/>
      <c r="C1200" s="145"/>
      <c r="D1200" s="18"/>
      <c r="E1200" s="18"/>
      <c r="F1200" s="76"/>
      <c r="G1200" s="76"/>
      <c r="H1200" s="76"/>
      <c r="I1200" s="21"/>
      <c r="J1200" s="21"/>
      <c r="K1200" s="21"/>
      <c r="L1200" s="21"/>
      <c r="M1200" s="23"/>
      <c r="N1200" s="32"/>
      <c r="O1200" s="32"/>
      <c r="P1200" s="33"/>
      <c r="Q1200" s="32"/>
      <c r="R1200" s="77"/>
      <c r="S1200" s="77"/>
      <c r="T1200" s="34"/>
      <c r="U1200" s="32"/>
      <c r="V1200" s="22"/>
      <c r="W1200" s="23"/>
      <c r="X1200" s="22"/>
      <c r="Y1200" s="22"/>
      <c r="Z1200" s="22"/>
      <c r="AA1200" s="21"/>
    </row>
    <row r="1201" spans="1:27" ht="18" customHeight="1" x14ac:dyDescent="0.2">
      <c r="A1201" s="32"/>
      <c r="B1201" s="23"/>
      <c r="C1201" s="145"/>
      <c r="D1201" s="18"/>
      <c r="E1201" s="18"/>
      <c r="F1201" s="76"/>
      <c r="G1201" s="76"/>
      <c r="H1201" s="76"/>
      <c r="I1201" s="21"/>
      <c r="J1201" s="21"/>
      <c r="K1201" s="21"/>
      <c r="L1201" s="21"/>
      <c r="M1201" s="23"/>
      <c r="N1201" s="32"/>
      <c r="O1201" s="32"/>
      <c r="P1201" s="33"/>
      <c r="Q1201" s="32"/>
      <c r="R1201" s="77"/>
      <c r="S1201" s="77"/>
      <c r="T1201" s="34"/>
      <c r="U1201" s="32"/>
      <c r="V1201" s="22"/>
      <c r="W1201" s="23"/>
      <c r="X1201" s="22"/>
      <c r="Y1201" s="22"/>
      <c r="Z1201" s="22"/>
      <c r="AA1201" s="21"/>
    </row>
    <row r="1202" spans="1:27" ht="18" customHeight="1" x14ac:dyDescent="0.2">
      <c r="A1202" s="32"/>
      <c r="B1202" s="23"/>
      <c r="C1202" s="145"/>
      <c r="D1202" s="18"/>
      <c r="E1202" s="18"/>
      <c r="F1202" s="76"/>
      <c r="G1202" s="76"/>
      <c r="H1202" s="76"/>
      <c r="I1202" s="21"/>
      <c r="J1202" s="21"/>
      <c r="K1202" s="21"/>
      <c r="L1202" s="21"/>
      <c r="M1202" s="23"/>
      <c r="N1202" s="32"/>
      <c r="O1202" s="32"/>
      <c r="P1202" s="33"/>
      <c r="Q1202" s="32"/>
      <c r="R1202" s="77"/>
      <c r="S1202" s="77"/>
      <c r="T1202" s="34"/>
      <c r="U1202" s="32"/>
      <c r="V1202" s="22"/>
      <c r="W1202" s="23"/>
      <c r="X1202" s="22"/>
      <c r="Y1202" s="22"/>
      <c r="Z1202" s="22"/>
      <c r="AA1202" s="21"/>
    </row>
    <row r="1203" spans="1:27" ht="18" customHeight="1" x14ac:dyDescent="0.2">
      <c r="A1203" s="32"/>
      <c r="B1203" s="23"/>
      <c r="C1203" s="145"/>
      <c r="D1203" s="18"/>
      <c r="E1203" s="18"/>
      <c r="F1203" s="76"/>
      <c r="G1203" s="76"/>
      <c r="H1203" s="76"/>
      <c r="I1203" s="21"/>
      <c r="J1203" s="21"/>
      <c r="K1203" s="21"/>
      <c r="L1203" s="21"/>
      <c r="M1203" s="23"/>
      <c r="N1203" s="32"/>
      <c r="O1203" s="32"/>
      <c r="P1203" s="33"/>
      <c r="Q1203" s="32"/>
      <c r="R1203" s="77"/>
      <c r="S1203" s="77"/>
      <c r="T1203" s="34"/>
      <c r="U1203" s="32"/>
      <c r="V1203" s="22"/>
      <c r="W1203" s="23"/>
      <c r="X1203" s="22"/>
      <c r="Y1203" s="22"/>
      <c r="Z1203" s="22"/>
      <c r="AA1203" s="21"/>
    </row>
    <row r="1204" spans="1:27" ht="18" customHeight="1" x14ac:dyDescent="0.2">
      <c r="A1204" s="32"/>
      <c r="B1204" s="23"/>
      <c r="C1204" s="145"/>
      <c r="D1204" s="18"/>
      <c r="E1204" s="18"/>
      <c r="F1204" s="76"/>
      <c r="G1204" s="76"/>
      <c r="H1204" s="76"/>
      <c r="I1204" s="21"/>
      <c r="J1204" s="21"/>
      <c r="K1204" s="21"/>
      <c r="L1204" s="21"/>
      <c r="M1204" s="23"/>
      <c r="N1204" s="32"/>
      <c r="O1204" s="32"/>
      <c r="P1204" s="33"/>
      <c r="Q1204" s="32"/>
      <c r="R1204" s="77"/>
      <c r="S1204" s="77"/>
      <c r="T1204" s="34"/>
      <c r="U1204" s="32"/>
      <c r="V1204" s="22"/>
      <c r="W1204" s="23"/>
      <c r="X1204" s="22"/>
      <c r="Y1204" s="22"/>
      <c r="Z1204" s="22"/>
      <c r="AA1204" s="21"/>
    </row>
    <row r="1205" spans="1:27" ht="18" customHeight="1" x14ac:dyDescent="0.2">
      <c r="A1205" s="32"/>
      <c r="B1205" s="23"/>
      <c r="C1205" s="145"/>
      <c r="D1205" s="18"/>
      <c r="E1205" s="18"/>
      <c r="F1205" s="76"/>
      <c r="G1205" s="76"/>
      <c r="H1205" s="76"/>
      <c r="I1205" s="21"/>
      <c r="J1205" s="21"/>
      <c r="K1205" s="21"/>
      <c r="L1205" s="21"/>
      <c r="M1205" s="23"/>
      <c r="N1205" s="32"/>
      <c r="O1205" s="32"/>
      <c r="P1205" s="33"/>
      <c r="Q1205" s="32"/>
      <c r="R1205" s="77"/>
      <c r="S1205" s="77"/>
      <c r="T1205" s="34"/>
      <c r="U1205" s="32"/>
      <c r="V1205" s="22"/>
      <c r="W1205" s="23"/>
      <c r="X1205" s="22"/>
      <c r="Y1205" s="22"/>
      <c r="Z1205" s="22"/>
      <c r="AA1205" s="21"/>
    </row>
    <row r="1206" spans="1:27" ht="18" customHeight="1" x14ac:dyDescent="0.2">
      <c r="A1206" s="32"/>
      <c r="B1206" s="23"/>
      <c r="C1206" s="145"/>
      <c r="D1206" s="18"/>
      <c r="E1206" s="18"/>
      <c r="F1206" s="76"/>
      <c r="G1206" s="76"/>
      <c r="H1206" s="76"/>
      <c r="I1206" s="21"/>
      <c r="J1206" s="21"/>
      <c r="K1206" s="21"/>
      <c r="L1206" s="21"/>
      <c r="M1206" s="23"/>
      <c r="N1206" s="32"/>
      <c r="O1206" s="32"/>
      <c r="P1206" s="33"/>
      <c r="Q1206" s="32"/>
      <c r="R1206" s="77"/>
      <c r="S1206" s="77"/>
      <c r="T1206" s="34"/>
      <c r="U1206" s="32"/>
      <c r="V1206" s="22"/>
      <c r="W1206" s="23"/>
      <c r="X1206" s="22"/>
      <c r="Y1206" s="22"/>
      <c r="Z1206" s="22"/>
      <c r="AA1206" s="21"/>
    </row>
    <row r="1207" spans="1:27" ht="18" customHeight="1" x14ac:dyDescent="0.2">
      <c r="A1207" s="32"/>
      <c r="B1207" s="23"/>
      <c r="C1207" s="145"/>
      <c r="D1207" s="18"/>
      <c r="E1207" s="18"/>
      <c r="F1207" s="76"/>
      <c r="G1207" s="76"/>
      <c r="H1207" s="76"/>
      <c r="I1207" s="21"/>
      <c r="J1207" s="21"/>
      <c r="K1207" s="21"/>
      <c r="L1207" s="21"/>
      <c r="M1207" s="23"/>
      <c r="N1207" s="32"/>
      <c r="O1207" s="32"/>
      <c r="P1207" s="33"/>
      <c r="Q1207" s="32"/>
      <c r="R1207" s="77"/>
      <c r="S1207" s="77"/>
      <c r="T1207" s="34"/>
      <c r="U1207" s="32"/>
      <c r="V1207" s="22"/>
      <c r="W1207" s="23"/>
      <c r="X1207" s="22"/>
      <c r="Y1207" s="22"/>
      <c r="Z1207" s="22"/>
      <c r="AA1207" s="21"/>
    </row>
    <row r="1208" spans="1:27" ht="18" customHeight="1" x14ac:dyDescent="0.2">
      <c r="A1208" s="32"/>
      <c r="B1208" s="23"/>
      <c r="C1208" s="145"/>
      <c r="D1208" s="18"/>
      <c r="E1208" s="18"/>
      <c r="F1208" s="76"/>
      <c r="G1208" s="76"/>
      <c r="H1208" s="76"/>
      <c r="I1208" s="21"/>
      <c r="J1208" s="21"/>
      <c r="K1208" s="21"/>
      <c r="L1208" s="21"/>
      <c r="M1208" s="23"/>
      <c r="N1208" s="32"/>
      <c r="O1208" s="32"/>
      <c r="P1208" s="33"/>
      <c r="Q1208" s="32"/>
      <c r="R1208" s="77"/>
      <c r="S1208" s="77"/>
      <c r="T1208" s="34"/>
      <c r="U1208" s="32"/>
      <c r="V1208" s="22"/>
      <c r="W1208" s="23"/>
      <c r="X1208" s="22"/>
      <c r="Y1208" s="22"/>
      <c r="Z1208" s="22"/>
      <c r="AA1208" s="21"/>
    </row>
    <row r="1209" spans="1:27" ht="18" customHeight="1" x14ac:dyDescent="0.2">
      <c r="A1209" s="32"/>
      <c r="B1209" s="23"/>
      <c r="C1209" s="145"/>
      <c r="D1209" s="18"/>
      <c r="E1209" s="18"/>
      <c r="F1209" s="76"/>
      <c r="G1209" s="76"/>
      <c r="H1209" s="76"/>
      <c r="I1209" s="21"/>
      <c r="J1209" s="21"/>
      <c r="K1209" s="21"/>
      <c r="L1209" s="21"/>
      <c r="M1209" s="23"/>
      <c r="N1209" s="32"/>
      <c r="O1209" s="32"/>
      <c r="P1209" s="33"/>
      <c r="Q1209" s="32"/>
      <c r="R1209" s="77"/>
      <c r="S1209" s="77"/>
      <c r="T1209" s="34"/>
      <c r="U1209" s="32"/>
      <c r="V1209" s="22"/>
      <c r="W1209" s="23"/>
      <c r="X1209" s="22"/>
      <c r="Y1209" s="22"/>
      <c r="Z1209" s="22"/>
      <c r="AA1209" s="21"/>
    </row>
    <row r="1210" spans="1:27" ht="18" customHeight="1" x14ac:dyDescent="0.2">
      <c r="A1210" s="32"/>
      <c r="B1210" s="23"/>
      <c r="C1210" s="145"/>
      <c r="D1210" s="18"/>
      <c r="E1210" s="18"/>
      <c r="F1210" s="76"/>
      <c r="G1210" s="76"/>
      <c r="H1210" s="76"/>
      <c r="I1210" s="21"/>
      <c r="J1210" s="21"/>
      <c r="K1210" s="21"/>
      <c r="L1210" s="21"/>
      <c r="M1210" s="23"/>
      <c r="N1210" s="32"/>
      <c r="O1210" s="32"/>
      <c r="P1210" s="33"/>
      <c r="Q1210" s="32"/>
      <c r="R1210" s="77"/>
      <c r="S1210" s="77"/>
      <c r="T1210" s="34"/>
      <c r="U1210" s="32"/>
      <c r="V1210" s="22"/>
      <c r="W1210" s="23"/>
      <c r="X1210" s="22"/>
      <c r="Y1210" s="22"/>
      <c r="Z1210" s="22"/>
      <c r="AA1210" s="21"/>
    </row>
    <row r="1211" spans="1:27" ht="18" customHeight="1" x14ac:dyDescent="0.2">
      <c r="A1211" s="32"/>
      <c r="B1211" s="23"/>
      <c r="C1211" s="145"/>
      <c r="D1211" s="18"/>
      <c r="E1211" s="18"/>
      <c r="F1211" s="76"/>
      <c r="G1211" s="76"/>
      <c r="H1211" s="76"/>
      <c r="I1211" s="21"/>
      <c r="J1211" s="21"/>
      <c r="K1211" s="21"/>
      <c r="L1211" s="21"/>
      <c r="M1211" s="23"/>
      <c r="N1211" s="32"/>
      <c r="O1211" s="32"/>
      <c r="P1211" s="33"/>
      <c r="Q1211" s="32"/>
      <c r="R1211" s="77"/>
      <c r="S1211" s="77"/>
      <c r="T1211" s="34"/>
      <c r="U1211" s="32"/>
      <c r="V1211" s="22"/>
      <c r="W1211" s="23"/>
      <c r="X1211" s="22"/>
      <c r="Y1211" s="22"/>
      <c r="Z1211" s="22"/>
      <c r="AA1211" s="21"/>
    </row>
    <row r="1212" spans="1:27" ht="18" customHeight="1" x14ac:dyDescent="0.2">
      <c r="A1212" s="32"/>
      <c r="B1212" s="23"/>
      <c r="C1212" s="145"/>
      <c r="D1212" s="18"/>
      <c r="E1212" s="18"/>
      <c r="F1212" s="76"/>
      <c r="G1212" s="76"/>
      <c r="H1212" s="76"/>
      <c r="I1212" s="21"/>
      <c r="J1212" s="21"/>
      <c r="K1212" s="21"/>
      <c r="L1212" s="21"/>
      <c r="M1212" s="23"/>
      <c r="N1212" s="32"/>
      <c r="O1212" s="32"/>
      <c r="P1212" s="33"/>
      <c r="Q1212" s="32"/>
      <c r="R1212" s="77"/>
      <c r="S1212" s="77"/>
      <c r="T1212" s="34"/>
      <c r="U1212" s="32"/>
      <c r="V1212" s="22"/>
      <c r="W1212" s="23"/>
      <c r="X1212" s="22"/>
      <c r="Y1212" s="22"/>
      <c r="Z1212" s="22"/>
      <c r="AA1212" s="21"/>
    </row>
    <row r="1213" spans="1:27" ht="18" customHeight="1" x14ac:dyDescent="0.2">
      <c r="A1213" s="32"/>
      <c r="B1213" s="23"/>
      <c r="C1213" s="145"/>
      <c r="D1213" s="18"/>
      <c r="E1213" s="18"/>
      <c r="F1213" s="76"/>
      <c r="G1213" s="76"/>
      <c r="H1213" s="76"/>
      <c r="I1213" s="21"/>
      <c r="J1213" s="21"/>
      <c r="K1213" s="21"/>
      <c r="L1213" s="21"/>
      <c r="M1213" s="23"/>
      <c r="N1213" s="32"/>
      <c r="O1213" s="32"/>
      <c r="P1213" s="33"/>
      <c r="Q1213" s="32"/>
      <c r="R1213" s="77"/>
      <c r="S1213" s="77"/>
      <c r="T1213" s="34"/>
      <c r="U1213" s="32"/>
      <c r="V1213" s="22"/>
      <c r="W1213" s="23"/>
      <c r="X1213" s="22"/>
      <c r="Y1213" s="22"/>
      <c r="Z1213" s="22"/>
      <c r="AA1213" s="21"/>
    </row>
    <row r="1214" spans="1:27" ht="18" customHeight="1" x14ac:dyDescent="0.2">
      <c r="A1214" s="32"/>
      <c r="B1214" s="23"/>
      <c r="C1214" s="145"/>
      <c r="D1214" s="18"/>
      <c r="E1214" s="18"/>
      <c r="F1214" s="76"/>
      <c r="G1214" s="76"/>
      <c r="H1214" s="76"/>
      <c r="I1214" s="21"/>
      <c r="J1214" s="21"/>
      <c r="K1214" s="21"/>
      <c r="L1214" s="21"/>
      <c r="M1214" s="23"/>
      <c r="N1214" s="32"/>
      <c r="O1214" s="32"/>
      <c r="P1214" s="33"/>
      <c r="Q1214" s="32"/>
      <c r="R1214" s="77"/>
      <c r="S1214" s="77"/>
      <c r="T1214" s="34"/>
      <c r="U1214" s="32"/>
      <c r="V1214" s="22"/>
      <c r="W1214" s="23"/>
      <c r="X1214" s="22"/>
      <c r="Y1214" s="22"/>
      <c r="Z1214" s="22"/>
      <c r="AA1214" s="21"/>
    </row>
    <row r="1215" spans="1:27" ht="18" customHeight="1" x14ac:dyDescent="0.2">
      <c r="A1215" s="32"/>
      <c r="B1215" s="23"/>
      <c r="C1215" s="145"/>
      <c r="D1215" s="18"/>
      <c r="E1215" s="18"/>
      <c r="F1215" s="76"/>
      <c r="G1215" s="76"/>
      <c r="H1215" s="76"/>
      <c r="I1215" s="21"/>
      <c r="J1215" s="21"/>
      <c r="K1215" s="21"/>
      <c r="L1215" s="21"/>
      <c r="M1215" s="23"/>
      <c r="N1215" s="32"/>
      <c r="O1215" s="32"/>
      <c r="P1215" s="33"/>
      <c r="Q1215" s="32"/>
      <c r="R1215" s="77"/>
      <c r="S1215" s="77"/>
      <c r="T1215" s="34"/>
      <c r="U1215" s="32"/>
      <c r="V1215" s="22"/>
      <c r="W1215" s="23"/>
      <c r="X1215" s="22"/>
      <c r="Y1215" s="22"/>
      <c r="Z1215" s="22"/>
      <c r="AA1215" s="21"/>
    </row>
    <row r="1216" spans="1:27" ht="18" customHeight="1" x14ac:dyDescent="0.2">
      <c r="A1216" s="32"/>
      <c r="B1216" s="23"/>
      <c r="C1216" s="145"/>
      <c r="D1216" s="18"/>
      <c r="E1216" s="18"/>
      <c r="F1216" s="76"/>
      <c r="G1216" s="76"/>
      <c r="H1216" s="76"/>
      <c r="I1216" s="21"/>
      <c r="J1216" s="21"/>
      <c r="K1216" s="21"/>
      <c r="L1216" s="21"/>
      <c r="M1216" s="23"/>
      <c r="N1216" s="32"/>
      <c r="O1216" s="32"/>
      <c r="P1216" s="33"/>
      <c r="Q1216" s="32"/>
      <c r="R1216" s="77"/>
      <c r="S1216" s="77"/>
      <c r="T1216" s="34"/>
      <c r="U1216" s="32"/>
      <c r="V1216" s="22"/>
      <c r="W1216" s="23"/>
      <c r="X1216" s="22"/>
      <c r="Y1216" s="22"/>
      <c r="Z1216" s="22"/>
      <c r="AA1216" s="21"/>
    </row>
    <row r="1217" spans="1:27" ht="18" customHeight="1" x14ac:dyDescent="0.2">
      <c r="A1217" s="32"/>
      <c r="B1217" s="23"/>
      <c r="C1217" s="145"/>
      <c r="D1217" s="18"/>
      <c r="E1217" s="18"/>
      <c r="F1217" s="76"/>
      <c r="G1217" s="76"/>
      <c r="H1217" s="76"/>
      <c r="I1217" s="21"/>
      <c r="J1217" s="21"/>
      <c r="K1217" s="21"/>
      <c r="L1217" s="21"/>
      <c r="M1217" s="23"/>
      <c r="N1217" s="32"/>
      <c r="O1217" s="32"/>
      <c r="P1217" s="33"/>
      <c r="Q1217" s="32"/>
      <c r="R1217" s="77"/>
      <c r="S1217" s="77"/>
      <c r="T1217" s="34"/>
      <c r="U1217" s="32"/>
      <c r="V1217" s="22"/>
      <c r="W1217" s="23"/>
      <c r="X1217" s="22"/>
      <c r="Y1217" s="22"/>
      <c r="Z1217" s="22"/>
      <c r="AA1217" s="21"/>
    </row>
    <row r="1218" spans="1:27" ht="18" customHeight="1" x14ac:dyDescent="0.2">
      <c r="A1218" s="32"/>
      <c r="B1218" s="23"/>
      <c r="C1218" s="145"/>
      <c r="D1218" s="18"/>
      <c r="E1218" s="18"/>
      <c r="F1218" s="76"/>
      <c r="G1218" s="76"/>
      <c r="H1218" s="76"/>
      <c r="I1218" s="21"/>
      <c r="J1218" s="21"/>
      <c r="K1218" s="21"/>
      <c r="L1218" s="21"/>
      <c r="M1218" s="23"/>
      <c r="N1218" s="32"/>
      <c r="O1218" s="32"/>
      <c r="P1218" s="33"/>
      <c r="Q1218" s="32"/>
      <c r="R1218" s="77"/>
      <c r="S1218" s="77"/>
      <c r="T1218" s="34"/>
      <c r="U1218" s="32"/>
      <c r="V1218" s="22"/>
      <c r="W1218" s="23"/>
      <c r="X1218" s="22"/>
      <c r="Y1218" s="22"/>
      <c r="Z1218" s="22"/>
      <c r="AA1218" s="21"/>
    </row>
    <row r="1219" spans="1:27" ht="18" customHeight="1" x14ac:dyDescent="0.2">
      <c r="A1219" s="32"/>
      <c r="B1219" s="23"/>
      <c r="C1219" s="145"/>
      <c r="D1219" s="18"/>
      <c r="E1219" s="18"/>
      <c r="F1219" s="76"/>
      <c r="G1219" s="76"/>
      <c r="H1219" s="76"/>
      <c r="I1219" s="21"/>
      <c r="J1219" s="21"/>
      <c r="K1219" s="21"/>
      <c r="L1219" s="21"/>
      <c r="M1219" s="23"/>
      <c r="N1219" s="32"/>
      <c r="O1219" s="32"/>
      <c r="P1219" s="33"/>
      <c r="Q1219" s="32"/>
      <c r="R1219" s="77"/>
      <c r="S1219" s="77"/>
      <c r="T1219" s="34"/>
      <c r="U1219" s="32"/>
      <c r="V1219" s="22"/>
      <c r="W1219" s="23"/>
      <c r="X1219" s="22"/>
      <c r="Y1219" s="22"/>
      <c r="Z1219" s="22"/>
      <c r="AA1219" s="21"/>
    </row>
    <row r="1220" spans="1:27" ht="18" customHeight="1" x14ac:dyDescent="0.2">
      <c r="A1220" s="32"/>
      <c r="B1220" s="23"/>
      <c r="C1220" s="145"/>
      <c r="D1220" s="18"/>
      <c r="E1220" s="18"/>
      <c r="F1220" s="76"/>
      <c r="G1220" s="76"/>
      <c r="H1220" s="76"/>
      <c r="I1220" s="21"/>
      <c r="J1220" s="21"/>
      <c r="K1220" s="21"/>
      <c r="L1220" s="21"/>
      <c r="M1220" s="23"/>
      <c r="N1220" s="32"/>
      <c r="O1220" s="32"/>
      <c r="P1220" s="33"/>
      <c r="Q1220" s="32"/>
      <c r="R1220" s="77"/>
      <c r="S1220" s="77"/>
      <c r="T1220" s="34"/>
      <c r="U1220" s="32"/>
      <c r="V1220" s="22"/>
      <c r="W1220" s="23"/>
      <c r="X1220" s="22"/>
      <c r="Y1220" s="22"/>
      <c r="Z1220" s="22"/>
      <c r="AA1220" s="21"/>
    </row>
    <row r="1221" spans="1:27" ht="18" customHeight="1" x14ac:dyDescent="0.2">
      <c r="A1221" s="32"/>
      <c r="B1221" s="23"/>
      <c r="C1221" s="145"/>
      <c r="D1221" s="18"/>
      <c r="E1221" s="18"/>
      <c r="F1221" s="76"/>
      <c r="G1221" s="76"/>
      <c r="H1221" s="76"/>
      <c r="I1221" s="21"/>
      <c r="J1221" s="21"/>
      <c r="K1221" s="21"/>
      <c r="L1221" s="21"/>
      <c r="M1221" s="23"/>
      <c r="N1221" s="32"/>
      <c r="O1221" s="32"/>
      <c r="P1221" s="33"/>
      <c r="Q1221" s="32"/>
      <c r="R1221" s="77"/>
      <c r="S1221" s="77"/>
      <c r="T1221" s="34"/>
      <c r="U1221" s="32"/>
      <c r="V1221" s="22"/>
      <c r="W1221" s="23"/>
      <c r="X1221" s="22"/>
      <c r="Y1221" s="22"/>
      <c r="Z1221" s="22"/>
      <c r="AA1221" s="21"/>
    </row>
    <row r="1222" spans="1:27" ht="18" customHeight="1" x14ac:dyDescent="0.2">
      <c r="A1222" s="32"/>
      <c r="B1222" s="23"/>
      <c r="C1222" s="145"/>
      <c r="D1222" s="18"/>
      <c r="E1222" s="18"/>
      <c r="F1222" s="76"/>
      <c r="G1222" s="76"/>
      <c r="H1222" s="76"/>
      <c r="I1222" s="21"/>
      <c r="J1222" s="21"/>
      <c r="K1222" s="21"/>
      <c r="L1222" s="21"/>
      <c r="M1222" s="23"/>
      <c r="N1222" s="32"/>
      <c r="O1222" s="32"/>
      <c r="P1222" s="33"/>
      <c r="Q1222" s="32"/>
      <c r="R1222" s="77"/>
      <c r="S1222" s="77"/>
      <c r="T1222" s="34"/>
      <c r="U1222" s="32"/>
      <c r="V1222" s="22"/>
      <c r="W1222" s="23"/>
      <c r="X1222" s="22"/>
      <c r="Y1222" s="22"/>
      <c r="Z1222" s="22"/>
      <c r="AA1222" s="21"/>
    </row>
    <row r="1223" spans="1:27" ht="18" customHeight="1" x14ac:dyDescent="0.2">
      <c r="A1223" s="32"/>
      <c r="B1223" s="23"/>
      <c r="C1223" s="145"/>
      <c r="D1223" s="18"/>
      <c r="E1223" s="18"/>
      <c r="F1223" s="76"/>
      <c r="G1223" s="76"/>
      <c r="H1223" s="76"/>
      <c r="I1223" s="21"/>
      <c r="J1223" s="21"/>
      <c r="K1223" s="21"/>
      <c r="L1223" s="21"/>
      <c r="M1223" s="23"/>
      <c r="N1223" s="32"/>
      <c r="O1223" s="32"/>
      <c r="P1223" s="33"/>
      <c r="Q1223" s="32"/>
      <c r="R1223" s="77"/>
      <c r="S1223" s="77"/>
      <c r="T1223" s="34"/>
      <c r="U1223" s="32"/>
      <c r="V1223" s="22"/>
      <c r="W1223" s="23"/>
      <c r="X1223" s="22"/>
      <c r="Y1223" s="22"/>
      <c r="Z1223" s="22"/>
      <c r="AA1223" s="21"/>
    </row>
    <row r="1224" spans="1:27" ht="18" customHeight="1" x14ac:dyDescent="0.2">
      <c r="A1224" s="32"/>
      <c r="B1224" s="23"/>
      <c r="C1224" s="145"/>
      <c r="D1224" s="18"/>
      <c r="E1224" s="18"/>
      <c r="F1224" s="76"/>
      <c r="G1224" s="76"/>
      <c r="H1224" s="76"/>
      <c r="I1224" s="21"/>
      <c r="J1224" s="21"/>
      <c r="K1224" s="21"/>
      <c r="L1224" s="21"/>
      <c r="M1224" s="23"/>
      <c r="N1224" s="32"/>
      <c r="O1224" s="32"/>
      <c r="P1224" s="33"/>
      <c r="Q1224" s="32"/>
      <c r="R1224" s="77"/>
      <c r="S1224" s="77"/>
      <c r="T1224" s="34"/>
      <c r="U1224" s="32"/>
      <c r="V1224" s="22"/>
      <c r="W1224" s="23"/>
      <c r="X1224" s="22"/>
      <c r="Y1224" s="22"/>
      <c r="Z1224" s="22"/>
      <c r="AA1224" s="21"/>
    </row>
    <row r="1225" spans="1:27" ht="18" customHeight="1" x14ac:dyDescent="0.2">
      <c r="A1225" s="32"/>
      <c r="B1225" s="23"/>
      <c r="C1225" s="145"/>
      <c r="D1225" s="18"/>
      <c r="E1225" s="18"/>
      <c r="F1225" s="76"/>
      <c r="G1225" s="76"/>
      <c r="H1225" s="76"/>
      <c r="I1225" s="21"/>
      <c r="J1225" s="21"/>
      <c r="K1225" s="21"/>
      <c r="L1225" s="21"/>
      <c r="M1225" s="23"/>
      <c r="N1225" s="32"/>
      <c r="O1225" s="32"/>
      <c r="P1225" s="33"/>
      <c r="Q1225" s="32"/>
      <c r="R1225" s="77"/>
      <c r="S1225" s="77"/>
      <c r="T1225" s="34"/>
      <c r="U1225" s="32"/>
      <c r="V1225" s="22"/>
      <c r="W1225" s="23"/>
      <c r="X1225" s="22"/>
      <c r="Y1225" s="22"/>
      <c r="Z1225" s="22"/>
      <c r="AA1225" s="21"/>
    </row>
    <row r="1226" spans="1:27" ht="18" customHeight="1" x14ac:dyDescent="0.2">
      <c r="A1226" s="32"/>
      <c r="B1226" s="23"/>
      <c r="C1226" s="145"/>
      <c r="D1226" s="18"/>
      <c r="E1226" s="18"/>
      <c r="F1226" s="76"/>
      <c r="G1226" s="76"/>
      <c r="H1226" s="76"/>
      <c r="I1226" s="21"/>
      <c r="J1226" s="21"/>
      <c r="K1226" s="21"/>
      <c r="L1226" s="21"/>
      <c r="M1226" s="23"/>
      <c r="N1226" s="32"/>
      <c r="O1226" s="32"/>
      <c r="P1226" s="33"/>
      <c r="Q1226" s="32"/>
      <c r="R1226" s="77"/>
      <c r="S1226" s="77"/>
      <c r="T1226" s="34"/>
      <c r="U1226" s="32"/>
      <c r="V1226" s="22"/>
      <c r="W1226" s="23"/>
      <c r="X1226" s="22"/>
      <c r="Y1226" s="22"/>
      <c r="Z1226" s="22"/>
      <c r="AA1226" s="21"/>
    </row>
    <row r="1227" spans="1:27" ht="18" customHeight="1" x14ac:dyDescent="0.2">
      <c r="A1227" s="32"/>
      <c r="B1227" s="23"/>
      <c r="C1227" s="145"/>
      <c r="D1227" s="18"/>
      <c r="E1227" s="18"/>
      <c r="F1227" s="76"/>
      <c r="G1227" s="76"/>
      <c r="H1227" s="76"/>
      <c r="I1227" s="21"/>
      <c r="J1227" s="21"/>
      <c r="K1227" s="21"/>
      <c r="L1227" s="21"/>
      <c r="M1227" s="23"/>
      <c r="N1227" s="32"/>
      <c r="O1227" s="32"/>
      <c r="P1227" s="33"/>
      <c r="Q1227" s="32"/>
      <c r="R1227" s="77"/>
      <c r="S1227" s="77"/>
      <c r="T1227" s="34"/>
      <c r="U1227" s="32"/>
      <c r="V1227" s="22"/>
      <c r="W1227" s="23"/>
      <c r="X1227" s="22"/>
      <c r="Y1227" s="22"/>
      <c r="Z1227" s="22"/>
      <c r="AA1227" s="21"/>
    </row>
    <row r="1228" spans="1:27" ht="18" customHeight="1" x14ac:dyDescent="0.2">
      <c r="A1228" s="32"/>
      <c r="B1228" s="23"/>
      <c r="C1228" s="145"/>
      <c r="D1228" s="18"/>
      <c r="E1228" s="18"/>
      <c r="F1228" s="76"/>
      <c r="G1228" s="76"/>
      <c r="H1228" s="76"/>
      <c r="I1228" s="21"/>
      <c r="J1228" s="21"/>
      <c r="K1228" s="21"/>
      <c r="L1228" s="21"/>
      <c r="M1228" s="23"/>
      <c r="N1228" s="32"/>
      <c r="O1228" s="32"/>
      <c r="P1228" s="33"/>
      <c r="Q1228" s="32"/>
      <c r="R1228" s="77"/>
      <c r="S1228" s="77"/>
      <c r="T1228" s="34"/>
      <c r="U1228" s="32"/>
      <c r="V1228" s="22"/>
      <c r="W1228" s="23"/>
      <c r="X1228" s="22"/>
      <c r="Y1228" s="22"/>
      <c r="Z1228" s="22"/>
      <c r="AA1228" s="21"/>
    </row>
    <row r="1229" spans="1:27" ht="18" customHeight="1" x14ac:dyDescent="0.2">
      <c r="A1229" s="32"/>
      <c r="B1229" s="23"/>
      <c r="C1229" s="145"/>
      <c r="D1229" s="18"/>
      <c r="E1229" s="18"/>
      <c r="F1229" s="76"/>
      <c r="G1229" s="76"/>
      <c r="H1229" s="76"/>
      <c r="I1229" s="21"/>
      <c r="J1229" s="21"/>
      <c r="K1229" s="21"/>
      <c r="L1229" s="21"/>
      <c r="M1229" s="23"/>
      <c r="N1229" s="32"/>
      <c r="O1229" s="32"/>
      <c r="P1229" s="33"/>
      <c r="Q1229" s="32"/>
      <c r="R1229" s="77"/>
      <c r="S1229" s="77"/>
      <c r="T1229" s="34"/>
      <c r="U1229" s="32"/>
      <c r="V1229" s="22"/>
      <c r="W1229" s="23"/>
      <c r="X1229" s="22"/>
      <c r="Y1229" s="22"/>
      <c r="Z1229" s="22"/>
      <c r="AA1229" s="21"/>
    </row>
    <row r="1230" spans="1:27" ht="18" customHeight="1" x14ac:dyDescent="0.2">
      <c r="A1230" s="32"/>
      <c r="B1230" s="23"/>
      <c r="C1230" s="145"/>
      <c r="D1230" s="18"/>
      <c r="E1230" s="18"/>
      <c r="F1230" s="76"/>
      <c r="G1230" s="76"/>
      <c r="H1230" s="76"/>
      <c r="I1230" s="21"/>
      <c r="J1230" s="21"/>
      <c r="K1230" s="21"/>
      <c r="L1230" s="21"/>
      <c r="M1230" s="23"/>
      <c r="N1230" s="32"/>
      <c r="O1230" s="32"/>
      <c r="P1230" s="33"/>
      <c r="Q1230" s="32"/>
      <c r="R1230" s="77"/>
      <c r="S1230" s="77"/>
      <c r="T1230" s="34"/>
      <c r="U1230" s="32"/>
      <c r="V1230" s="22"/>
      <c r="W1230" s="23"/>
      <c r="X1230" s="22"/>
      <c r="Y1230" s="22"/>
      <c r="Z1230" s="22"/>
      <c r="AA1230" s="21"/>
    </row>
    <row r="1231" spans="1:27" ht="18" customHeight="1" x14ac:dyDescent="0.2">
      <c r="A1231" s="32"/>
      <c r="B1231" s="23"/>
      <c r="C1231" s="145"/>
      <c r="D1231" s="18"/>
      <c r="E1231" s="18"/>
      <c r="F1231" s="76"/>
      <c r="G1231" s="76"/>
      <c r="H1231" s="76"/>
      <c r="I1231" s="21"/>
      <c r="J1231" s="21"/>
      <c r="K1231" s="21"/>
      <c r="L1231" s="21"/>
      <c r="M1231" s="23"/>
      <c r="N1231" s="32"/>
      <c r="O1231" s="32"/>
      <c r="P1231" s="33"/>
      <c r="Q1231" s="32"/>
      <c r="R1231" s="77"/>
      <c r="S1231" s="77"/>
      <c r="T1231" s="34"/>
      <c r="U1231" s="32"/>
      <c r="V1231" s="22"/>
      <c r="W1231" s="23"/>
      <c r="X1231" s="22"/>
      <c r="Y1231" s="22"/>
      <c r="Z1231" s="22"/>
      <c r="AA1231" s="21"/>
    </row>
    <row r="1232" spans="1:27" ht="18" customHeight="1" x14ac:dyDescent="0.2">
      <c r="A1232" s="32"/>
      <c r="B1232" s="23"/>
      <c r="C1232" s="145"/>
      <c r="D1232" s="18"/>
      <c r="E1232" s="18"/>
      <c r="F1232" s="76"/>
      <c r="G1232" s="76"/>
      <c r="H1232" s="76"/>
      <c r="I1232" s="21"/>
      <c r="J1232" s="21"/>
      <c r="K1232" s="21"/>
      <c r="L1232" s="21"/>
      <c r="M1232" s="23"/>
      <c r="N1232" s="32"/>
      <c r="O1232" s="32"/>
      <c r="P1232" s="33"/>
      <c r="Q1232" s="32"/>
      <c r="R1232" s="77"/>
      <c r="S1232" s="77"/>
      <c r="T1232" s="34"/>
      <c r="U1232" s="32"/>
      <c r="V1232" s="22"/>
      <c r="W1232" s="23"/>
      <c r="X1232" s="22"/>
      <c r="Y1232" s="22"/>
      <c r="Z1232" s="22"/>
      <c r="AA1232" s="21"/>
    </row>
    <row r="1233" spans="1:27" ht="18" customHeight="1" x14ac:dyDescent="0.2">
      <c r="A1233" s="32"/>
      <c r="B1233" s="23"/>
      <c r="C1233" s="145"/>
      <c r="D1233" s="18"/>
      <c r="E1233" s="18"/>
      <c r="F1233" s="76"/>
      <c r="G1233" s="76"/>
      <c r="H1233" s="76"/>
      <c r="I1233" s="21"/>
      <c r="J1233" s="21"/>
      <c r="K1233" s="21"/>
      <c r="L1233" s="21"/>
      <c r="M1233" s="23"/>
      <c r="N1233" s="32"/>
      <c r="O1233" s="32"/>
      <c r="P1233" s="33"/>
      <c r="Q1233" s="32"/>
      <c r="R1233" s="77"/>
      <c r="S1233" s="77"/>
      <c r="T1233" s="34"/>
      <c r="U1233" s="32"/>
      <c r="V1233" s="22"/>
      <c r="W1233" s="23"/>
      <c r="X1233" s="22"/>
      <c r="Y1233" s="22"/>
      <c r="Z1233" s="22"/>
      <c r="AA1233" s="21"/>
    </row>
    <row r="1234" spans="1:27" ht="18" customHeight="1" x14ac:dyDescent="0.2">
      <c r="A1234" s="32"/>
      <c r="B1234" s="23"/>
      <c r="C1234" s="145"/>
      <c r="D1234" s="18"/>
      <c r="E1234" s="18"/>
      <c r="F1234" s="76"/>
      <c r="G1234" s="76"/>
      <c r="H1234" s="76"/>
      <c r="I1234" s="21"/>
      <c r="J1234" s="21"/>
      <c r="K1234" s="21"/>
      <c r="L1234" s="21"/>
      <c r="M1234" s="23"/>
      <c r="N1234" s="32"/>
      <c r="O1234" s="32"/>
      <c r="P1234" s="33"/>
      <c r="Q1234" s="32"/>
      <c r="R1234" s="77"/>
      <c r="S1234" s="77"/>
      <c r="T1234" s="34"/>
      <c r="U1234" s="32"/>
      <c r="V1234" s="22"/>
      <c r="W1234" s="23"/>
      <c r="X1234" s="22"/>
      <c r="Y1234" s="22"/>
      <c r="Z1234" s="22"/>
      <c r="AA1234" s="21"/>
    </row>
    <row r="1235" spans="1:27" ht="18" customHeight="1" x14ac:dyDescent="0.2">
      <c r="A1235" s="32"/>
      <c r="B1235" s="23"/>
      <c r="C1235" s="145"/>
      <c r="D1235" s="18"/>
      <c r="E1235" s="18"/>
      <c r="F1235" s="76"/>
      <c r="G1235" s="76"/>
      <c r="H1235" s="76"/>
      <c r="I1235" s="21"/>
      <c r="J1235" s="21"/>
      <c r="K1235" s="21"/>
      <c r="L1235" s="21"/>
      <c r="M1235" s="23"/>
      <c r="N1235" s="32"/>
      <c r="O1235" s="32"/>
      <c r="P1235" s="33"/>
      <c r="Q1235" s="32"/>
      <c r="R1235" s="77"/>
      <c r="S1235" s="77"/>
      <c r="T1235" s="34"/>
      <c r="U1235" s="32"/>
      <c r="V1235" s="22"/>
      <c r="W1235" s="23"/>
      <c r="X1235" s="22"/>
      <c r="Y1235" s="22"/>
      <c r="Z1235" s="22"/>
      <c r="AA1235" s="21"/>
    </row>
    <row r="1236" spans="1:27" ht="18" customHeight="1" x14ac:dyDescent="0.2">
      <c r="A1236" s="32"/>
      <c r="B1236" s="23"/>
      <c r="C1236" s="145"/>
      <c r="D1236" s="18"/>
      <c r="E1236" s="18"/>
      <c r="F1236" s="76"/>
      <c r="G1236" s="76"/>
      <c r="H1236" s="76"/>
      <c r="I1236" s="21"/>
      <c r="J1236" s="21"/>
      <c r="K1236" s="21"/>
      <c r="L1236" s="21"/>
      <c r="M1236" s="23"/>
      <c r="N1236" s="32"/>
      <c r="O1236" s="32"/>
      <c r="P1236" s="33"/>
      <c r="Q1236" s="32"/>
      <c r="R1236" s="77"/>
      <c r="S1236" s="77"/>
      <c r="T1236" s="34"/>
      <c r="U1236" s="32"/>
      <c r="V1236" s="22"/>
      <c r="W1236" s="23"/>
      <c r="X1236" s="22"/>
      <c r="Y1236" s="22"/>
      <c r="Z1236" s="22"/>
      <c r="AA1236" s="21"/>
    </row>
    <row r="1237" spans="1:27" ht="18" customHeight="1" x14ac:dyDescent="0.2">
      <c r="A1237" s="32"/>
      <c r="B1237" s="23"/>
      <c r="C1237" s="145"/>
      <c r="D1237" s="18"/>
      <c r="E1237" s="18"/>
      <c r="F1237" s="76"/>
      <c r="G1237" s="76"/>
      <c r="H1237" s="76"/>
      <c r="I1237" s="21"/>
      <c r="J1237" s="21"/>
      <c r="K1237" s="21"/>
      <c r="L1237" s="21"/>
      <c r="M1237" s="23"/>
      <c r="N1237" s="32"/>
      <c r="O1237" s="32"/>
      <c r="P1237" s="33"/>
      <c r="Q1237" s="32"/>
      <c r="R1237" s="77"/>
      <c r="S1237" s="77"/>
      <c r="T1237" s="34"/>
      <c r="U1237" s="32"/>
      <c r="V1237" s="22"/>
      <c r="W1237" s="23"/>
      <c r="X1237" s="22"/>
      <c r="Y1237" s="22"/>
      <c r="Z1237" s="22"/>
      <c r="AA1237" s="21"/>
    </row>
    <row r="1238" spans="1:27" ht="18" customHeight="1" x14ac:dyDescent="0.2">
      <c r="A1238" s="32"/>
      <c r="B1238" s="23"/>
      <c r="C1238" s="145"/>
      <c r="D1238" s="18"/>
      <c r="E1238" s="18"/>
      <c r="F1238" s="76"/>
      <c r="G1238" s="76"/>
      <c r="H1238" s="76"/>
      <c r="I1238" s="21"/>
      <c r="J1238" s="21"/>
      <c r="K1238" s="21"/>
      <c r="L1238" s="21"/>
      <c r="M1238" s="23"/>
      <c r="N1238" s="32"/>
      <c r="O1238" s="32"/>
      <c r="P1238" s="33"/>
      <c r="Q1238" s="32"/>
      <c r="R1238" s="77"/>
      <c r="S1238" s="77"/>
      <c r="T1238" s="34"/>
      <c r="U1238" s="32"/>
      <c r="V1238" s="22"/>
      <c r="W1238" s="23"/>
      <c r="X1238" s="22"/>
      <c r="Y1238" s="22"/>
      <c r="Z1238" s="22"/>
      <c r="AA1238" s="21"/>
    </row>
    <row r="1239" spans="1:27" ht="18" customHeight="1" x14ac:dyDescent="0.2">
      <c r="A1239" s="32"/>
      <c r="B1239" s="23"/>
      <c r="C1239" s="145"/>
      <c r="D1239" s="18"/>
      <c r="E1239" s="18"/>
      <c r="F1239" s="76"/>
      <c r="G1239" s="76"/>
      <c r="H1239" s="76"/>
      <c r="I1239" s="21"/>
      <c r="J1239" s="21"/>
      <c r="K1239" s="21"/>
      <c r="L1239" s="21"/>
      <c r="M1239" s="23"/>
      <c r="N1239" s="32"/>
      <c r="O1239" s="32"/>
      <c r="P1239" s="33"/>
      <c r="Q1239" s="32"/>
      <c r="R1239" s="77"/>
      <c r="S1239" s="77"/>
      <c r="T1239" s="34"/>
      <c r="U1239" s="32"/>
      <c r="V1239" s="22"/>
      <c r="W1239" s="23"/>
      <c r="X1239" s="22"/>
      <c r="Y1239" s="22"/>
      <c r="Z1239" s="22"/>
      <c r="AA1239" s="21"/>
    </row>
    <row r="1240" spans="1:27" ht="18" customHeight="1" x14ac:dyDescent="0.2">
      <c r="A1240" s="32"/>
      <c r="B1240" s="23"/>
      <c r="C1240" s="145"/>
      <c r="D1240" s="18"/>
      <c r="E1240" s="18"/>
      <c r="F1240" s="76"/>
      <c r="G1240" s="76"/>
      <c r="H1240" s="76"/>
      <c r="I1240" s="21"/>
      <c r="J1240" s="21"/>
      <c r="K1240" s="21"/>
      <c r="L1240" s="21"/>
      <c r="M1240" s="23"/>
      <c r="N1240" s="32"/>
      <c r="O1240" s="32"/>
      <c r="P1240" s="33"/>
      <c r="Q1240" s="32"/>
      <c r="R1240" s="77"/>
      <c r="S1240" s="77"/>
      <c r="T1240" s="34"/>
      <c r="U1240" s="32"/>
      <c r="V1240" s="22"/>
      <c r="W1240" s="23"/>
      <c r="X1240" s="22"/>
      <c r="Y1240" s="22"/>
      <c r="Z1240" s="22"/>
      <c r="AA1240" s="21"/>
    </row>
    <row r="1241" spans="1:27" ht="18" customHeight="1" x14ac:dyDescent="0.2">
      <c r="A1241" s="32"/>
      <c r="B1241" s="23"/>
      <c r="C1241" s="145"/>
      <c r="D1241" s="18"/>
      <c r="E1241" s="18"/>
      <c r="F1241" s="76"/>
      <c r="G1241" s="76"/>
      <c r="H1241" s="76"/>
      <c r="I1241" s="21"/>
      <c r="J1241" s="21"/>
      <c r="K1241" s="21"/>
      <c r="L1241" s="21"/>
      <c r="M1241" s="23"/>
      <c r="N1241" s="32"/>
      <c r="O1241" s="32"/>
      <c r="P1241" s="33"/>
      <c r="Q1241" s="32"/>
      <c r="R1241" s="77"/>
      <c r="S1241" s="77"/>
      <c r="T1241" s="34"/>
      <c r="U1241" s="32"/>
      <c r="V1241" s="22"/>
      <c r="W1241" s="23"/>
      <c r="X1241" s="22"/>
      <c r="Y1241" s="22"/>
      <c r="Z1241" s="22"/>
      <c r="AA1241" s="21"/>
    </row>
    <row r="1242" spans="1:27" ht="18" customHeight="1" x14ac:dyDescent="0.2">
      <c r="A1242" s="32"/>
      <c r="B1242" s="23"/>
      <c r="C1242" s="145"/>
      <c r="D1242" s="18"/>
      <c r="E1242" s="18"/>
      <c r="F1242" s="76"/>
      <c r="G1242" s="76"/>
      <c r="H1242" s="76"/>
      <c r="I1242" s="21"/>
      <c r="J1242" s="21"/>
      <c r="K1242" s="21"/>
      <c r="L1242" s="21"/>
      <c r="M1242" s="23"/>
      <c r="N1242" s="32"/>
      <c r="O1242" s="32"/>
      <c r="P1242" s="33"/>
      <c r="Q1242" s="32"/>
      <c r="R1242" s="77"/>
      <c r="S1242" s="77"/>
      <c r="T1242" s="34"/>
      <c r="U1242" s="32"/>
      <c r="V1242" s="22"/>
      <c r="W1242" s="23"/>
      <c r="X1242" s="22"/>
      <c r="Y1242" s="22"/>
      <c r="Z1242" s="22"/>
      <c r="AA1242" s="21"/>
    </row>
    <row r="1243" spans="1:27" ht="18" customHeight="1" x14ac:dyDescent="0.2">
      <c r="A1243" s="32"/>
      <c r="B1243" s="23"/>
      <c r="C1243" s="145"/>
      <c r="D1243" s="18"/>
      <c r="E1243" s="18"/>
      <c r="F1243" s="76"/>
      <c r="G1243" s="76"/>
      <c r="H1243" s="76"/>
      <c r="I1243" s="21"/>
      <c r="J1243" s="21"/>
      <c r="K1243" s="21"/>
      <c r="L1243" s="21"/>
      <c r="M1243" s="23"/>
      <c r="N1243" s="32"/>
      <c r="O1243" s="32"/>
      <c r="P1243" s="33"/>
      <c r="Q1243" s="32"/>
      <c r="R1243" s="77"/>
      <c r="S1243" s="77"/>
      <c r="T1243" s="34"/>
      <c r="U1243" s="32"/>
      <c r="V1243" s="22"/>
      <c r="W1243" s="23"/>
      <c r="X1243" s="22"/>
      <c r="Y1243" s="22"/>
      <c r="Z1243" s="22"/>
      <c r="AA1243" s="21"/>
    </row>
    <row r="1244" spans="1:27" ht="18" customHeight="1" x14ac:dyDescent="0.2">
      <c r="A1244" s="32"/>
      <c r="B1244" s="23"/>
      <c r="C1244" s="145"/>
      <c r="D1244" s="18"/>
      <c r="E1244" s="18"/>
      <c r="F1244" s="76"/>
      <c r="G1244" s="76"/>
      <c r="H1244" s="76"/>
      <c r="I1244" s="21"/>
      <c r="J1244" s="21"/>
      <c r="K1244" s="21"/>
      <c r="L1244" s="21"/>
      <c r="M1244" s="23"/>
      <c r="N1244" s="32"/>
      <c r="O1244" s="32"/>
      <c r="P1244" s="33"/>
      <c r="Q1244" s="32"/>
      <c r="R1244" s="77"/>
      <c r="S1244" s="77"/>
      <c r="T1244" s="34"/>
      <c r="U1244" s="32"/>
      <c r="V1244" s="22"/>
      <c r="W1244" s="23"/>
      <c r="X1244" s="22"/>
      <c r="Y1244" s="22"/>
      <c r="Z1244" s="22"/>
      <c r="AA1244" s="21"/>
    </row>
    <row r="1245" spans="1:27" ht="18" customHeight="1" x14ac:dyDescent="0.2">
      <c r="A1245" s="32"/>
      <c r="B1245" s="23"/>
      <c r="C1245" s="145"/>
      <c r="D1245" s="18"/>
      <c r="E1245" s="18"/>
      <c r="F1245" s="76"/>
      <c r="G1245" s="76"/>
      <c r="H1245" s="76"/>
      <c r="I1245" s="21"/>
      <c r="J1245" s="21"/>
      <c r="K1245" s="21"/>
      <c r="L1245" s="21"/>
      <c r="M1245" s="23"/>
      <c r="N1245" s="32"/>
      <c r="O1245" s="32"/>
      <c r="P1245" s="33"/>
      <c r="Q1245" s="32"/>
      <c r="R1245" s="77"/>
      <c r="S1245" s="77"/>
      <c r="T1245" s="34"/>
      <c r="U1245" s="32"/>
      <c r="V1245" s="22"/>
      <c r="W1245" s="23"/>
      <c r="X1245" s="22"/>
      <c r="Y1245" s="22"/>
      <c r="Z1245" s="22"/>
      <c r="AA1245" s="21"/>
    </row>
    <row r="1246" spans="1:27" ht="18" customHeight="1" x14ac:dyDescent="0.2">
      <c r="A1246" s="32"/>
      <c r="B1246" s="23"/>
      <c r="C1246" s="145"/>
      <c r="D1246" s="18"/>
      <c r="E1246" s="18"/>
      <c r="F1246" s="76"/>
      <c r="G1246" s="76"/>
      <c r="H1246" s="76"/>
      <c r="I1246" s="21"/>
      <c r="J1246" s="21"/>
      <c r="K1246" s="21"/>
      <c r="L1246" s="21"/>
      <c r="M1246" s="23"/>
      <c r="N1246" s="32"/>
      <c r="O1246" s="32"/>
      <c r="P1246" s="33"/>
      <c r="Q1246" s="32"/>
      <c r="R1246" s="77"/>
      <c r="S1246" s="77"/>
      <c r="T1246" s="34"/>
      <c r="U1246" s="32"/>
      <c r="V1246" s="22"/>
      <c r="W1246" s="23"/>
      <c r="X1246" s="22"/>
      <c r="Y1246" s="22"/>
      <c r="Z1246" s="22"/>
      <c r="AA1246" s="21"/>
    </row>
    <row r="1247" spans="1:27" ht="18" customHeight="1" x14ac:dyDescent="0.2">
      <c r="A1247" s="32"/>
      <c r="B1247" s="23"/>
      <c r="C1247" s="145"/>
      <c r="D1247" s="18"/>
      <c r="E1247" s="18"/>
      <c r="F1247" s="76"/>
      <c r="G1247" s="76"/>
      <c r="H1247" s="76"/>
      <c r="I1247" s="21"/>
      <c r="J1247" s="21"/>
      <c r="K1247" s="21"/>
      <c r="L1247" s="21"/>
      <c r="M1247" s="23"/>
      <c r="N1247" s="32"/>
      <c r="O1247" s="32"/>
      <c r="P1247" s="33"/>
      <c r="Q1247" s="32"/>
      <c r="R1247" s="77"/>
      <c r="S1247" s="77"/>
      <c r="T1247" s="34"/>
      <c r="U1247" s="32"/>
      <c r="V1247" s="22"/>
      <c r="W1247" s="23"/>
      <c r="X1247" s="22"/>
      <c r="Y1247" s="22"/>
      <c r="Z1247" s="22"/>
      <c r="AA1247" s="21"/>
    </row>
    <row r="1248" spans="1:27" ht="18" customHeight="1" x14ac:dyDescent="0.2">
      <c r="A1248" s="32"/>
      <c r="B1248" s="23"/>
      <c r="C1248" s="145"/>
      <c r="D1248" s="18"/>
      <c r="E1248" s="18"/>
      <c r="F1248" s="76"/>
      <c r="G1248" s="76"/>
      <c r="H1248" s="76"/>
      <c r="I1248" s="21"/>
      <c r="J1248" s="21"/>
      <c r="K1248" s="21"/>
      <c r="L1248" s="21"/>
      <c r="M1248" s="23"/>
      <c r="N1248" s="32"/>
      <c r="O1248" s="32"/>
      <c r="P1248" s="33"/>
      <c r="Q1248" s="32"/>
      <c r="R1248" s="77"/>
      <c r="S1248" s="77"/>
      <c r="T1248" s="34"/>
      <c r="U1248" s="32"/>
      <c r="V1248" s="22"/>
      <c r="W1248" s="23"/>
      <c r="X1248" s="22"/>
      <c r="Y1248" s="22"/>
      <c r="Z1248" s="22"/>
      <c r="AA1248" s="21"/>
    </row>
    <row r="1249" spans="1:27" ht="18" customHeight="1" x14ac:dyDescent="0.2">
      <c r="A1249" s="32"/>
      <c r="B1249" s="23"/>
      <c r="C1249" s="145"/>
      <c r="D1249" s="18"/>
      <c r="E1249" s="18"/>
      <c r="F1249" s="76"/>
      <c r="G1249" s="76"/>
      <c r="H1249" s="76"/>
      <c r="I1249" s="21"/>
      <c r="J1249" s="21"/>
      <c r="K1249" s="21"/>
      <c r="L1249" s="21"/>
      <c r="M1249" s="23"/>
      <c r="N1249" s="32"/>
      <c r="O1249" s="32"/>
      <c r="P1249" s="33"/>
      <c r="Q1249" s="32"/>
      <c r="R1249" s="77"/>
      <c r="S1249" s="77"/>
      <c r="T1249" s="34"/>
      <c r="U1249" s="32"/>
      <c r="V1249" s="22"/>
      <c r="W1249" s="23"/>
      <c r="X1249" s="22"/>
      <c r="Y1249" s="22"/>
      <c r="Z1249" s="22"/>
      <c r="AA1249" s="21"/>
    </row>
    <row r="1250" spans="1:27" ht="18" customHeight="1" x14ac:dyDescent="0.2">
      <c r="A1250" s="32"/>
      <c r="B1250" s="23"/>
      <c r="C1250" s="145"/>
      <c r="D1250" s="18"/>
      <c r="E1250" s="18"/>
      <c r="F1250" s="76"/>
      <c r="G1250" s="76"/>
      <c r="H1250" s="76"/>
      <c r="I1250" s="21"/>
      <c r="J1250" s="21"/>
      <c r="K1250" s="21"/>
      <c r="L1250" s="21"/>
      <c r="M1250" s="23"/>
      <c r="N1250" s="32"/>
      <c r="O1250" s="32"/>
      <c r="P1250" s="33"/>
      <c r="Q1250" s="32"/>
      <c r="R1250" s="77"/>
      <c r="S1250" s="77"/>
      <c r="T1250" s="34"/>
      <c r="U1250" s="32"/>
      <c r="V1250" s="22"/>
      <c r="W1250" s="23"/>
      <c r="X1250" s="22"/>
      <c r="Y1250" s="22"/>
      <c r="Z1250" s="22"/>
      <c r="AA1250" s="21"/>
    </row>
    <row r="1251" spans="1:27" ht="18" customHeight="1" x14ac:dyDescent="0.2">
      <c r="A1251" s="32"/>
      <c r="B1251" s="23"/>
      <c r="C1251" s="145"/>
      <c r="D1251" s="18"/>
      <c r="E1251" s="18"/>
      <c r="F1251" s="76"/>
      <c r="G1251" s="76"/>
      <c r="H1251" s="76"/>
      <c r="I1251" s="21"/>
      <c r="J1251" s="21"/>
      <c r="K1251" s="21"/>
      <c r="L1251" s="21"/>
      <c r="M1251" s="23"/>
      <c r="N1251" s="32"/>
      <c r="O1251" s="32"/>
      <c r="P1251" s="33"/>
      <c r="Q1251" s="32"/>
      <c r="R1251" s="77"/>
      <c r="S1251" s="77"/>
      <c r="T1251" s="34"/>
      <c r="U1251" s="32"/>
      <c r="V1251" s="22"/>
      <c r="W1251" s="23"/>
      <c r="X1251" s="22"/>
      <c r="Y1251" s="22"/>
      <c r="Z1251" s="22"/>
      <c r="AA1251" s="21"/>
    </row>
    <row r="1252" spans="1:27" ht="18" customHeight="1" x14ac:dyDescent="0.2">
      <c r="A1252" s="32"/>
      <c r="B1252" s="23"/>
      <c r="C1252" s="145"/>
      <c r="D1252" s="18"/>
      <c r="E1252" s="18"/>
      <c r="F1252" s="76"/>
      <c r="G1252" s="76"/>
      <c r="H1252" s="76"/>
      <c r="I1252" s="21"/>
      <c r="J1252" s="21"/>
      <c r="K1252" s="21"/>
      <c r="L1252" s="21"/>
      <c r="M1252" s="23"/>
      <c r="N1252" s="32"/>
      <c r="O1252" s="32"/>
      <c r="P1252" s="33"/>
      <c r="Q1252" s="32"/>
      <c r="R1252" s="77"/>
      <c r="S1252" s="77"/>
      <c r="T1252" s="34"/>
      <c r="U1252" s="32"/>
      <c r="V1252" s="22"/>
      <c r="W1252" s="23"/>
      <c r="X1252" s="22"/>
      <c r="Y1252" s="22"/>
      <c r="Z1252" s="22"/>
      <c r="AA1252" s="21"/>
    </row>
    <row r="1253" spans="1:27" ht="18" customHeight="1" x14ac:dyDescent="0.2">
      <c r="A1253" s="32"/>
      <c r="B1253" s="23"/>
      <c r="C1253" s="145"/>
      <c r="D1253" s="18"/>
      <c r="E1253" s="18"/>
      <c r="F1253" s="76"/>
      <c r="G1253" s="76"/>
      <c r="H1253" s="76"/>
      <c r="I1253" s="21"/>
      <c r="J1253" s="21"/>
      <c r="K1253" s="21"/>
      <c r="L1253" s="21"/>
      <c r="M1253" s="23"/>
      <c r="N1253" s="32"/>
      <c r="O1253" s="32"/>
      <c r="P1253" s="33"/>
      <c r="Q1253" s="32"/>
      <c r="R1253" s="77"/>
      <c r="S1253" s="77"/>
      <c r="T1253" s="34"/>
      <c r="U1253" s="32"/>
      <c r="V1253" s="22"/>
      <c r="W1253" s="23"/>
      <c r="X1253" s="22"/>
      <c r="Y1253" s="22"/>
      <c r="Z1253" s="22"/>
      <c r="AA1253" s="21"/>
    </row>
    <row r="1254" spans="1:27" ht="18" customHeight="1" x14ac:dyDescent="0.2">
      <c r="A1254" s="32"/>
      <c r="B1254" s="23"/>
      <c r="C1254" s="145"/>
      <c r="D1254" s="18"/>
      <c r="E1254" s="18"/>
      <c r="F1254" s="76"/>
      <c r="G1254" s="76"/>
      <c r="H1254" s="76"/>
      <c r="I1254" s="21"/>
      <c r="J1254" s="21"/>
      <c r="K1254" s="21"/>
      <c r="L1254" s="21"/>
      <c r="M1254" s="23"/>
      <c r="N1254" s="32"/>
      <c r="O1254" s="32"/>
      <c r="P1254" s="33"/>
      <c r="Q1254" s="32"/>
      <c r="R1254" s="77"/>
      <c r="S1254" s="77"/>
      <c r="T1254" s="34"/>
      <c r="U1254" s="32"/>
      <c r="V1254" s="22"/>
      <c r="W1254" s="23"/>
      <c r="X1254" s="22"/>
      <c r="Y1254" s="22"/>
      <c r="Z1254" s="22"/>
      <c r="AA1254" s="21"/>
    </row>
  </sheetData>
  <autoFilter ref="A1:AG884">
    <filterColumn colId="2">
      <filters>
        <filter val="651868661"/>
      </filters>
    </filterColumn>
  </autoFilter>
  <hyperlinks>
    <hyperlink ref="P775" r:id="rId1"/>
    <hyperlink ref="P788" r:id="rId2"/>
    <hyperlink ref="P789" r:id="rId3"/>
    <hyperlink ref="P800" r:id="rId4"/>
    <hyperlink ref="P801" r:id="rId5"/>
    <hyperlink ref="P803" r:id="rId6"/>
    <hyperlink ref="P808" r:id="rId7"/>
    <hyperlink ref="P812" r:id="rId8"/>
    <hyperlink ref="P813" r:id="rId9"/>
    <hyperlink ref="P831" r:id="rId10"/>
    <hyperlink ref="P847" r:id="rId11"/>
    <hyperlink ref="P867" r:id="rId12"/>
    <hyperlink ref="P876" r:id="rId13"/>
    <hyperlink ref="P880" r:id="rId14"/>
    <hyperlink ref="P714" r:id="rId15"/>
    <hyperlink ref="P777" r:id="rId16" display="info@grada.cl"/>
    <hyperlink ref="P332" r:id="rId17"/>
    <hyperlink ref="P181" r:id="rId18"/>
    <hyperlink ref="P248" r:id="rId19" display="mailto:ps.robertomorales@gmail.com"/>
    <hyperlink ref="P74" r:id="rId20"/>
    <hyperlink ref="P273" r:id="rId21"/>
    <hyperlink ref="P403" r:id="rId22"/>
    <hyperlink ref="P460" r:id="rId23"/>
    <hyperlink ref="P571" r:id="rId24" display="mailto:daniel.jadue@recoleta.cl"/>
    <hyperlink ref="P426" r:id="rId25"/>
    <hyperlink ref="P453" r:id="rId26" display="mailto:alcaldecuadrado@huechuraba.cl"/>
    <hyperlink ref="P454" r:id="rId27"/>
    <hyperlink ref="P487" r:id="rId28"/>
    <hyperlink ref="P878" r:id="rId29" display="mailto:mcataldo@ubiobio.cl"/>
    <hyperlink ref="P357" r:id="rId30"/>
    <hyperlink ref="P392" r:id="rId31"/>
    <hyperlink ref="P481" r:id="rId32"/>
    <hyperlink ref="P101" r:id="rId33"/>
    <hyperlink ref="P259" r:id="rId34" display="mailto:fundacionhabitos@gmail.com"/>
    <hyperlink ref="P857" r:id="rId35"/>
    <hyperlink ref="P475" r:id="rId36"/>
    <hyperlink ref="P725" r:id="rId37"/>
    <hyperlink ref="P73" r:id="rId38"/>
    <hyperlink ref="P38" r:id="rId39" display="rosarico56@hotmail.com"/>
    <hyperlink ref="P182" r:id="rId40"/>
    <hyperlink ref="P175" r:id="rId41"/>
    <hyperlink ref="P172" r:id="rId42"/>
    <hyperlink ref="P339" r:id="rId43"/>
    <hyperlink ref="P864" r:id="rId44"/>
    <hyperlink ref="P114" r:id="rId45"/>
    <hyperlink ref="P877" r:id="rId46"/>
    <hyperlink ref="P374" r:id="rId47"/>
    <hyperlink ref="P806" r:id="rId48"/>
    <hyperlink ref="P649" r:id="rId49"/>
    <hyperlink ref="P51" r:id="rId50"/>
    <hyperlink ref="P322" r:id="rId51"/>
    <hyperlink ref="P855" r:id="rId52"/>
    <hyperlink ref="P779" r:id="rId53"/>
    <hyperlink ref="P799" r:id="rId54" display="corpelconquistador@gmail.com, "/>
    <hyperlink ref="P104" r:id="rId55"/>
    <hyperlink ref="P827" r:id="rId56"/>
    <hyperlink ref="P792" r:id="rId57"/>
    <hyperlink ref="P514" r:id="rId58"/>
    <hyperlink ref="P318" r:id="rId59"/>
    <hyperlink ref="P732" r:id="rId60"/>
    <hyperlink ref="P109" r:id="rId61"/>
    <hyperlink ref="P289" r:id="rId62"/>
    <hyperlink ref="P228" r:id="rId63"/>
    <hyperlink ref="P167" r:id="rId64"/>
    <hyperlink ref="P230" r:id="rId65"/>
    <hyperlink ref="P734" r:id="rId66"/>
    <hyperlink ref="P296" r:id="rId67"/>
    <hyperlink ref="P269" r:id="rId68"/>
    <hyperlink ref="P271" r:id="rId69"/>
    <hyperlink ref="P719" r:id="rId70"/>
    <hyperlink ref="P118" r:id="rId71"/>
    <hyperlink ref="P170" r:id="rId72"/>
    <hyperlink ref="P722" r:id="rId73"/>
    <hyperlink ref="P619" r:id="rId74"/>
    <hyperlink ref="P291" r:id="rId75"/>
    <hyperlink ref="P252" r:id="rId76"/>
    <hyperlink ref="P215" r:id="rId77"/>
    <hyperlink ref="P771" r:id="rId78"/>
    <hyperlink ref="P829" r:id="rId79"/>
    <hyperlink ref="P66" r:id="rId80"/>
    <hyperlink ref="P565" r:id="rId81"/>
    <hyperlink ref="P143" r:id="rId82"/>
    <hyperlink ref="P711" r:id="rId83"/>
    <hyperlink ref="P221" r:id="rId84"/>
    <hyperlink ref="P833" r:id="rId85"/>
    <hyperlink ref="P316" r:id="rId86"/>
    <hyperlink ref="P190" r:id="rId87"/>
    <hyperlink ref="P111" r:id="rId88"/>
    <hyperlink ref="P752" r:id="rId89"/>
    <hyperlink ref="P199" r:id="rId90"/>
    <hyperlink ref="P845" r:id="rId91"/>
    <hyperlink ref="P119" r:id="rId92"/>
    <hyperlink ref="P653" r:id="rId93"/>
    <hyperlink ref="P302" r:id="rId94"/>
    <hyperlink ref="P57" r:id="rId95"/>
    <hyperlink ref="P139" r:id="rId96" display="secretaria@corpocas.cl"/>
    <hyperlink ref="P810" r:id="rId97"/>
    <hyperlink ref="P866" r:id="rId98"/>
    <hyperlink ref="P173" r:id="rId99"/>
    <hyperlink ref="P811" r:id="rId100"/>
    <hyperlink ref="P44" r:id="rId101"/>
    <hyperlink ref="P558" r:id="rId102"/>
    <hyperlink ref="P208" r:id="rId103"/>
    <hyperlink ref="P126" r:id="rId104"/>
    <hyperlink ref="P59" r:id="rId105"/>
    <hyperlink ref="P627" r:id="rId106"/>
    <hyperlink ref="P320" r:id="rId107"/>
    <hyperlink ref="P737" r:id="rId108"/>
    <hyperlink ref="P157" r:id="rId109"/>
    <hyperlink ref="P3" r:id="rId110"/>
    <hyperlink ref="P826" r:id="rId111"/>
    <hyperlink ref="P484" r:id="rId112"/>
    <hyperlink ref="P756" r:id="rId113"/>
    <hyperlink ref="P821" r:id="rId114"/>
  </hyperlinks>
  <pageMargins left="0.7" right="0.7" top="0.75" bottom="0.75" header="0.3" footer="0.3"/>
  <pageSetup paperSize="9" orientation="portrait" horizontalDpi="300" verticalDpi="300" r:id="rId1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O102"/>
  <sheetViews>
    <sheetView topLeftCell="A83" workbookViewId="0">
      <selection activeCell="B90" sqref="B86:F90"/>
    </sheetView>
  </sheetViews>
  <sheetFormatPr baseColWidth="10" defaultRowHeight="18" customHeight="1" x14ac:dyDescent="0.2"/>
  <cols>
    <col min="1" max="1" width="11.42578125" style="80"/>
    <col min="2" max="2" width="23.85546875" style="81" customWidth="1"/>
    <col min="3" max="3" width="33.28515625" style="81" customWidth="1"/>
    <col min="4" max="5" width="11.42578125" style="80"/>
    <col min="6" max="6" width="24.42578125" style="80" customWidth="1"/>
    <col min="7" max="11" width="11.42578125" style="80"/>
    <col min="12" max="12" width="13.7109375" style="80" customWidth="1"/>
    <col min="13" max="13" width="46.28515625" style="80" customWidth="1"/>
    <col min="14" max="14" width="8.7109375" style="80" customWidth="1"/>
    <col min="15" max="15" width="17" style="83" customWidth="1"/>
    <col min="16" max="19" width="11.5703125" style="80" bestFit="1" customWidth="1"/>
    <col min="20" max="20" width="15.28515625" style="80" bestFit="1" customWidth="1"/>
    <col min="21" max="21" width="12" style="80" bestFit="1" customWidth="1"/>
    <col min="22" max="23" width="11.5703125" style="80" bestFit="1" customWidth="1"/>
    <col min="24" max="24" width="13.42578125" style="80" bestFit="1" customWidth="1"/>
    <col min="25" max="25" width="19" style="80" bestFit="1" customWidth="1"/>
    <col min="26" max="26" width="15.28515625" style="80" bestFit="1" customWidth="1"/>
    <col min="27" max="27" width="13.5703125" style="80" bestFit="1" customWidth="1"/>
    <col min="28" max="28" width="13.85546875" style="80" bestFit="1" customWidth="1"/>
    <col min="29" max="29" width="11.5703125" style="80" bestFit="1" customWidth="1"/>
    <col min="30" max="30" width="16" style="80" bestFit="1" customWidth="1"/>
    <col min="31" max="31" width="11.5703125" style="80" bestFit="1" customWidth="1"/>
    <col min="32" max="32" width="11.85546875" style="80" bestFit="1" customWidth="1"/>
    <col min="33" max="33" width="11.5703125" style="80" bestFit="1" customWidth="1"/>
    <col min="34" max="34" width="12.7109375" style="80" bestFit="1" customWidth="1"/>
    <col min="35" max="35" width="13.85546875" style="80" bestFit="1" customWidth="1"/>
    <col min="36" max="36" width="12.7109375" style="80" bestFit="1" customWidth="1"/>
    <col min="37" max="37" width="16.42578125" style="80" bestFit="1" customWidth="1"/>
    <col min="38" max="38" width="18.7109375" style="80" bestFit="1" customWidth="1"/>
    <col min="39" max="39" width="19.140625" style="80" bestFit="1" customWidth="1"/>
    <col min="40" max="40" width="13.28515625" style="80" bestFit="1" customWidth="1"/>
    <col min="41" max="41" width="18.5703125" style="80" bestFit="1" customWidth="1"/>
    <col min="42" max="42" width="25.5703125" style="80" bestFit="1" customWidth="1"/>
    <col min="43" max="43" width="15.5703125" style="80" bestFit="1" customWidth="1"/>
    <col min="44" max="44" width="15" style="80" bestFit="1" customWidth="1"/>
    <col min="45" max="45" width="12.28515625" style="80" bestFit="1" customWidth="1"/>
    <col min="46" max="46" width="14.140625" style="80" bestFit="1" customWidth="1"/>
    <col min="47" max="47" width="11.5703125" style="80" bestFit="1" customWidth="1"/>
    <col min="48" max="48" width="15.85546875" style="80" bestFit="1" customWidth="1"/>
    <col min="49" max="50" width="11.5703125" style="80" bestFit="1" customWidth="1"/>
    <col min="51" max="51" width="14.7109375" style="80" bestFit="1" customWidth="1"/>
    <col min="52" max="52" width="11.5703125" style="80" bestFit="1" customWidth="1"/>
    <col min="53" max="53" width="27.28515625" style="80" bestFit="1" customWidth="1"/>
    <col min="54" max="57" width="10.42578125" style="80" customWidth="1"/>
    <col min="58" max="58" width="9.28515625" style="80" customWidth="1"/>
    <col min="59" max="59" width="15.28515625" style="80" bestFit="1" customWidth="1"/>
    <col min="60" max="60" width="12" style="80" bestFit="1" customWidth="1"/>
    <col min="61" max="61" width="10.7109375" style="80" customWidth="1"/>
    <col min="62" max="62" width="10.42578125" style="80" customWidth="1"/>
    <col min="63" max="63" width="13.42578125" style="80" bestFit="1" customWidth="1"/>
    <col min="64" max="64" width="19" style="80" bestFit="1" customWidth="1"/>
    <col min="65" max="65" width="15.28515625" style="80" bestFit="1" customWidth="1"/>
    <col min="66" max="66" width="13.5703125" style="80" bestFit="1" customWidth="1"/>
    <col min="67" max="67" width="13.85546875" style="80" bestFit="1" customWidth="1"/>
    <col min="68" max="68" width="10.42578125" style="80" customWidth="1"/>
    <col min="69" max="69" width="16" style="80" bestFit="1" customWidth="1"/>
    <col min="70" max="70" width="10.42578125" style="80" customWidth="1"/>
    <col min="71" max="71" width="11.85546875" style="80" bestFit="1" customWidth="1"/>
    <col min="72" max="72" width="10.42578125" style="80" customWidth="1"/>
    <col min="73" max="73" width="10.5703125" style="80" customWidth="1"/>
    <col min="74" max="74" width="13.85546875" style="80" bestFit="1" customWidth="1"/>
    <col min="75" max="75" width="12.7109375" style="80" bestFit="1" customWidth="1"/>
    <col min="76" max="76" width="16.42578125" style="80" bestFit="1" customWidth="1"/>
    <col min="77" max="77" width="18.7109375" style="80" bestFit="1" customWidth="1"/>
    <col min="78" max="78" width="19.140625" style="80" bestFit="1" customWidth="1"/>
    <col min="79" max="79" width="13.28515625" style="80" bestFit="1" customWidth="1"/>
    <col min="80" max="80" width="18.5703125" style="80" bestFit="1" customWidth="1"/>
    <col min="81" max="81" width="25.5703125" style="80" bestFit="1" customWidth="1"/>
    <col min="82" max="82" width="15.5703125" style="80" bestFit="1" customWidth="1"/>
    <col min="83" max="83" width="15" style="80" bestFit="1" customWidth="1"/>
    <col min="84" max="84" width="12.28515625" style="80" bestFit="1" customWidth="1"/>
    <col min="85" max="85" width="14.140625" style="80" bestFit="1" customWidth="1"/>
    <col min="86" max="86" width="10.42578125" style="80" customWidth="1"/>
    <col min="87" max="87" width="15.85546875" style="80" bestFit="1" customWidth="1"/>
    <col min="88" max="88" width="10.42578125" style="80" customWidth="1"/>
    <col min="89" max="89" width="10.85546875" style="80" customWidth="1"/>
    <col min="90" max="90" width="14.7109375" style="80" bestFit="1" customWidth="1"/>
    <col min="91" max="91" width="11.28515625" style="80" customWidth="1"/>
    <col min="92" max="92" width="21" style="80" bestFit="1" customWidth="1"/>
    <col min="93" max="93" width="33.140625" style="80" bestFit="1" customWidth="1"/>
    <col min="94" max="16384" width="11.42578125" style="80"/>
  </cols>
  <sheetData>
    <row r="1" spans="1:20" ht="18" customHeight="1" x14ac:dyDescent="0.2">
      <c r="A1" s="80" t="s">
        <v>8447</v>
      </c>
      <c r="B1" s="81" t="s">
        <v>8448</v>
      </c>
    </row>
    <row r="3" spans="1:20" ht="18" customHeight="1" x14ac:dyDescent="0.2">
      <c r="A3" s="80">
        <v>1700</v>
      </c>
      <c r="B3" s="81">
        <v>3860</v>
      </c>
      <c r="C3" s="81" t="s">
        <v>8446</v>
      </c>
      <c r="D3" s="80" t="s">
        <v>1867</v>
      </c>
    </row>
    <row r="5" spans="1:20" ht="18" customHeight="1" x14ac:dyDescent="0.2">
      <c r="A5" s="80">
        <v>6871</v>
      </c>
      <c r="C5" s="81" t="s">
        <v>8449</v>
      </c>
      <c r="D5" s="80" t="s">
        <v>8450</v>
      </c>
    </row>
    <row r="6" spans="1:20" ht="18" customHeight="1" x14ac:dyDescent="0.2">
      <c r="A6" s="80">
        <v>6988</v>
      </c>
      <c r="C6" s="81" t="s">
        <v>8451</v>
      </c>
      <c r="D6" s="80" t="s">
        <v>8452</v>
      </c>
    </row>
    <row r="9" spans="1:20" s="154" customFormat="1" ht="18" customHeight="1" x14ac:dyDescent="0.2">
      <c r="A9" s="150" t="s">
        <v>18</v>
      </c>
      <c r="B9" s="121" t="s">
        <v>2</v>
      </c>
      <c r="C9" s="151" t="s">
        <v>3</v>
      </c>
      <c r="D9" s="150" t="s">
        <v>5</v>
      </c>
      <c r="E9" s="150" t="s">
        <v>6</v>
      </c>
      <c r="F9" s="150" t="s">
        <v>7</v>
      </c>
      <c r="G9" s="150" t="s">
        <v>8</v>
      </c>
      <c r="H9" s="150" t="s">
        <v>10</v>
      </c>
      <c r="I9" s="150" t="s">
        <v>22</v>
      </c>
      <c r="J9" s="150" t="s">
        <v>9</v>
      </c>
      <c r="K9" s="150" t="s">
        <v>11</v>
      </c>
      <c r="L9" s="150" t="s">
        <v>12</v>
      </c>
      <c r="M9" s="150" t="s">
        <v>13</v>
      </c>
      <c r="N9" s="150" t="s">
        <v>23</v>
      </c>
      <c r="O9" s="169" t="s">
        <v>14</v>
      </c>
      <c r="P9" s="152" t="s">
        <v>0</v>
      </c>
      <c r="Q9" s="150" t="s">
        <v>15</v>
      </c>
      <c r="R9" s="150" t="s">
        <v>16</v>
      </c>
      <c r="S9" s="150" t="s">
        <v>17</v>
      </c>
      <c r="T9" s="150" t="s">
        <v>18</v>
      </c>
    </row>
    <row r="10" spans="1:20" s="154" customFormat="1" ht="18" customHeight="1" x14ac:dyDescent="0.2">
      <c r="A10" s="163">
        <v>7723</v>
      </c>
      <c r="B10" s="163" t="s">
        <v>7988</v>
      </c>
      <c r="C10" s="172">
        <v>651927862</v>
      </c>
      <c r="D10" s="21" t="s">
        <v>8527</v>
      </c>
      <c r="E10" s="31" t="s">
        <v>7989</v>
      </c>
      <c r="F10" s="31" t="s">
        <v>7990</v>
      </c>
      <c r="G10" s="31" t="s">
        <v>7991</v>
      </c>
      <c r="H10" s="21" t="s">
        <v>1781</v>
      </c>
      <c r="I10" s="21" t="s">
        <v>7992</v>
      </c>
      <c r="J10" s="21" t="s">
        <v>7993</v>
      </c>
      <c r="K10" s="21" t="s">
        <v>7994</v>
      </c>
      <c r="L10" s="23" t="s">
        <v>339</v>
      </c>
      <c r="M10" s="32" t="s">
        <v>3942</v>
      </c>
      <c r="N10" s="32" t="s">
        <v>7995</v>
      </c>
      <c r="O10" s="170" t="s">
        <v>7996</v>
      </c>
      <c r="P10" s="32"/>
      <c r="Q10" s="33">
        <v>93401</v>
      </c>
      <c r="R10" s="34" t="s">
        <v>7997</v>
      </c>
      <c r="S10" s="34">
        <v>44187</v>
      </c>
      <c r="T10" s="32">
        <v>7723</v>
      </c>
    </row>
    <row r="11" spans="1:20" s="154" customFormat="1" ht="18" customHeight="1" x14ac:dyDescent="0.2">
      <c r="A11" s="165"/>
      <c r="B11" s="173" t="s">
        <v>1230</v>
      </c>
      <c r="C11" s="174">
        <v>712939001</v>
      </c>
      <c r="D11" s="21" t="s">
        <v>1231</v>
      </c>
      <c r="E11" s="31" t="s">
        <v>7632</v>
      </c>
      <c r="F11" s="31" t="s">
        <v>1232</v>
      </c>
      <c r="G11" s="31" t="s">
        <v>6604</v>
      </c>
      <c r="H11" s="21" t="s">
        <v>1233</v>
      </c>
      <c r="I11" s="21" t="s">
        <v>6605</v>
      </c>
      <c r="J11" s="33" t="s">
        <v>6606</v>
      </c>
      <c r="K11" s="21" t="s">
        <v>6601</v>
      </c>
      <c r="L11" s="23" t="s">
        <v>49</v>
      </c>
      <c r="M11" s="32" t="s">
        <v>1234</v>
      </c>
      <c r="N11" s="32" t="s">
        <v>6602</v>
      </c>
      <c r="O11" s="73" t="s">
        <v>6603</v>
      </c>
      <c r="P11" s="32"/>
      <c r="Q11" s="32">
        <v>93401</v>
      </c>
      <c r="R11" s="33" t="s">
        <v>7637</v>
      </c>
      <c r="S11" s="34">
        <v>37970</v>
      </c>
      <c r="T11" s="58"/>
    </row>
    <row r="12" spans="1:20" s="154" customFormat="1" ht="18" customHeight="1" x14ac:dyDescent="0.2">
      <c r="A12" s="163">
        <v>1700</v>
      </c>
      <c r="B12" s="163" t="s">
        <v>7149</v>
      </c>
      <c r="C12" s="172">
        <v>711524002</v>
      </c>
      <c r="D12" s="21" t="s">
        <v>1868</v>
      </c>
      <c r="E12" s="31" t="s">
        <v>7150</v>
      </c>
      <c r="F12" s="31" t="s">
        <v>1869</v>
      </c>
      <c r="G12" s="31" t="s">
        <v>7151</v>
      </c>
      <c r="H12" s="21" t="s">
        <v>1870</v>
      </c>
      <c r="I12" s="21" t="s">
        <v>7152</v>
      </c>
      <c r="J12" s="21" t="s">
        <v>1871</v>
      </c>
      <c r="K12" s="21" t="s">
        <v>1872</v>
      </c>
      <c r="L12" s="23" t="s">
        <v>49</v>
      </c>
      <c r="M12" s="32" t="s">
        <v>1874</v>
      </c>
      <c r="N12" s="32" t="s">
        <v>1873</v>
      </c>
      <c r="O12" s="73"/>
      <c r="P12" s="32"/>
      <c r="Q12" s="33">
        <v>93401</v>
      </c>
      <c r="R12" s="33" t="s">
        <v>7164</v>
      </c>
      <c r="S12" s="34">
        <v>37970</v>
      </c>
      <c r="T12" s="32">
        <v>1700</v>
      </c>
    </row>
    <row r="13" spans="1:20" s="154" customFormat="1" ht="18" customHeight="1" x14ac:dyDescent="0.2">
      <c r="A13" s="163">
        <v>7476</v>
      </c>
      <c r="B13" s="163" t="s">
        <v>3078</v>
      </c>
      <c r="C13" s="172">
        <v>690411008</v>
      </c>
      <c r="D13" s="21" t="s">
        <v>2850</v>
      </c>
      <c r="E13" s="31" t="s">
        <v>27</v>
      </c>
      <c r="F13" s="31" t="s">
        <v>2851</v>
      </c>
      <c r="G13" s="31" t="s">
        <v>29</v>
      </c>
      <c r="H13" s="21"/>
      <c r="I13" s="21"/>
      <c r="J13" s="21" t="s">
        <v>3079</v>
      </c>
      <c r="K13" s="21" t="s">
        <v>3080</v>
      </c>
      <c r="L13" s="23" t="s">
        <v>6108</v>
      </c>
      <c r="M13" s="32" t="s">
        <v>3082</v>
      </c>
      <c r="N13" s="32" t="s">
        <v>3081</v>
      </c>
      <c r="O13" s="73"/>
      <c r="P13" s="32"/>
      <c r="Q13" s="33">
        <v>91001</v>
      </c>
      <c r="R13" s="33" t="s">
        <v>2866</v>
      </c>
      <c r="S13" s="34">
        <v>41394</v>
      </c>
      <c r="T13" s="32">
        <v>7476</v>
      </c>
    </row>
    <row r="14" spans="1:20" s="154" customFormat="1" ht="18" customHeight="1" x14ac:dyDescent="0.2">
      <c r="A14" s="163">
        <v>7171</v>
      </c>
      <c r="B14" s="163" t="s">
        <v>8760</v>
      </c>
      <c r="C14" s="172">
        <v>690733005</v>
      </c>
      <c r="D14" s="21" t="s">
        <v>2850</v>
      </c>
      <c r="E14" s="31" t="s">
        <v>27</v>
      </c>
      <c r="F14" s="31" t="s">
        <v>2851</v>
      </c>
      <c r="G14" s="31" t="s">
        <v>29</v>
      </c>
      <c r="H14" s="21"/>
      <c r="I14" s="21"/>
      <c r="J14" s="21" t="s">
        <v>3462</v>
      </c>
      <c r="K14" s="21" t="s">
        <v>3464</v>
      </c>
      <c r="L14" s="23" t="s">
        <v>49</v>
      </c>
      <c r="M14" s="32" t="s">
        <v>3466</v>
      </c>
      <c r="N14" s="32" t="s">
        <v>3465</v>
      </c>
      <c r="O14" s="73" t="s">
        <v>3463</v>
      </c>
      <c r="P14" s="32"/>
      <c r="Q14" s="33">
        <v>91001</v>
      </c>
      <c r="R14" s="33" t="s">
        <v>2854</v>
      </c>
      <c r="S14" s="34">
        <v>38509</v>
      </c>
      <c r="T14" s="32">
        <v>7171</v>
      </c>
    </row>
    <row r="15" spans="1:20" s="154" customFormat="1" ht="18" customHeight="1" x14ac:dyDescent="0.2">
      <c r="A15" s="32">
        <v>7524</v>
      </c>
      <c r="B15" s="32" t="s">
        <v>3644</v>
      </c>
      <c r="C15" s="175">
        <v>690811006</v>
      </c>
      <c r="D15" s="21" t="s">
        <v>626</v>
      </c>
      <c r="E15" s="31" t="s">
        <v>27</v>
      </c>
      <c r="F15" s="31" t="s">
        <v>627</v>
      </c>
      <c r="G15" s="31" t="s">
        <v>29</v>
      </c>
      <c r="H15" s="21"/>
      <c r="I15" s="21"/>
      <c r="J15" s="21" t="s">
        <v>3645</v>
      </c>
      <c r="K15" s="21" t="s">
        <v>3647</v>
      </c>
      <c r="L15" s="23" t="s">
        <v>49</v>
      </c>
      <c r="M15" s="32" t="s">
        <v>1466</v>
      </c>
      <c r="N15" s="32" t="s">
        <v>3648</v>
      </c>
      <c r="O15" s="73" t="s">
        <v>3646</v>
      </c>
      <c r="P15" s="32"/>
      <c r="Q15" s="33">
        <v>91001</v>
      </c>
      <c r="R15" s="33" t="s">
        <v>3018</v>
      </c>
      <c r="S15" s="34">
        <v>42032</v>
      </c>
      <c r="T15" s="32">
        <v>7524</v>
      </c>
    </row>
    <row r="16" spans="1:20" s="154" customFormat="1" ht="18" customHeight="1" x14ac:dyDescent="0.2">
      <c r="B16" s="176"/>
      <c r="C16" s="176"/>
      <c r="O16" s="83"/>
    </row>
    <row r="19" spans="1:5" ht="18" customHeight="1" x14ac:dyDescent="0.2">
      <c r="A19" s="155" t="s">
        <v>8798</v>
      </c>
      <c r="B19" s="155" t="s">
        <v>8799</v>
      </c>
      <c r="C19" s="155" t="s">
        <v>8800</v>
      </c>
      <c r="D19" s="156" t="s">
        <v>8488</v>
      </c>
      <c r="E19" s="155" t="s">
        <v>8801</v>
      </c>
    </row>
    <row r="20" spans="1:5" ht="18" customHeight="1" x14ac:dyDescent="0.2">
      <c r="A20" s="91">
        <v>1700</v>
      </c>
      <c r="B20" s="91">
        <v>3860</v>
      </c>
      <c r="C20" s="91" t="s">
        <v>8446</v>
      </c>
      <c r="D20" s="166">
        <v>711524002</v>
      </c>
      <c r="E20" s="162" t="s">
        <v>8802</v>
      </c>
    </row>
    <row r="21" spans="1:5" ht="18" customHeight="1" x14ac:dyDescent="0.2">
      <c r="A21" s="91">
        <v>7476</v>
      </c>
      <c r="B21" s="91">
        <v>5070</v>
      </c>
      <c r="C21" s="91" t="s">
        <v>8803</v>
      </c>
      <c r="D21" s="166">
        <v>690411008</v>
      </c>
      <c r="E21" s="162" t="s">
        <v>8804</v>
      </c>
    </row>
    <row r="22" spans="1:5" ht="18" customHeight="1" x14ac:dyDescent="0.2">
      <c r="A22" s="91">
        <v>7524</v>
      </c>
      <c r="B22" s="91">
        <v>6720</v>
      </c>
      <c r="C22" s="91" t="s">
        <v>8805</v>
      </c>
      <c r="D22" s="166">
        <v>690811006</v>
      </c>
      <c r="E22" s="162" t="s">
        <v>8806</v>
      </c>
    </row>
    <row r="23" spans="1:5" ht="18" customHeight="1" x14ac:dyDescent="0.2">
      <c r="A23" s="91"/>
      <c r="B23" s="91">
        <v>6898</v>
      </c>
      <c r="C23" s="91" t="s">
        <v>8157</v>
      </c>
      <c r="D23" s="166">
        <v>712939001</v>
      </c>
      <c r="E23" s="164" t="s">
        <v>8807</v>
      </c>
    </row>
    <row r="24" spans="1:5" ht="18" customHeight="1" x14ac:dyDescent="0.2">
      <c r="A24" s="91">
        <v>7171</v>
      </c>
      <c r="B24" s="91">
        <v>7172</v>
      </c>
      <c r="C24" s="91" t="s">
        <v>8457</v>
      </c>
      <c r="D24" s="166">
        <v>690733005</v>
      </c>
      <c r="E24" s="164" t="s">
        <v>8808</v>
      </c>
    </row>
    <row r="25" spans="1:5" ht="18" customHeight="1" x14ac:dyDescent="0.2">
      <c r="A25" s="159">
        <v>7723</v>
      </c>
      <c r="B25" s="91">
        <v>7745</v>
      </c>
      <c r="C25" s="159" t="s">
        <v>7988</v>
      </c>
      <c r="D25" s="161">
        <v>651927862</v>
      </c>
      <c r="E25" s="162" t="s">
        <v>8809</v>
      </c>
    </row>
    <row r="28" spans="1:5" ht="18" customHeight="1" x14ac:dyDescent="0.2">
      <c r="B28" s="177" t="s">
        <v>8486</v>
      </c>
      <c r="C28" s="177" t="s">
        <v>8488</v>
      </c>
      <c r="D28" s="125" t="s">
        <v>8485</v>
      </c>
      <c r="E28" s="125" t="s">
        <v>13</v>
      </c>
    </row>
    <row r="29" spans="1:5" ht="18" customHeight="1" x14ac:dyDescent="0.2">
      <c r="B29" s="177">
        <v>3860</v>
      </c>
      <c r="C29" s="177">
        <v>711524002</v>
      </c>
      <c r="D29" s="125" t="s">
        <v>8118</v>
      </c>
      <c r="E29" s="125" t="s">
        <v>7780</v>
      </c>
    </row>
    <row r="30" spans="1:5" ht="18" customHeight="1" x14ac:dyDescent="0.2">
      <c r="B30" s="177">
        <v>5070</v>
      </c>
      <c r="C30" s="177">
        <v>690411008</v>
      </c>
      <c r="D30" s="125" t="s">
        <v>8127</v>
      </c>
      <c r="E30" s="125" t="s">
        <v>7857</v>
      </c>
    </row>
    <row r="31" spans="1:5" ht="18" customHeight="1" x14ac:dyDescent="0.2">
      <c r="B31" s="177">
        <v>6720</v>
      </c>
      <c r="C31" s="177">
        <v>690811006</v>
      </c>
      <c r="D31" s="125" t="s">
        <v>8146</v>
      </c>
      <c r="E31" s="125" t="s">
        <v>7871</v>
      </c>
    </row>
    <row r="32" spans="1:5" ht="18" customHeight="1" x14ac:dyDescent="0.2">
      <c r="B32" s="177">
        <v>6898</v>
      </c>
      <c r="C32" s="177">
        <v>712939001</v>
      </c>
      <c r="D32" s="125" t="s">
        <v>8157</v>
      </c>
      <c r="E32" s="125" t="s">
        <v>7775</v>
      </c>
    </row>
    <row r="33" spans="2:93" ht="18" customHeight="1" x14ac:dyDescent="0.2">
      <c r="B33" s="177">
        <v>7172</v>
      </c>
      <c r="C33" s="177">
        <v>690733005</v>
      </c>
      <c r="D33" s="125" t="s">
        <v>8457</v>
      </c>
      <c r="E33" s="125" t="s">
        <v>8480</v>
      </c>
    </row>
    <row r="34" spans="2:93" ht="18" customHeight="1" x14ac:dyDescent="0.2">
      <c r="B34" s="177">
        <v>7745</v>
      </c>
      <c r="C34" s="177">
        <v>651927862</v>
      </c>
      <c r="D34" s="125" t="s">
        <v>8787</v>
      </c>
      <c r="E34" s="125" t="s">
        <v>7788</v>
      </c>
    </row>
    <row r="39" spans="2:93" ht="18" customHeight="1" x14ac:dyDescent="0.2">
      <c r="B39" s="177" t="s">
        <v>8486</v>
      </c>
      <c r="C39" s="177" t="s">
        <v>8488</v>
      </c>
      <c r="D39" s="125" t="s">
        <v>8485</v>
      </c>
      <c r="E39" s="125" t="s">
        <v>13</v>
      </c>
      <c r="F39" s="126" t="s">
        <v>8780</v>
      </c>
      <c r="G39" s="126" t="s">
        <v>8781</v>
      </c>
    </row>
    <row r="40" spans="2:93" ht="18" hidden="1" customHeight="1" x14ac:dyDescent="0.2">
      <c r="B40" s="125">
        <v>7714</v>
      </c>
      <c r="C40" s="125">
        <v>651883474</v>
      </c>
      <c r="D40" s="125" t="s">
        <v>8492</v>
      </c>
      <c r="E40" s="125" t="s">
        <v>7735</v>
      </c>
      <c r="F40" s="126">
        <v>28087132</v>
      </c>
      <c r="G40" s="126">
        <v>56174264</v>
      </c>
    </row>
    <row r="41" spans="2:93" ht="18" hidden="1" customHeight="1" x14ac:dyDescent="0.2">
      <c r="B41" s="125">
        <v>7714</v>
      </c>
      <c r="C41" s="125">
        <v>651883474</v>
      </c>
      <c r="D41" s="125" t="s">
        <v>8492</v>
      </c>
      <c r="E41" s="125" t="s">
        <v>7736</v>
      </c>
      <c r="F41" s="126">
        <v>14043566</v>
      </c>
      <c r="G41" s="126">
        <v>28087132</v>
      </c>
      <c r="L41" s="167" t="s">
        <v>8486</v>
      </c>
      <c r="M41" s="167" t="s">
        <v>8485</v>
      </c>
      <c r="N41" s="167" t="s">
        <v>8488</v>
      </c>
      <c r="O41" s="127" t="s">
        <v>8816</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row>
    <row r="42" spans="2:93" ht="18" hidden="1" customHeight="1" x14ac:dyDescent="0.2">
      <c r="B42" s="125">
        <v>7714</v>
      </c>
      <c r="C42" s="125">
        <v>651883474</v>
      </c>
      <c r="D42" s="125" t="s">
        <v>8492</v>
      </c>
      <c r="E42" s="125" t="s">
        <v>7795</v>
      </c>
      <c r="F42" s="126">
        <v>0</v>
      </c>
      <c r="G42" s="126">
        <v>7413200</v>
      </c>
      <c r="K42" s="171">
        <v>7692</v>
      </c>
      <c r="L42" s="127">
        <v>7714</v>
      </c>
      <c r="M42" s="127" t="s">
        <v>8492</v>
      </c>
      <c r="N42" s="127">
        <v>651883474</v>
      </c>
      <c r="O42" s="168">
        <v>470225206</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row>
    <row r="43" spans="2:93" ht="18" hidden="1" customHeight="1" x14ac:dyDescent="0.2">
      <c r="B43" s="125">
        <v>7714</v>
      </c>
      <c r="C43" s="125">
        <v>651883474</v>
      </c>
      <c r="D43" s="125" t="s">
        <v>8492</v>
      </c>
      <c r="E43" s="125" t="s">
        <v>7812</v>
      </c>
      <c r="F43" s="126">
        <v>11564592</v>
      </c>
      <c r="G43" s="126">
        <v>41217392</v>
      </c>
      <c r="K43" s="171">
        <v>7696</v>
      </c>
      <c r="L43" s="127">
        <v>7727</v>
      </c>
      <c r="M43" s="127" t="s">
        <v>8493</v>
      </c>
      <c r="N43" s="127">
        <v>651902215</v>
      </c>
      <c r="O43" s="168">
        <v>288198528</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row>
    <row r="44" spans="2:93" ht="18" hidden="1" customHeight="1" x14ac:dyDescent="0.2">
      <c r="B44" s="125">
        <v>7714</v>
      </c>
      <c r="C44" s="125">
        <v>651883474</v>
      </c>
      <c r="D44" s="125" t="s">
        <v>8492</v>
      </c>
      <c r="E44" s="125" t="s">
        <v>247</v>
      </c>
      <c r="F44" s="126">
        <v>0</v>
      </c>
      <c r="G44" s="126">
        <v>14826400</v>
      </c>
      <c r="K44" s="171">
        <v>7708</v>
      </c>
      <c r="L44" s="127">
        <v>7729</v>
      </c>
      <c r="M44" s="127" t="s">
        <v>8786</v>
      </c>
      <c r="N44" s="127">
        <v>651932017</v>
      </c>
      <c r="O44" s="168">
        <v>75368522</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row>
    <row r="45" spans="2:93" ht="18" hidden="1" customHeight="1" x14ac:dyDescent="0.2">
      <c r="B45" s="125">
        <v>7714</v>
      </c>
      <c r="C45" s="125">
        <v>651883474</v>
      </c>
      <c r="D45" s="125" t="s">
        <v>8492</v>
      </c>
      <c r="E45" s="125" t="s">
        <v>7797</v>
      </c>
      <c r="F45" s="126">
        <v>14085080</v>
      </c>
      <c r="G45" s="126">
        <v>28911480</v>
      </c>
      <c r="K45" s="171">
        <v>7704</v>
      </c>
      <c r="L45" s="127">
        <v>7730</v>
      </c>
      <c r="M45" s="127" t="s">
        <v>8495</v>
      </c>
      <c r="N45" s="127">
        <v>651908876</v>
      </c>
      <c r="O45" s="168">
        <v>32641802</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row>
    <row r="46" spans="2:93" ht="18" hidden="1" customHeight="1" x14ac:dyDescent="0.2">
      <c r="B46" s="125">
        <v>7714</v>
      </c>
      <c r="C46" s="125">
        <v>651883474</v>
      </c>
      <c r="D46" s="125" t="s">
        <v>8492</v>
      </c>
      <c r="E46" s="125" t="s">
        <v>7813</v>
      </c>
      <c r="F46" s="126">
        <v>14381608</v>
      </c>
      <c r="G46" s="126">
        <v>29208008</v>
      </c>
      <c r="K46" s="171">
        <v>7694</v>
      </c>
      <c r="L46" s="127">
        <v>7731</v>
      </c>
      <c r="M46" s="127" t="s">
        <v>8496</v>
      </c>
      <c r="N46" s="127">
        <v>732489002</v>
      </c>
      <c r="O46" s="168">
        <v>89551456</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row>
    <row r="47" spans="2:93" ht="18" hidden="1" customHeight="1" x14ac:dyDescent="0.2">
      <c r="B47" s="125">
        <v>7714</v>
      </c>
      <c r="C47" s="125">
        <v>651883474</v>
      </c>
      <c r="D47" s="125" t="s">
        <v>8492</v>
      </c>
      <c r="E47" s="125" t="s">
        <v>7794</v>
      </c>
      <c r="F47" s="126">
        <v>14529872</v>
      </c>
      <c r="G47" s="126">
        <v>29356272</v>
      </c>
      <c r="K47" s="171">
        <v>7723</v>
      </c>
      <c r="L47" s="127">
        <v>7745</v>
      </c>
      <c r="M47" s="127" t="s">
        <v>8787</v>
      </c>
      <c r="N47" s="127">
        <v>651927862</v>
      </c>
      <c r="O47" s="168">
        <v>26214282</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row>
    <row r="48" spans="2:93" ht="18" hidden="1" customHeight="1" x14ac:dyDescent="0.2">
      <c r="B48" s="125">
        <v>7714</v>
      </c>
      <c r="C48" s="125">
        <v>651883474</v>
      </c>
      <c r="D48" s="125" t="s">
        <v>8492</v>
      </c>
      <c r="E48" s="125" t="s">
        <v>7774</v>
      </c>
      <c r="F48" s="126">
        <v>0</v>
      </c>
      <c r="G48" s="126">
        <v>25946200</v>
      </c>
      <c r="L48" s="127" t="s">
        <v>8497</v>
      </c>
      <c r="M48" s="127"/>
      <c r="N48" s="127"/>
      <c r="O48" s="168">
        <v>982199796</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row>
    <row r="49" spans="2:93" ht="18" hidden="1" customHeight="1" x14ac:dyDescent="0.2">
      <c r="B49" s="125">
        <v>7714</v>
      </c>
      <c r="C49" s="125">
        <v>651883474</v>
      </c>
      <c r="D49" s="125" t="s">
        <v>8492</v>
      </c>
      <c r="E49" s="125" t="s">
        <v>7775</v>
      </c>
      <c r="F49" s="126">
        <v>6227088</v>
      </c>
      <c r="G49" s="126">
        <v>17346888</v>
      </c>
      <c r="L49"/>
      <c r="M49"/>
      <c r="N49"/>
      <c r="O49" s="94"/>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row>
    <row r="50" spans="2:93" ht="18" hidden="1" customHeight="1" x14ac:dyDescent="0.2">
      <c r="B50" s="125">
        <v>7714</v>
      </c>
      <c r="C50" s="125">
        <v>651883474</v>
      </c>
      <c r="D50" s="125" t="s">
        <v>8492</v>
      </c>
      <c r="E50" s="125" t="s">
        <v>7799</v>
      </c>
      <c r="F50" s="126">
        <v>0</v>
      </c>
      <c r="G50" s="126">
        <v>14826400</v>
      </c>
      <c r="L50"/>
      <c r="M50"/>
      <c r="N50"/>
      <c r="O50" s="94"/>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row>
    <row r="51" spans="2:93" ht="18" hidden="1" customHeight="1" x14ac:dyDescent="0.2">
      <c r="B51" s="125">
        <v>7714</v>
      </c>
      <c r="C51" s="125">
        <v>651883474</v>
      </c>
      <c r="D51" s="125" t="s">
        <v>8492</v>
      </c>
      <c r="E51" s="125" t="s">
        <v>7734</v>
      </c>
      <c r="F51" s="126">
        <v>0</v>
      </c>
      <c r="G51" s="126">
        <v>13521677</v>
      </c>
      <c r="L51"/>
      <c r="M51"/>
      <c r="N51"/>
      <c r="O51" s="94"/>
    </row>
    <row r="52" spans="2:93" ht="18" hidden="1" customHeight="1" x14ac:dyDescent="0.2">
      <c r="B52" s="125">
        <v>7714</v>
      </c>
      <c r="C52" s="125">
        <v>651883474</v>
      </c>
      <c r="D52" s="125" t="s">
        <v>8492</v>
      </c>
      <c r="E52" s="125" t="s">
        <v>7780</v>
      </c>
      <c r="F52" s="126">
        <v>14085080</v>
      </c>
      <c r="G52" s="126">
        <v>28170160</v>
      </c>
      <c r="L52"/>
      <c r="M52"/>
      <c r="N52"/>
      <c r="O52" s="94"/>
    </row>
    <row r="53" spans="2:93" ht="18" hidden="1" customHeight="1" x14ac:dyDescent="0.2">
      <c r="B53" s="125">
        <v>7714</v>
      </c>
      <c r="C53" s="125">
        <v>651883474</v>
      </c>
      <c r="D53" s="125" t="s">
        <v>8492</v>
      </c>
      <c r="E53" s="125" t="s">
        <v>7781</v>
      </c>
      <c r="F53" s="126">
        <v>0</v>
      </c>
      <c r="G53" s="126">
        <v>10986362</v>
      </c>
      <c r="L53"/>
      <c r="M53"/>
      <c r="N53"/>
      <c r="O53" s="94"/>
    </row>
    <row r="54" spans="2:93" ht="18" hidden="1" customHeight="1" x14ac:dyDescent="0.2">
      <c r="B54" s="125">
        <v>7714</v>
      </c>
      <c r="C54" s="125">
        <v>651883474</v>
      </c>
      <c r="D54" s="125" t="s">
        <v>8492</v>
      </c>
      <c r="E54" s="125" t="s">
        <v>7869</v>
      </c>
      <c r="F54" s="126">
        <v>14826400</v>
      </c>
      <c r="G54" s="126">
        <v>29652800</v>
      </c>
      <c r="L54"/>
      <c r="M54"/>
      <c r="N54"/>
      <c r="O54" s="94"/>
    </row>
    <row r="55" spans="2:93" ht="18" hidden="1" customHeight="1" x14ac:dyDescent="0.2">
      <c r="B55" s="125">
        <v>7714</v>
      </c>
      <c r="C55" s="125">
        <v>651883474</v>
      </c>
      <c r="D55" s="125" t="s">
        <v>8492</v>
      </c>
      <c r="E55" s="125" t="s">
        <v>7822</v>
      </c>
      <c r="F55" s="126">
        <v>14826400</v>
      </c>
      <c r="G55" s="126">
        <v>29652800</v>
      </c>
      <c r="L55"/>
      <c r="M55"/>
      <c r="N55"/>
      <c r="O55" s="94"/>
    </row>
    <row r="56" spans="2:93" ht="18" hidden="1" customHeight="1" x14ac:dyDescent="0.2">
      <c r="B56" s="125">
        <v>7714</v>
      </c>
      <c r="C56" s="125">
        <v>651883474</v>
      </c>
      <c r="D56" s="125" t="s">
        <v>8492</v>
      </c>
      <c r="E56" s="125" t="s">
        <v>6414</v>
      </c>
      <c r="F56" s="126">
        <v>13640288</v>
      </c>
      <c r="G56" s="126">
        <v>28466688</v>
      </c>
      <c r="L56"/>
      <c r="M56"/>
      <c r="N56"/>
      <c r="O56" s="94"/>
    </row>
    <row r="57" spans="2:93" ht="18" hidden="1" customHeight="1" x14ac:dyDescent="0.2">
      <c r="B57" s="125">
        <v>7714</v>
      </c>
      <c r="C57" s="125">
        <v>651883474</v>
      </c>
      <c r="D57" s="125" t="s">
        <v>8492</v>
      </c>
      <c r="E57" s="125" t="s">
        <v>7790</v>
      </c>
      <c r="F57" s="126">
        <v>0</v>
      </c>
      <c r="G57" s="126">
        <v>14826400</v>
      </c>
      <c r="L57"/>
      <c r="M57"/>
      <c r="N57"/>
      <c r="O57" s="94"/>
    </row>
    <row r="58" spans="2:93" ht="18" hidden="1" customHeight="1" x14ac:dyDescent="0.2">
      <c r="B58" s="125">
        <v>7714</v>
      </c>
      <c r="C58" s="125">
        <v>651883474</v>
      </c>
      <c r="D58" s="125" t="s">
        <v>8492</v>
      </c>
      <c r="E58" s="125" t="s">
        <v>7791</v>
      </c>
      <c r="F58" s="126">
        <v>8958111</v>
      </c>
      <c r="G58" s="126">
        <v>21634683</v>
      </c>
      <c r="L58"/>
      <c r="M58"/>
      <c r="N58"/>
      <c r="O58" s="94"/>
    </row>
    <row r="59" spans="2:93" ht="18" hidden="1" customHeight="1" x14ac:dyDescent="0.2">
      <c r="B59" s="125">
        <v>7727</v>
      </c>
      <c r="C59" s="125">
        <v>651902215</v>
      </c>
      <c r="D59" s="125" t="s">
        <v>8493</v>
      </c>
      <c r="E59" s="125" t="s">
        <v>7754</v>
      </c>
      <c r="F59" s="126">
        <v>9296153</v>
      </c>
      <c r="G59" s="126">
        <v>18592306</v>
      </c>
      <c r="L59"/>
      <c r="M59"/>
      <c r="N59"/>
      <c r="O59" s="94"/>
    </row>
    <row r="60" spans="2:93" ht="18" hidden="1" customHeight="1" x14ac:dyDescent="0.2">
      <c r="B60" s="125">
        <v>7727</v>
      </c>
      <c r="C60" s="125">
        <v>651902215</v>
      </c>
      <c r="D60" s="125" t="s">
        <v>8493</v>
      </c>
      <c r="E60" s="125" t="s">
        <v>7764</v>
      </c>
      <c r="F60" s="126">
        <v>16902096</v>
      </c>
      <c r="G60" s="126">
        <v>33804192</v>
      </c>
      <c r="L60"/>
      <c r="M60"/>
      <c r="N60"/>
      <c r="O60" s="94"/>
    </row>
    <row r="61" spans="2:93" ht="18" hidden="1" customHeight="1" x14ac:dyDescent="0.2">
      <c r="B61" s="125">
        <v>7727</v>
      </c>
      <c r="C61" s="125">
        <v>651902215</v>
      </c>
      <c r="D61" s="125" t="s">
        <v>8493</v>
      </c>
      <c r="E61" s="125" t="s">
        <v>159</v>
      </c>
      <c r="F61" s="126">
        <v>14873844</v>
      </c>
      <c r="G61" s="126">
        <v>32621045</v>
      </c>
      <c r="L61"/>
      <c r="M61"/>
      <c r="N61"/>
      <c r="O61" s="94"/>
    </row>
    <row r="62" spans="2:93" ht="18" hidden="1" customHeight="1" x14ac:dyDescent="0.2">
      <c r="B62" s="125">
        <v>7727</v>
      </c>
      <c r="C62" s="125">
        <v>651902215</v>
      </c>
      <c r="D62" s="125" t="s">
        <v>8493</v>
      </c>
      <c r="E62" s="125" t="s">
        <v>7823</v>
      </c>
      <c r="F62" s="126">
        <v>9340632</v>
      </c>
      <c r="G62" s="126">
        <v>19719112</v>
      </c>
      <c r="L62"/>
      <c r="M62"/>
      <c r="N62"/>
      <c r="O62" s="94"/>
    </row>
    <row r="63" spans="2:93" ht="18" hidden="1" customHeight="1" x14ac:dyDescent="0.2">
      <c r="B63" s="125">
        <v>7727</v>
      </c>
      <c r="C63" s="125">
        <v>651902215</v>
      </c>
      <c r="D63" s="125" t="s">
        <v>8493</v>
      </c>
      <c r="E63" s="125" t="s">
        <v>7746</v>
      </c>
      <c r="F63" s="126">
        <v>13521677</v>
      </c>
      <c r="G63" s="126">
        <v>28564542</v>
      </c>
      <c r="L63"/>
      <c r="M63"/>
      <c r="N63"/>
      <c r="O63" s="94"/>
    </row>
    <row r="64" spans="2:93" ht="18" hidden="1" customHeight="1" x14ac:dyDescent="0.2">
      <c r="B64" s="125">
        <v>7727</v>
      </c>
      <c r="C64" s="125">
        <v>651902215</v>
      </c>
      <c r="D64" s="125" t="s">
        <v>8493</v>
      </c>
      <c r="E64" s="125" t="s">
        <v>7734</v>
      </c>
      <c r="F64" s="126">
        <v>11831467</v>
      </c>
      <c r="G64" s="126">
        <v>23662934</v>
      </c>
      <c r="L64"/>
      <c r="M64"/>
      <c r="N64"/>
      <c r="O64" s="94"/>
    </row>
    <row r="65" spans="2:15" ht="18" hidden="1" customHeight="1" x14ac:dyDescent="0.2">
      <c r="B65" s="125">
        <v>7727</v>
      </c>
      <c r="C65" s="125">
        <v>651902215</v>
      </c>
      <c r="D65" s="125" t="s">
        <v>8493</v>
      </c>
      <c r="E65" s="125" t="s">
        <v>7781</v>
      </c>
      <c r="F65" s="126">
        <v>2873356</v>
      </c>
      <c r="G65" s="126">
        <v>12676572</v>
      </c>
      <c r="L65"/>
      <c r="M65"/>
      <c r="N65"/>
      <c r="O65" s="94"/>
    </row>
    <row r="66" spans="2:15" ht="18" hidden="1" customHeight="1" x14ac:dyDescent="0.2">
      <c r="B66" s="125">
        <v>7727</v>
      </c>
      <c r="C66" s="125">
        <v>651902215</v>
      </c>
      <c r="D66" s="125" t="s">
        <v>8493</v>
      </c>
      <c r="E66" s="125" t="s">
        <v>7751</v>
      </c>
      <c r="F66" s="126">
        <v>13788552</v>
      </c>
      <c r="G66" s="126">
        <v>32766344</v>
      </c>
      <c r="L66"/>
      <c r="M66"/>
      <c r="N66"/>
      <c r="O66" s="94"/>
    </row>
    <row r="67" spans="2:15" ht="18" hidden="1" customHeight="1" x14ac:dyDescent="0.2">
      <c r="B67" s="125">
        <v>7727</v>
      </c>
      <c r="C67" s="125">
        <v>651902215</v>
      </c>
      <c r="D67" s="125" t="s">
        <v>8493</v>
      </c>
      <c r="E67" s="125" t="s">
        <v>7818</v>
      </c>
      <c r="F67" s="126">
        <v>10479300</v>
      </c>
      <c r="G67" s="126">
        <v>22479788</v>
      </c>
      <c r="L67"/>
      <c r="M67"/>
      <c r="N67"/>
      <c r="O67" s="94"/>
    </row>
    <row r="68" spans="2:15" ht="18" hidden="1" customHeight="1" x14ac:dyDescent="0.2">
      <c r="B68" s="125">
        <v>7727</v>
      </c>
      <c r="C68" s="125">
        <v>651902215</v>
      </c>
      <c r="D68" s="125" t="s">
        <v>8493</v>
      </c>
      <c r="E68" s="125" t="s">
        <v>195</v>
      </c>
      <c r="F68" s="126">
        <v>8958111</v>
      </c>
      <c r="G68" s="126">
        <v>24169997</v>
      </c>
      <c r="L68"/>
      <c r="M68"/>
      <c r="N68"/>
      <c r="O68" s="94"/>
    </row>
    <row r="69" spans="2:15" ht="18" hidden="1" customHeight="1" x14ac:dyDescent="0.2">
      <c r="B69" s="125">
        <v>7727</v>
      </c>
      <c r="C69" s="125">
        <v>651902215</v>
      </c>
      <c r="D69" s="125" t="s">
        <v>8493</v>
      </c>
      <c r="E69" s="125" t="s">
        <v>7741</v>
      </c>
      <c r="F69" s="126">
        <v>11119800</v>
      </c>
      <c r="G69" s="126">
        <v>22239600</v>
      </c>
      <c r="L69"/>
      <c r="M69"/>
      <c r="N69"/>
      <c r="O69" s="94"/>
    </row>
    <row r="70" spans="2:15" ht="18" hidden="1" customHeight="1" x14ac:dyDescent="0.2">
      <c r="B70" s="125">
        <v>7727</v>
      </c>
      <c r="C70" s="125">
        <v>651902215</v>
      </c>
      <c r="D70" s="125" t="s">
        <v>8493</v>
      </c>
      <c r="E70" s="125" t="s">
        <v>7838</v>
      </c>
      <c r="F70" s="126">
        <v>8451048</v>
      </c>
      <c r="G70" s="126">
        <v>16902096</v>
      </c>
      <c r="L70"/>
      <c r="M70"/>
      <c r="N70"/>
      <c r="O70" s="94"/>
    </row>
    <row r="71" spans="2:15" ht="18" hidden="1" customHeight="1" x14ac:dyDescent="0.2">
      <c r="B71" s="125">
        <v>7729</v>
      </c>
      <c r="C71" s="125">
        <v>651932017</v>
      </c>
      <c r="D71" s="125" t="s">
        <v>8786</v>
      </c>
      <c r="E71" s="125" t="s">
        <v>7807</v>
      </c>
      <c r="F71" s="126">
        <v>13690698</v>
      </c>
      <c r="G71" s="126">
        <v>13690698</v>
      </c>
      <c r="L71"/>
      <c r="M71"/>
      <c r="N71"/>
      <c r="O71" s="94"/>
    </row>
    <row r="72" spans="2:15" ht="18" hidden="1" customHeight="1" x14ac:dyDescent="0.2">
      <c r="B72" s="125">
        <v>7729</v>
      </c>
      <c r="C72" s="125">
        <v>651932017</v>
      </c>
      <c r="D72" s="125" t="s">
        <v>8786</v>
      </c>
      <c r="E72" s="125" t="s">
        <v>7814</v>
      </c>
      <c r="F72" s="126">
        <v>18236472</v>
      </c>
      <c r="G72" s="126">
        <v>18236472</v>
      </c>
      <c r="L72"/>
      <c r="M72"/>
      <c r="N72"/>
      <c r="O72" s="94"/>
    </row>
    <row r="73" spans="2:15" ht="18" hidden="1" customHeight="1" x14ac:dyDescent="0.2">
      <c r="B73" s="125">
        <v>7729</v>
      </c>
      <c r="C73" s="125">
        <v>651932017</v>
      </c>
      <c r="D73" s="125" t="s">
        <v>8786</v>
      </c>
      <c r="E73" s="125" t="s">
        <v>7936</v>
      </c>
      <c r="F73" s="126">
        <v>7561464</v>
      </c>
      <c r="G73" s="126">
        <v>7561464</v>
      </c>
      <c r="L73"/>
      <c r="M73"/>
      <c r="N73"/>
      <c r="O73" s="94"/>
    </row>
    <row r="74" spans="2:15" ht="18" hidden="1" customHeight="1" x14ac:dyDescent="0.2">
      <c r="B74" s="125">
        <v>7729</v>
      </c>
      <c r="C74" s="125">
        <v>651932017</v>
      </c>
      <c r="D74" s="125" t="s">
        <v>8786</v>
      </c>
      <c r="E74" s="125" t="s">
        <v>7842</v>
      </c>
      <c r="F74" s="126">
        <v>20756960</v>
      </c>
      <c r="G74" s="126">
        <v>20756960</v>
      </c>
      <c r="L74"/>
      <c r="M74"/>
      <c r="N74"/>
      <c r="O74" s="94"/>
    </row>
    <row r="75" spans="2:15" ht="18" hidden="1" customHeight="1" x14ac:dyDescent="0.2">
      <c r="B75" s="125">
        <v>7729</v>
      </c>
      <c r="C75" s="125">
        <v>651932017</v>
      </c>
      <c r="D75" s="125" t="s">
        <v>8786</v>
      </c>
      <c r="E75" s="125" t="s">
        <v>7789</v>
      </c>
      <c r="F75" s="126">
        <v>15122928</v>
      </c>
      <c r="G75" s="126">
        <v>15122928</v>
      </c>
      <c r="L75"/>
      <c r="M75"/>
      <c r="N75"/>
      <c r="O75" s="94"/>
    </row>
    <row r="76" spans="2:15" ht="18" hidden="1" customHeight="1" x14ac:dyDescent="0.2">
      <c r="B76" s="125">
        <v>7730</v>
      </c>
      <c r="C76" s="125">
        <v>651908876</v>
      </c>
      <c r="D76" s="125" t="s">
        <v>8495</v>
      </c>
      <c r="E76" s="125" t="s">
        <v>7753</v>
      </c>
      <c r="F76" s="126">
        <v>15182234</v>
      </c>
      <c r="G76" s="126">
        <v>32641802</v>
      </c>
      <c r="L76"/>
      <c r="M76"/>
      <c r="N76"/>
      <c r="O76" s="94"/>
    </row>
    <row r="77" spans="2:15" ht="18" hidden="1" customHeight="1" x14ac:dyDescent="0.2">
      <c r="B77" s="125">
        <v>7731</v>
      </c>
      <c r="C77" s="125">
        <v>732489002</v>
      </c>
      <c r="D77" s="125" t="s">
        <v>8496</v>
      </c>
      <c r="E77" s="125" t="s">
        <v>7767</v>
      </c>
      <c r="F77" s="126">
        <v>19274320</v>
      </c>
      <c r="G77" s="126">
        <v>38548640</v>
      </c>
      <c r="L77"/>
      <c r="M77"/>
      <c r="N77"/>
      <c r="O77" s="94"/>
    </row>
    <row r="78" spans="2:15" ht="18" hidden="1" customHeight="1" x14ac:dyDescent="0.2">
      <c r="B78" s="125">
        <v>7731</v>
      </c>
      <c r="C78" s="125">
        <v>732489002</v>
      </c>
      <c r="D78" s="125" t="s">
        <v>8496</v>
      </c>
      <c r="E78" s="125" t="s">
        <v>7846</v>
      </c>
      <c r="F78" s="126">
        <v>14826400</v>
      </c>
      <c r="G78" s="126">
        <v>29652800</v>
      </c>
      <c r="L78"/>
      <c r="M78"/>
      <c r="N78"/>
      <c r="O78" s="94"/>
    </row>
    <row r="79" spans="2:15" ht="18" hidden="1" customHeight="1" x14ac:dyDescent="0.2">
      <c r="B79" s="125">
        <v>7731</v>
      </c>
      <c r="C79" s="125">
        <v>732489002</v>
      </c>
      <c r="D79" s="125" t="s">
        <v>8496</v>
      </c>
      <c r="E79" s="125" t="s">
        <v>7752</v>
      </c>
      <c r="F79" s="126">
        <v>10675008</v>
      </c>
      <c r="G79" s="126">
        <v>21350016</v>
      </c>
      <c r="L79"/>
      <c r="M79"/>
      <c r="N79"/>
      <c r="O79" s="94"/>
    </row>
    <row r="80" spans="2:15" ht="18" customHeight="1" x14ac:dyDescent="0.2">
      <c r="B80" s="177">
        <v>7745</v>
      </c>
      <c r="C80" s="177">
        <v>651927862</v>
      </c>
      <c r="D80" s="125" t="s">
        <v>8787</v>
      </c>
      <c r="E80" s="125" t="s">
        <v>7788</v>
      </c>
      <c r="F80" s="126">
        <v>26214282</v>
      </c>
      <c r="G80" s="126">
        <v>26214282</v>
      </c>
      <c r="L80"/>
      <c r="M80"/>
      <c r="N80"/>
      <c r="O80" s="94"/>
    </row>
    <row r="81" spans="2:15" ht="18" customHeight="1" x14ac:dyDescent="0.2">
      <c r="L81"/>
      <c r="M81"/>
      <c r="N81"/>
      <c r="O81" s="94"/>
    </row>
    <row r="82" spans="2:15" ht="18" customHeight="1" x14ac:dyDescent="0.2">
      <c r="L82"/>
      <c r="M82"/>
      <c r="N82"/>
      <c r="O82" s="94"/>
    </row>
    <row r="83" spans="2:15" ht="18" customHeight="1" x14ac:dyDescent="0.2">
      <c r="L83"/>
      <c r="M83"/>
      <c r="N83"/>
      <c r="O83" s="94"/>
    </row>
    <row r="84" spans="2:15" ht="18" customHeight="1" x14ac:dyDescent="0.2">
      <c r="L84"/>
      <c r="M84"/>
      <c r="N84"/>
      <c r="O84" s="94"/>
    </row>
    <row r="85" spans="2:15" ht="18" customHeight="1" x14ac:dyDescent="0.2">
      <c r="L85"/>
      <c r="M85"/>
      <c r="N85"/>
      <c r="O85" s="94"/>
    </row>
    <row r="86" spans="2:15" ht="18" customHeight="1" x14ac:dyDescent="0.2">
      <c r="B86" s="180" t="s">
        <v>8798</v>
      </c>
      <c r="C86" s="180" t="s">
        <v>8799</v>
      </c>
      <c r="D86" s="180" t="s">
        <v>8800</v>
      </c>
      <c r="E86" s="181" t="s">
        <v>8488</v>
      </c>
      <c r="F86" s="180" t="s">
        <v>8801</v>
      </c>
      <c r="L86"/>
      <c r="M86"/>
      <c r="N86"/>
      <c r="O86" s="94"/>
    </row>
    <row r="87" spans="2:15" s="154" customFormat="1" ht="18" customHeight="1" x14ac:dyDescent="0.2">
      <c r="B87" s="157">
        <v>1700</v>
      </c>
      <c r="C87" s="157">
        <v>3860</v>
      </c>
      <c r="D87" s="89" t="s">
        <v>8446</v>
      </c>
      <c r="E87" s="158">
        <v>711524002</v>
      </c>
      <c r="F87" s="18" t="s">
        <v>8802</v>
      </c>
      <c r="L87" s="153"/>
      <c r="M87" s="153"/>
      <c r="N87" s="153"/>
      <c r="O87" s="178"/>
    </row>
    <row r="88" spans="2:15" s="154" customFormat="1" ht="18" customHeight="1" x14ac:dyDescent="0.2">
      <c r="B88" s="157">
        <v>7476</v>
      </c>
      <c r="C88" s="157">
        <v>5070</v>
      </c>
      <c r="D88" s="89" t="s">
        <v>8803</v>
      </c>
      <c r="E88" s="158">
        <v>690411008</v>
      </c>
      <c r="F88" s="18" t="s">
        <v>8804</v>
      </c>
      <c r="L88" s="153"/>
      <c r="M88" s="153"/>
      <c r="N88" s="153"/>
      <c r="O88" s="178"/>
    </row>
    <row r="89" spans="2:15" s="154" customFormat="1" ht="18" customHeight="1" x14ac:dyDescent="0.2">
      <c r="B89" s="157">
        <v>7524</v>
      </c>
      <c r="C89" s="157">
        <v>6720</v>
      </c>
      <c r="D89" s="89" t="s">
        <v>8805</v>
      </c>
      <c r="E89" s="158">
        <v>690811006</v>
      </c>
      <c r="F89" s="18" t="s">
        <v>8806</v>
      </c>
      <c r="L89" s="153"/>
      <c r="M89" s="153"/>
      <c r="N89" s="153"/>
      <c r="O89" s="178"/>
    </row>
    <row r="90" spans="2:15" s="154" customFormat="1" ht="18" customHeight="1" x14ac:dyDescent="0.2">
      <c r="B90" s="157"/>
      <c r="C90" s="157">
        <v>6898</v>
      </c>
      <c r="D90" s="89" t="s">
        <v>8157</v>
      </c>
      <c r="E90" s="158">
        <v>712939001</v>
      </c>
      <c r="F90" s="18" t="s">
        <v>8807</v>
      </c>
      <c r="L90" s="153"/>
      <c r="M90" s="153"/>
      <c r="N90" s="153"/>
      <c r="O90" s="179"/>
    </row>
    <row r="91" spans="2:15" s="154" customFormat="1" ht="18" customHeight="1" x14ac:dyDescent="0.2">
      <c r="B91" s="157">
        <v>7171</v>
      </c>
      <c r="C91" s="157">
        <v>7172</v>
      </c>
      <c r="D91" s="89" t="s">
        <v>8457</v>
      </c>
      <c r="E91" s="158">
        <v>690733005</v>
      </c>
      <c r="F91" s="18" t="s">
        <v>8808</v>
      </c>
      <c r="L91" s="153"/>
      <c r="M91" s="153"/>
      <c r="N91" s="153"/>
      <c r="O91" s="179"/>
    </row>
    <row r="92" spans="2:15" s="154" customFormat="1" ht="18" customHeight="1" x14ac:dyDescent="0.2">
      <c r="B92" s="159">
        <v>7723</v>
      </c>
      <c r="C92" s="91">
        <v>7745</v>
      </c>
      <c r="D92" s="160" t="s">
        <v>7988</v>
      </c>
      <c r="E92" s="161">
        <v>651927862</v>
      </c>
      <c r="F92" s="79" t="s">
        <v>8809</v>
      </c>
      <c r="L92" s="153"/>
      <c r="M92" s="153"/>
      <c r="N92" s="153"/>
      <c r="O92" s="179"/>
    </row>
    <row r="93" spans="2:15" s="154" customFormat="1" ht="18" customHeight="1" x14ac:dyDescent="0.2">
      <c r="B93" s="159">
        <v>7708</v>
      </c>
      <c r="C93" s="91">
        <v>7729</v>
      </c>
      <c r="D93" s="160" t="s">
        <v>6931</v>
      </c>
      <c r="E93" s="161">
        <v>651932017</v>
      </c>
      <c r="F93" s="79" t="s">
        <v>8810</v>
      </c>
      <c r="L93" s="153"/>
      <c r="M93" s="153"/>
      <c r="N93" s="153"/>
      <c r="O93" s="179"/>
    </row>
    <row r="94" spans="2:15" s="154" customFormat="1" ht="18" customHeight="1" x14ac:dyDescent="0.2">
      <c r="B94" s="159">
        <v>7704</v>
      </c>
      <c r="C94" s="91">
        <v>7730</v>
      </c>
      <c r="D94" s="160" t="s">
        <v>6837</v>
      </c>
      <c r="E94" s="161">
        <v>651908876</v>
      </c>
      <c r="F94" s="79" t="s">
        <v>8811</v>
      </c>
      <c r="L94" s="153"/>
      <c r="M94" s="153"/>
      <c r="N94" s="153"/>
      <c r="O94" s="179"/>
    </row>
    <row r="95" spans="2:15" s="154" customFormat="1" ht="18" customHeight="1" x14ac:dyDescent="0.2">
      <c r="B95" s="159">
        <v>7696</v>
      </c>
      <c r="C95" s="91">
        <v>7727</v>
      </c>
      <c r="D95" s="160" t="s">
        <v>6708</v>
      </c>
      <c r="E95" s="161">
        <v>651902215</v>
      </c>
      <c r="F95" s="79" t="s">
        <v>8812</v>
      </c>
      <c r="L95" s="153"/>
      <c r="M95" s="153"/>
      <c r="N95" s="153"/>
      <c r="O95" s="179"/>
    </row>
    <row r="96" spans="2:15" s="154" customFormat="1" ht="18" customHeight="1" x14ac:dyDescent="0.2">
      <c r="B96" s="159">
        <v>7694</v>
      </c>
      <c r="C96" s="91">
        <v>7731</v>
      </c>
      <c r="D96" s="160" t="s">
        <v>6696</v>
      </c>
      <c r="E96" s="161">
        <v>732489002</v>
      </c>
      <c r="F96" s="79" t="s">
        <v>8813</v>
      </c>
      <c r="O96" s="179"/>
    </row>
    <row r="97" spans="2:15" s="154" customFormat="1" ht="18" customHeight="1" x14ac:dyDescent="0.2">
      <c r="B97" s="157">
        <v>7692</v>
      </c>
      <c r="C97" s="157">
        <v>7714</v>
      </c>
      <c r="D97" s="89" t="s">
        <v>8814</v>
      </c>
      <c r="E97" s="158">
        <v>651883474</v>
      </c>
      <c r="F97" s="79" t="s">
        <v>8815</v>
      </c>
      <c r="O97" s="179"/>
    </row>
    <row r="98" spans="2:15" s="154" customFormat="1" ht="18" customHeight="1" x14ac:dyDescent="0.2">
      <c r="B98" s="32">
        <v>6988</v>
      </c>
      <c r="C98" s="157">
        <v>6871</v>
      </c>
      <c r="D98" s="23" t="s">
        <v>452</v>
      </c>
      <c r="E98" s="139">
        <v>715787008</v>
      </c>
      <c r="F98" s="79" t="s">
        <v>8818</v>
      </c>
      <c r="O98" s="179"/>
    </row>
    <row r="99" spans="2:15" s="154" customFormat="1" ht="18" customHeight="1" x14ac:dyDescent="0.2">
      <c r="B99" s="32">
        <v>7691</v>
      </c>
      <c r="C99" s="157">
        <v>7726</v>
      </c>
      <c r="D99" s="23" t="s">
        <v>6674</v>
      </c>
      <c r="E99" s="139">
        <v>651539544</v>
      </c>
      <c r="F99" s="79" t="s">
        <v>8819</v>
      </c>
      <c r="O99" s="179"/>
    </row>
    <row r="100" spans="2:15" ht="18" customHeight="1" x14ac:dyDescent="0.2">
      <c r="B100" s="32">
        <v>7717</v>
      </c>
      <c r="C100" s="182">
        <v>7708</v>
      </c>
      <c r="D100" s="23" t="s">
        <v>7326</v>
      </c>
      <c r="E100" s="139">
        <v>533344577</v>
      </c>
      <c r="F100" s="79" t="s">
        <v>8820</v>
      </c>
    </row>
    <row r="101" spans="2:15" ht="18" customHeight="1" x14ac:dyDescent="0.2">
      <c r="B101" s="32">
        <v>7714</v>
      </c>
      <c r="C101" s="182">
        <v>7701</v>
      </c>
      <c r="D101" s="23" t="s">
        <v>7313</v>
      </c>
      <c r="E101" s="139">
        <v>651935253</v>
      </c>
      <c r="F101" s="79" t="s">
        <v>8821</v>
      </c>
    </row>
    <row r="102" spans="2:15" ht="18" customHeight="1" x14ac:dyDescent="0.2">
      <c r="B102" s="32">
        <v>7713</v>
      </c>
      <c r="C102" s="182">
        <v>7700</v>
      </c>
      <c r="D102" s="23" t="s">
        <v>7259</v>
      </c>
      <c r="E102" s="139">
        <v>651868661</v>
      </c>
      <c r="F102" s="79" t="s">
        <v>8822</v>
      </c>
    </row>
  </sheetData>
  <autoFilter ref="B39:G80">
    <filterColumn colId="0">
      <filters>
        <filter val="7745"/>
      </filters>
    </filterColumn>
  </autoFilter>
  <hyperlinks>
    <hyperlink ref="O10" r:id="rId2"/>
  </hyperlinks>
  <pageMargins left="0.7" right="0.7" top="0.75" bottom="0.75" header="0.3" footer="0.3"/>
  <pageSetup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J10" sqref="J10"/>
    </sheetView>
  </sheetViews>
  <sheetFormatPr baseColWidth="10" defaultRowHeight="42" customHeight="1" x14ac:dyDescent="0.2"/>
  <sheetData>
    <row r="1" spans="1:5" ht="42" customHeight="1" x14ac:dyDescent="0.2">
      <c r="A1" s="26" t="s">
        <v>18</v>
      </c>
      <c r="B1" s="25" t="s">
        <v>2</v>
      </c>
      <c r="C1" s="136" t="s">
        <v>3</v>
      </c>
    </row>
    <row r="2" spans="1:5" ht="42" customHeight="1" x14ac:dyDescent="0.2">
      <c r="A2" s="32">
        <v>1700</v>
      </c>
      <c r="B2" s="42" t="s">
        <v>287</v>
      </c>
      <c r="C2" s="139">
        <v>825359001</v>
      </c>
    </row>
    <row r="3" spans="1:5" ht="42" customHeight="1" x14ac:dyDescent="0.2">
      <c r="A3" s="32">
        <v>1700</v>
      </c>
      <c r="B3" s="23" t="s">
        <v>7149</v>
      </c>
      <c r="C3" s="139">
        <v>711524002</v>
      </c>
    </row>
    <row r="5" spans="1:5" ht="42" customHeight="1" x14ac:dyDescent="0.2">
      <c r="A5" s="180" t="s">
        <v>8798</v>
      </c>
      <c r="B5" s="180" t="s">
        <v>8799</v>
      </c>
      <c r="C5" s="180" t="s">
        <v>8800</v>
      </c>
      <c r="D5" s="181" t="s">
        <v>8488</v>
      </c>
      <c r="E5" s="180" t="s">
        <v>8801</v>
      </c>
    </row>
    <row r="6" spans="1:5" ht="42" customHeight="1" x14ac:dyDescent="0.2">
      <c r="A6" s="157"/>
      <c r="B6" s="157">
        <v>6898</v>
      </c>
      <c r="C6" s="89" t="s">
        <v>8157</v>
      </c>
      <c r="D6" s="158">
        <v>712939001</v>
      </c>
      <c r="E6" s="18" t="s">
        <v>8807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MAYO 2021</vt:lpstr>
      <vt:lpstr>TRABAJO MAYO 2021</vt:lpstr>
      <vt:lpstr>BASE ACUMULADO MAYO</vt:lpstr>
      <vt:lpstr>BASE REGISTRO MAYO</vt:lpstr>
      <vt:lpstr>CORREGIR</vt:lpstr>
      <vt:lpstr>PROBLEMAS JURIDICO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Rodriguez Daziano, Sandra</cp:lastModifiedBy>
  <cp:lastPrinted>2021-06-23T20:21:01Z</cp:lastPrinted>
  <dcterms:created xsi:type="dcterms:W3CDTF">2006-10-16T21:23:02Z</dcterms:created>
  <dcterms:modified xsi:type="dcterms:W3CDTF">2021-07-05T20:05:19Z</dcterms:modified>
</cp:coreProperties>
</file>